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3.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0" windowWidth="15192" windowHeight="8472" tabRatio="759" activeTab="1"/>
  </bookViews>
  <sheets>
    <sheet name="Datos de Publicación" sheetId="13" r:id="rId1"/>
    <sheet name="Tabla de Contenido" sheetId="14" r:id="rId2"/>
    <sheet name="gen y demanda" sheetId="23"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básico'!$B$2:$I$186</definedName>
    <definedName name="_xlnm.Print_Area" localSheetId="10">'¢kWh FOA'!$B$2:$I$185</definedName>
    <definedName name="_xlnm.Print_Area" localSheetId="11">'¢kWh PP'!$B$2:$I$185</definedName>
    <definedName name="_xlnm.Print_Area" localSheetId="12">'¢kWh total'!$B$2:$I$185</definedName>
    <definedName name="_xlnm.Print_Area" localSheetId="4">clientes!$B$2:$I$191</definedName>
    <definedName name="_xlnm.Print_Area" localSheetId="3">consumo!$B$2:$I$186</definedName>
    <definedName name="_xlnm.Print_Area" localSheetId="2">'gen y demanda'!$B$2:$E$192</definedName>
    <definedName name="_xlnm.Print_Area" localSheetId="5">'ingreso básico'!$B$2:$I$165</definedName>
    <definedName name="_xlnm.Print_Area" localSheetId="6">'Ingreso FOA'!$B$2:$I$140</definedName>
    <definedName name="_xlnm.Print_Area" localSheetId="7">'Ingreso PP'!$B$2:$I$161</definedName>
    <definedName name="_xlnm.Print_Area" localSheetId="8">'Ingresos totales'!$B$2:$I$185</definedName>
  </definedNames>
  <calcPr calcId="145621"/>
</workbook>
</file>

<file path=xl/calcChain.xml><?xml version="1.0" encoding="utf-8"?>
<calcChain xmlns="http://schemas.openxmlformats.org/spreadsheetml/2006/main">
  <c r="M134" i="11" l="1"/>
  <c r="M114" i="11"/>
  <c r="M95" i="11"/>
  <c r="M76" i="11"/>
  <c r="M57" i="11"/>
  <c r="M38" i="11"/>
  <c r="M19" i="11"/>
  <c r="Q134" i="11"/>
  <c r="Q133" i="11"/>
  <c r="Q132" i="11"/>
  <c r="Q131" i="11"/>
  <c r="Q130" i="11"/>
  <c r="Q129" i="11"/>
  <c r="Q128" i="11"/>
  <c r="Q127" i="11"/>
  <c r="Q126" i="11"/>
  <c r="Q125" i="11"/>
  <c r="Q124" i="11"/>
  <c r="Q123" i="11"/>
  <c r="Q122" i="11"/>
  <c r="Q121" i="11"/>
  <c r="Q120" i="11"/>
  <c r="Q114" i="11"/>
  <c r="Q113" i="11"/>
  <c r="Q112" i="11"/>
  <c r="Q111" i="11"/>
  <c r="Q110" i="11"/>
  <c r="Q109" i="11"/>
  <c r="Q108" i="11"/>
  <c r="Q107" i="11"/>
  <c r="Q106" i="11"/>
  <c r="Q105" i="11"/>
  <c r="Q104" i="11"/>
  <c r="Q103" i="11"/>
  <c r="Q102" i="11"/>
  <c r="Q101" i="11"/>
  <c r="Q100" i="11"/>
  <c r="Q95" i="11"/>
  <c r="Q94" i="11"/>
  <c r="Q93" i="11"/>
  <c r="Q92" i="11"/>
  <c r="Q91" i="11"/>
  <c r="Q90" i="11"/>
  <c r="Q89" i="11"/>
  <c r="Q88" i="11"/>
  <c r="Q87" i="11"/>
  <c r="Q86" i="11"/>
  <c r="Q85" i="11"/>
  <c r="Q84" i="11"/>
  <c r="Q83" i="11"/>
  <c r="Q82" i="11"/>
  <c r="Q81" i="11"/>
  <c r="Q76" i="11"/>
  <c r="Q75" i="11"/>
  <c r="Q74" i="11"/>
  <c r="Q73" i="11"/>
  <c r="Q72" i="11"/>
  <c r="Q71" i="11"/>
  <c r="Q70" i="11"/>
  <c r="Q69" i="11"/>
  <c r="Q68" i="11"/>
  <c r="Q67" i="11"/>
  <c r="Q66" i="11"/>
  <c r="Q65" i="11"/>
  <c r="Q64" i="11"/>
  <c r="Q63" i="11"/>
  <c r="Q62" i="11"/>
  <c r="Q57" i="11"/>
  <c r="Q56" i="11"/>
  <c r="Q55" i="11"/>
  <c r="Q54" i="11"/>
  <c r="Q53" i="11"/>
  <c r="Q52" i="11"/>
  <c r="Q51" i="11"/>
  <c r="Q50" i="11"/>
  <c r="Q49" i="11"/>
  <c r="Q48" i="11"/>
  <c r="Q47" i="11"/>
  <c r="Q46" i="11"/>
  <c r="Q45" i="11"/>
  <c r="Q44" i="11"/>
  <c r="Q43" i="11"/>
  <c r="Q38" i="11"/>
  <c r="Q37" i="11"/>
  <c r="Q36" i="11"/>
  <c r="Q35" i="11"/>
  <c r="Q34" i="11"/>
  <c r="Q33" i="11"/>
  <c r="Q32" i="11"/>
  <c r="Q31" i="11"/>
  <c r="Q30" i="11"/>
  <c r="Q29" i="11"/>
  <c r="Q28" i="11"/>
  <c r="Q27" i="11"/>
  <c r="Q26" i="11"/>
  <c r="Q25" i="11"/>
  <c r="Q24" i="11"/>
  <c r="Q19" i="11"/>
  <c r="M134" i="10"/>
  <c r="M114" i="10"/>
  <c r="M95" i="10"/>
  <c r="M76" i="10"/>
  <c r="M57" i="10"/>
  <c r="M38" i="10"/>
  <c r="M19" i="10"/>
  <c r="Q134" i="10"/>
  <c r="Q133" i="10"/>
  <c r="Q132" i="10"/>
  <c r="Q131" i="10"/>
  <c r="Q130" i="10"/>
  <c r="Q129" i="10"/>
  <c r="Q128" i="10"/>
  <c r="Q127" i="10"/>
  <c r="Q126" i="10"/>
  <c r="Q125" i="10"/>
  <c r="Q124" i="10"/>
  <c r="Q123" i="10"/>
  <c r="Q122" i="10"/>
  <c r="Q121" i="10"/>
  <c r="Q114" i="10"/>
  <c r="Q113" i="10"/>
  <c r="Q112" i="10"/>
  <c r="Q111" i="10"/>
  <c r="Q110" i="10"/>
  <c r="Q109" i="10"/>
  <c r="Q108" i="10"/>
  <c r="Q107" i="10"/>
  <c r="Q106" i="10"/>
  <c r="Q105" i="10"/>
  <c r="Q104" i="10"/>
  <c r="Q103" i="10"/>
  <c r="Q102" i="10"/>
  <c r="Q101" i="10"/>
  <c r="Q95" i="10"/>
  <c r="Q94" i="10"/>
  <c r="Q93" i="10"/>
  <c r="Q92" i="10"/>
  <c r="Q91" i="10"/>
  <c r="Q90" i="10"/>
  <c r="Q89" i="10"/>
  <c r="Q88" i="10"/>
  <c r="Q87" i="10"/>
  <c r="Q86" i="10"/>
  <c r="Q85" i="10"/>
  <c r="Q84" i="10"/>
  <c r="Q83" i="10"/>
  <c r="Q82" i="10"/>
  <c r="Q76" i="10"/>
  <c r="Q75" i="10"/>
  <c r="Q74" i="10"/>
  <c r="Q73" i="10"/>
  <c r="Q72" i="10"/>
  <c r="Q71" i="10"/>
  <c r="Q70" i="10"/>
  <c r="Q69" i="10"/>
  <c r="Q68" i="10"/>
  <c r="Q67" i="10"/>
  <c r="Q66" i="10"/>
  <c r="Q65" i="10"/>
  <c r="Q64" i="10"/>
  <c r="Q63" i="10"/>
  <c r="Q57" i="10"/>
  <c r="Q56" i="10"/>
  <c r="Q55" i="10"/>
  <c r="Q54" i="10"/>
  <c r="Q53" i="10"/>
  <c r="Q52" i="10"/>
  <c r="Q51" i="10"/>
  <c r="Q50" i="10"/>
  <c r="Q49" i="10"/>
  <c r="Q48" i="10"/>
  <c r="Q47" i="10"/>
  <c r="Q46" i="10"/>
  <c r="Q45" i="10"/>
  <c r="Q44" i="10"/>
  <c r="Q38" i="10"/>
  <c r="Q37" i="10"/>
  <c r="Q36" i="10"/>
  <c r="Q35" i="10"/>
  <c r="Q34" i="10"/>
  <c r="Q33" i="10"/>
  <c r="Q32" i="10"/>
  <c r="Q31" i="10"/>
  <c r="Q30" i="10"/>
  <c r="Q29" i="10"/>
  <c r="Q28" i="10"/>
  <c r="Q27" i="10"/>
  <c r="Q26" i="10"/>
  <c r="Q25" i="10"/>
  <c r="Q19" i="10"/>
  <c r="M134" i="9"/>
  <c r="M114" i="9"/>
  <c r="M95" i="9"/>
  <c r="M76" i="9"/>
  <c r="M57" i="9"/>
  <c r="M38" i="9"/>
  <c r="M19" i="9"/>
  <c r="Q134" i="9"/>
  <c r="Q114" i="9"/>
  <c r="Q95" i="9"/>
  <c r="Q76" i="9"/>
  <c r="Q57" i="9"/>
  <c r="Q38" i="9"/>
  <c r="Q19" i="9"/>
  <c r="M135" i="8"/>
  <c r="M115" i="8"/>
  <c r="M96" i="8"/>
  <c r="M77" i="8"/>
  <c r="M58" i="8"/>
  <c r="M39" i="8"/>
  <c r="Q135" i="8"/>
  <c r="Q115" i="8"/>
  <c r="Q96" i="8"/>
  <c r="Q77" i="8"/>
  <c r="Q58" i="8"/>
  <c r="Q39" i="8"/>
  <c r="Q19" i="8"/>
  <c r="M19" i="8"/>
  <c r="Q133" i="7"/>
  <c r="Q114" i="7"/>
  <c r="Q95" i="7"/>
  <c r="Q76" i="7"/>
  <c r="Q57" i="7"/>
  <c r="Q38" i="7"/>
  <c r="Q19" i="7"/>
  <c r="M133" i="6"/>
  <c r="Q57" i="6"/>
  <c r="Q38" i="6"/>
  <c r="Q19" i="6"/>
  <c r="M133" i="5"/>
  <c r="M134" i="4"/>
  <c r="Q76" i="4"/>
  <c r="Q57" i="4"/>
  <c r="Q38" i="4"/>
  <c r="Q19" i="4"/>
  <c r="O140" i="3"/>
  <c r="Q62" i="23"/>
  <c r="Q20" i="2"/>
  <c r="Q40" i="2"/>
  <c r="Q60" i="2"/>
  <c r="Q80" i="2"/>
  <c r="Q100" i="2"/>
  <c r="Q120" i="2"/>
  <c r="Q140" i="2"/>
  <c r="M140" i="2"/>
  <c r="L134" i="11" l="1"/>
  <c r="L114" i="11"/>
  <c r="L95" i="11"/>
  <c r="L76" i="11"/>
  <c r="L57" i="11"/>
  <c r="L38" i="11"/>
  <c r="L19" i="11"/>
  <c r="L134" i="10"/>
  <c r="L114" i="10"/>
  <c r="L95" i="10"/>
  <c r="L76" i="10"/>
  <c r="L57" i="10"/>
  <c r="L38" i="10"/>
  <c r="L19" i="10"/>
  <c r="L134" i="9"/>
  <c r="L114" i="9"/>
  <c r="L95" i="9"/>
  <c r="L76" i="9"/>
  <c r="L57" i="9"/>
  <c r="L38" i="9"/>
  <c r="L19" i="9"/>
  <c r="L135" i="8"/>
  <c r="L115" i="8"/>
  <c r="L96" i="8"/>
  <c r="L77" i="8"/>
  <c r="L58" i="8"/>
  <c r="L39" i="8"/>
  <c r="L19" i="8"/>
  <c r="L133" i="6"/>
  <c r="L133" i="5"/>
  <c r="L134" i="4"/>
  <c r="L140" i="2"/>
  <c r="K114" i="10" l="1"/>
  <c r="J114" i="10"/>
  <c r="I114" i="10"/>
  <c r="H114" i="10"/>
  <c r="G114" i="10"/>
  <c r="F114" i="10"/>
  <c r="E114" i="10"/>
  <c r="D114" i="10"/>
  <c r="C114" i="10"/>
  <c r="N113" i="10"/>
  <c r="M113" i="10"/>
  <c r="L113" i="10"/>
  <c r="K113" i="10"/>
  <c r="J113" i="10"/>
  <c r="I113" i="10"/>
  <c r="H113" i="10"/>
  <c r="G113" i="10"/>
  <c r="F113" i="10"/>
  <c r="E113" i="10"/>
  <c r="D113" i="10"/>
  <c r="C113" i="10"/>
  <c r="N112" i="10"/>
  <c r="M112" i="10"/>
  <c r="L112" i="10"/>
  <c r="K112" i="10"/>
  <c r="J112" i="10"/>
  <c r="I112" i="10"/>
  <c r="H112" i="10"/>
  <c r="G112" i="10"/>
  <c r="F112" i="10"/>
  <c r="E112" i="10"/>
  <c r="D112" i="10"/>
  <c r="C112" i="10"/>
  <c r="N111" i="10"/>
  <c r="M111" i="10"/>
  <c r="L111" i="10"/>
  <c r="K111" i="10"/>
  <c r="J111" i="10"/>
  <c r="I111" i="10"/>
  <c r="H111" i="10"/>
  <c r="G111" i="10"/>
  <c r="F111" i="10"/>
  <c r="E111" i="10"/>
  <c r="D111" i="10"/>
  <c r="C111" i="10"/>
  <c r="N110" i="10"/>
  <c r="M110" i="10"/>
  <c r="L110" i="10"/>
  <c r="K110" i="10"/>
  <c r="J110" i="10"/>
  <c r="I110" i="10"/>
  <c r="H110" i="10"/>
  <c r="G110" i="10"/>
  <c r="F110" i="10"/>
  <c r="E110" i="10"/>
  <c r="D110" i="10"/>
  <c r="C110" i="10"/>
  <c r="N109" i="10"/>
  <c r="M109" i="10"/>
  <c r="L109" i="10"/>
  <c r="K109" i="10"/>
  <c r="J109" i="10"/>
  <c r="I109" i="10"/>
  <c r="H109" i="10"/>
  <c r="G109" i="10"/>
  <c r="F109" i="10"/>
  <c r="E109" i="10"/>
  <c r="D109" i="10"/>
  <c r="C109" i="10"/>
  <c r="N108" i="10"/>
  <c r="M108" i="10"/>
  <c r="L108" i="10"/>
  <c r="K108" i="10"/>
  <c r="J108" i="10"/>
  <c r="I108" i="10"/>
  <c r="H108" i="10"/>
  <c r="G108" i="10"/>
  <c r="F108" i="10"/>
  <c r="E108" i="10"/>
  <c r="D108" i="10"/>
  <c r="C108" i="10"/>
  <c r="N107" i="10"/>
  <c r="M107" i="10"/>
  <c r="L107" i="10"/>
  <c r="K107" i="10"/>
  <c r="J107" i="10"/>
  <c r="I107" i="10"/>
  <c r="H107" i="10"/>
  <c r="G107" i="10"/>
  <c r="F107" i="10"/>
  <c r="E107" i="10"/>
  <c r="D107" i="10"/>
  <c r="C107" i="10"/>
  <c r="N106" i="10"/>
  <c r="M106" i="10"/>
  <c r="L106" i="10"/>
  <c r="K106" i="10"/>
  <c r="J106" i="10"/>
  <c r="I106" i="10"/>
  <c r="H106" i="10"/>
  <c r="G106" i="10"/>
  <c r="F106" i="10"/>
  <c r="E106" i="10"/>
  <c r="D106" i="10"/>
  <c r="C106" i="10"/>
  <c r="N105" i="10"/>
  <c r="M105" i="10"/>
  <c r="L105" i="10"/>
  <c r="K105" i="10"/>
  <c r="J105" i="10"/>
  <c r="I105" i="10"/>
  <c r="H105" i="10"/>
  <c r="G105" i="10"/>
  <c r="F105" i="10"/>
  <c r="E105" i="10"/>
  <c r="D105" i="10"/>
  <c r="C105" i="10"/>
  <c r="N104" i="10"/>
  <c r="M104" i="10"/>
  <c r="L104" i="10"/>
  <c r="K104" i="10"/>
  <c r="J104" i="10"/>
  <c r="I104" i="10"/>
  <c r="H104" i="10"/>
  <c r="G104" i="10"/>
  <c r="F104" i="10"/>
  <c r="E104" i="10"/>
  <c r="D104" i="10"/>
  <c r="C104" i="10"/>
  <c r="N103" i="10"/>
  <c r="M103" i="10"/>
  <c r="L103" i="10"/>
  <c r="K103" i="10"/>
  <c r="J103" i="10"/>
  <c r="I103" i="10"/>
  <c r="H103" i="10"/>
  <c r="G103" i="10"/>
  <c r="F103" i="10"/>
  <c r="E103" i="10"/>
  <c r="D103" i="10"/>
  <c r="C103" i="10"/>
  <c r="N102" i="10"/>
  <c r="M102" i="10"/>
  <c r="L102" i="10"/>
  <c r="K102" i="10"/>
  <c r="J102" i="10"/>
  <c r="I102" i="10"/>
  <c r="H102" i="10"/>
  <c r="G102" i="10"/>
  <c r="F102" i="10"/>
  <c r="E102" i="10"/>
  <c r="D102" i="10"/>
  <c r="C102" i="10"/>
  <c r="N101" i="10"/>
  <c r="M101" i="10"/>
  <c r="L101" i="10"/>
  <c r="K101" i="10"/>
  <c r="J101" i="10"/>
  <c r="I101" i="10"/>
  <c r="H101" i="10"/>
  <c r="G101" i="10"/>
  <c r="F101" i="10"/>
  <c r="E101" i="10"/>
  <c r="D101" i="10"/>
  <c r="C101" i="10"/>
  <c r="N100" i="10"/>
  <c r="M100" i="10"/>
  <c r="L100" i="10"/>
  <c r="K100" i="10"/>
  <c r="J100" i="10"/>
  <c r="I100" i="10"/>
  <c r="H100" i="10"/>
  <c r="G100" i="10"/>
  <c r="F100" i="10"/>
  <c r="E100" i="10"/>
  <c r="D100" i="10"/>
  <c r="C100" i="10"/>
  <c r="N99" i="10"/>
  <c r="M99" i="10"/>
  <c r="L99" i="10"/>
  <c r="K99" i="10"/>
  <c r="J99" i="10"/>
  <c r="I99" i="10"/>
  <c r="H99" i="10"/>
  <c r="G99" i="10"/>
  <c r="F99" i="10"/>
  <c r="E99" i="10"/>
  <c r="D99" i="10"/>
  <c r="C99" i="10"/>
  <c r="K95" i="10"/>
  <c r="J95" i="10"/>
  <c r="I95" i="10"/>
  <c r="H95" i="10"/>
  <c r="G95" i="10"/>
  <c r="F95" i="10"/>
  <c r="E95" i="10"/>
  <c r="D95" i="10"/>
  <c r="C95" i="10"/>
  <c r="N94" i="10"/>
  <c r="M94" i="10"/>
  <c r="L94" i="10"/>
  <c r="K94" i="10"/>
  <c r="J94" i="10"/>
  <c r="I94" i="10"/>
  <c r="H94" i="10"/>
  <c r="G94" i="10"/>
  <c r="F94" i="10"/>
  <c r="E94" i="10"/>
  <c r="D94" i="10"/>
  <c r="C94" i="10"/>
  <c r="N93" i="10"/>
  <c r="M93" i="10"/>
  <c r="L93" i="10"/>
  <c r="K93" i="10"/>
  <c r="J93" i="10"/>
  <c r="I93" i="10"/>
  <c r="H93" i="10"/>
  <c r="G93" i="10"/>
  <c r="F93" i="10"/>
  <c r="E93" i="10"/>
  <c r="D93" i="10"/>
  <c r="C93" i="10"/>
  <c r="N92" i="10"/>
  <c r="M92" i="10"/>
  <c r="L92" i="10"/>
  <c r="K92" i="10"/>
  <c r="J92" i="10"/>
  <c r="I92" i="10"/>
  <c r="H92" i="10"/>
  <c r="G92" i="10"/>
  <c r="F92" i="10"/>
  <c r="E92" i="10"/>
  <c r="D92" i="10"/>
  <c r="C92" i="10"/>
  <c r="N91" i="10"/>
  <c r="M91" i="10"/>
  <c r="L91" i="10"/>
  <c r="K91" i="10"/>
  <c r="J91" i="10"/>
  <c r="I91" i="10"/>
  <c r="H91" i="10"/>
  <c r="G91" i="10"/>
  <c r="F91" i="10"/>
  <c r="E91" i="10"/>
  <c r="D91" i="10"/>
  <c r="C91" i="10"/>
  <c r="N90" i="10"/>
  <c r="M90" i="10"/>
  <c r="L90" i="10"/>
  <c r="K90" i="10"/>
  <c r="J90" i="10"/>
  <c r="I90" i="10"/>
  <c r="H90" i="10"/>
  <c r="G90" i="10"/>
  <c r="F90" i="10"/>
  <c r="E90" i="10"/>
  <c r="D90" i="10"/>
  <c r="C90" i="10"/>
  <c r="N89" i="10"/>
  <c r="M89" i="10"/>
  <c r="L89" i="10"/>
  <c r="K89" i="10"/>
  <c r="J89" i="10"/>
  <c r="I89" i="10"/>
  <c r="H89" i="10"/>
  <c r="G89" i="10"/>
  <c r="F89" i="10"/>
  <c r="E89" i="10"/>
  <c r="D89" i="10"/>
  <c r="C89" i="10"/>
  <c r="N88" i="10"/>
  <c r="M88" i="10"/>
  <c r="L88" i="10"/>
  <c r="K88" i="10"/>
  <c r="J88" i="10"/>
  <c r="I88" i="10"/>
  <c r="H88" i="10"/>
  <c r="G88" i="10"/>
  <c r="F88" i="10"/>
  <c r="E88" i="10"/>
  <c r="D88" i="10"/>
  <c r="C88" i="10"/>
  <c r="N87" i="10"/>
  <c r="M87" i="10"/>
  <c r="L87" i="10"/>
  <c r="K87" i="10"/>
  <c r="J87" i="10"/>
  <c r="I87" i="10"/>
  <c r="H87" i="10"/>
  <c r="G87" i="10"/>
  <c r="F87" i="10"/>
  <c r="E87" i="10"/>
  <c r="D87" i="10"/>
  <c r="C87" i="10"/>
  <c r="N86" i="10"/>
  <c r="M86" i="10"/>
  <c r="L86" i="10"/>
  <c r="K86" i="10"/>
  <c r="J86" i="10"/>
  <c r="I86" i="10"/>
  <c r="H86" i="10"/>
  <c r="G86" i="10"/>
  <c r="F86" i="10"/>
  <c r="E86" i="10"/>
  <c r="D86" i="10"/>
  <c r="C86" i="10"/>
  <c r="N85" i="10"/>
  <c r="M85" i="10"/>
  <c r="L85" i="10"/>
  <c r="K85" i="10"/>
  <c r="J85" i="10"/>
  <c r="I85" i="10"/>
  <c r="H85" i="10"/>
  <c r="G85" i="10"/>
  <c r="F85" i="10"/>
  <c r="E85" i="10"/>
  <c r="D85" i="10"/>
  <c r="C85" i="10"/>
  <c r="N84" i="10"/>
  <c r="M84" i="10"/>
  <c r="L84" i="10"/>
  <c r="K84" i="10"/>
  <c r="J84" i="10"/>
  <c r="I84" i="10"/>
  <c r="H84" i="10"/>
  <c r="G84" i="10"/>
  <c r="F84" i="10"/>
  <c r="E84" i="10"/>
  <c r="D84" i="10"/>
  <c r="C84" i="10"/>
  <c r="N83" i="10"/>
  <c r="M83" i="10"/>
  <c r="L83" i="10"/>
  <c r="K83" i="10"/>
  <c r="J83" i="10"/>
  <c r="I83" i="10"/>
  <c r="H83" i="10"/>
  <c r="G83" i="10"/>
  <c r="F83" i="10"/>
  <c r="E83" i="10"/>
  <c r="D83" i="10"/>
  <c r="C83" i="10"/>
  <c r="N82" i="10"/>
  <c r="M82" i="10"/>
  <c r="L82" i="10"/>
  <c r="K82" i="10"/>
  <c r="J82" i="10"/>
  <c r="I82" i="10"/>
  <c r="H82" i="10"/>
  <c r="G82" i="10"/>
  <c r="F82" i="10"/>
  <c r="E82" i="10"/>
  <c r="D82" i="10"/>
  <c r="C82" i="10"/>
  <c r="N81" i="10"/>
  <c r="M81" i="10"/>
  <c r="L81" i="10"/>
  <c r="K81" i="10"/>
  <c r="J81" i="10"/>
  <c r="I81" i="10"/>
  <c r="H81" i="10"/>
  <c r="G81" i="10"/>
  <c r="F81" i="10"/>
  <c r="E81" i="10"/>
  <c r="D81" i="10"/>
  <c r="C81" i="10"/>
  <c r="N80" i="10"/>
  <c r="M80" i="10"/>
  <c r="L80" i="10"/>
  <c r="K80" i="10"/>
  <c r="J80" i="10"/>
  <c r="I80" i="10"/>
  <c r="H80" i="10"/>
  <c r="G80" i="10"/>
  <c r="F80" i="10"/>
  <c r="E80" i="10"/>
  <c r="D80" i="10"/>
  <c r="C80" i="10"/>
  <c r="K76" i="10"/>
  <c r="J76" i="10"/>
  <c r="I76" i="10"/>
  <c r="H76" i="10"/>
  <c r="G76" i="10"/>
  <c r="F76" i="10"/>
  <c r="E76" i="10"/>
  <c r="D76" i="10"/>
  <c r="C76" i="10"/>
  <c r="N75" i="10"/>
  <c r="M75" i="10"/>
  <c r="L75" i="10"/>
  <c r="K75" i="10"/>
  <c r="J75" i="10"/>
  <c r="I75" i="10"/>
  <c r="H75" i="10"/>
  <c r="G75" i="10"/>
  <c r="F75" i="10"/>
  <c r="E75" i="10"/>
  <c r="D75" i="10"/>
  <c r="C75" i="10"/>
  <c r="N74" i="10"/>
  <c r="M74" i="10"/>
  <c r="L74" i="10"/>
  <c r="K74" i="10"/>
  <c r="J74" i="10"/>
  <c r="I74" i="10"/>
  <c r="H74" i="10"/>
  <c r="G74" i="10"/>
  <c r="F74" i="10"/>
  <c r="E74" i="10"/>
  <c r="D74" i="10"/>
  <c r="C74" i="10"/>
  <c r="N73" i="10"/>
  <c r="M73" i="10"/>
  <c r="L73" i="10"/>
  <c r="K73" i="10"/>
  <c r="J73" i="10"/>
  <c r="I73" i="10"/>
  <c r="H73" i="10"/>
  <c r="G73" i="10"/>
  <c r="F73" i="10"/>
  <c r="E73" i="10"/>
  <c r="D73" i="10"/>
  <c r="C73" i="10"/>
  <c r="N72" i="10"/>
  <c r="M72" i="10"/>
  <c r="L72" i="10"/>
  <c r="K72" i="10"/>
  <c r="J72" i="10"/>
  <c r="I72" i="10"/>
  <c r="H72" i="10"/>
  <c r="G72" i="10"/>
  <c r="F72" i="10"/>
  <c r="E72" i="10"/>
  <c r="D72" i="10"/>
  <c r="C72" i="10"/>
  <c r="N71" i="10"/>
  <c r="M71" i="10"/>
  <c r="L71" i="10"/>
  <c r="K71" i="10"/>
  <c r="J71" i="10"/>
  <c r="I71" i="10"/>
  <c r="H71" i="10"/>
  <c r="G71" i="10"/>
  <c r="F71" i="10"/>
  <c r="E71" i="10"/>
  <c r="D71" i="10"/>
  <c r="C71" i="10"/>
  <c r="N70" i="10"/>
  <c r="M70" i="10"/>
  <c r="L70" i="10"/>
  <c r="K70" i="10"/>
  <c r="J70" i="10"/>
  <c r="I70" i="10"/>
  <c r="H70" i="10"/>
  <c r="G70" i="10"/>
  <c r="F70" i="10"/>
  <c r="E70" i="10"/>
  <c r="D70" i="10"/>
  <c r="C70" i="10"/>
  <c r="N69" i="10"/>
  <c r="M69" i="10"/>
  <c r="L69" i="10"/>
  <c r="K69" i="10"/>
  <c r="J69" i="10"/>
  <c r="I69" i="10"/>
  <c r="H69" i="10"/>
  <c r="G69" i="10"/>
  <c r="F69" i="10"/>
  <c r="E69" i="10"/>
  <c r="D69" i="10"/>
  <c r="C69" i="10"/>
  <c r="N68" i="10"/>
  <c r="M68" i="10"/>
  <c r="L68" i="10"/>
  <c r="K68" i="10"/>
  <c r="J68" i="10"/>
  <c r="I68" i="10"/>
  <c r="H68" i="10"/>
  <c r="G68" i="10"/>
  <c r="F68" i="10"/>
  <c r="E68" i="10"/>
  <c r="D68" i="10"/>
  <c r="C68" i="10"/>
  <c r="N67" i="10"/>
  <c r="M67" i="10"/>
  <c r="L67" i="10"/>
  <c r="K67" i="10"/>
  <c r="J67" i="10"/>
  <c r="I67" i="10"/>
  <c r="H67" i="10"/>
  <c r="G67" i="10"/>
  <c r="F67" i="10"/>
  <c r="E67" i="10"/>
  <c r="D67" i="10"/>
  <c r="C67" i="10"/>
  <c r="N66" i="10"/>
  <c r="M66" i="10"/>
  <c r="L66" i="10"/>
  <c r="K66" i="10"/>
  <c r="J66" i="10"/>
  <c r="I66" i="10"/>
  <c r="H66" i="10"/>
  <c r="G66" i="10"/>
  <c r="F66" i="10"/>
  <c r="E66" i="10"/>
  <c r="D66" i="10"/>
  <c r="C66" i="10"/>
  <c r="N65" i="10"/>
  <c r="M65" i="10"/>
  <c r="L65" i="10"/>
  <c r="K65" i="10"/>
  <c r="J65" i="10"/>
  <c r="I65" i="10"/>
  <c r="H65" i="10"/>
  <c r="G65" i="10"/>
  <c r="F65" i="10"/>
  <c r="E65" i="10"/>
  <c r="D65" i="10"/>
  <c r="C65" i="10"/>
  <c r="N64" i="10"/>
  <c r="M64" i="10"/>
  <c r="L64" i="10"/>
  <c r="K64" i="10"/>
  <c r="J64" i="10"/>
  <c r="I64" i="10"/>
  <c r="H64" i="10"/>
  <c r="G64" i="10"/>
  <c r="F64" i="10"/>
  <c r="E64" i="10"/>
  <c r="D64" i="10"/>
  <c r="C64" i="10"/>
  <c r="N63" i="10"/>
  <c r="M63" i="10"/>
  <c r="L63" i="10"/>
  <c r="K63" i="10"/>
  <c r="J63" i="10"/>
  <c r="I63" i="10"/>
  <c r="H63" i="10"/>
  <c r="G63" i="10"/>
  <c r="F63" i="10"/>
  <c r="E63" i="10"/>
  <c r="D63" i="10"/>
  <c r="C63" i="10"/>
  <c r="N62" i="10"/>
  <c r="M62" i="10"/>
  <c r="L62" i="10"/>
  <c r="K62" i="10"/>
  <c r="J62" i="10"/>
  <c r="I62" i="10"/>
  <c r="H62" i="10"/>
  <c r="G62" i="10"/>
  <c r="F62" i="10"/>
  <c r="E62" i="10"/>
  <c r="D62" i="10"/>
  <c r="C62" i="10"/>
  <c r="N61" i="10"/>
  <c r="M61" i="10"/>
  <c r="L61" i="10"/>
  <c r="K61" i="10"/>
  <c r="J61" i="10"/>
  <c r="I61" i="10"/>
  <c r="H61" i="10"/>
  <c r="G61" i="10"/>
  <c r="F61" i="10"/>
  <c r="E61" i="10"/>
  <c r="D61" i="10"/>
  <c r="C61" i="10"/>
  <c r="K57" i="10"/>
  <c r="J57" i="10"/>
  <c r="I57" i="10"/>
  <c r="H57" i="10"/>
  <c r="G57" i="10"/>
  <c r="F57" i="10"/>
  <c r="E57" i="10"/>
  <c r="D57" i="10"/>
  <c r="C57" i="10"/>
  <c r="N56" i="10"/>
  <c r="M56" i="10"/>
  <c r="L56" i="10"/>
  <c r="K56" i="10"/>
  <c r="J56" i="10"/>
  <c r="I56" i="10"/>
  <c r="H56" i="10"/>
  <c r="G56" i="10"/>
  <c r="F56" i="10"/>
  <c r="E56" i="10"/>
  <c r="D56" i="10"/>
  <c r="C56" i="10"/>
  <c r="N55" i="10"/>
  <c r="M55" i="10"/>
  <c r="L55" i="10"/>
  <c r="K55" i="10"/>
  <c r="J55" i="10"/>
  <c r="I55" i="10"/>
  <c r="H55" i="10"/>
  <c r="G55" i="10"/>
  <c r="F55" i="10"/>
  <c r="E55" i="10"/>
  <c r="D55" i="10"/>
  <c r="C55" i="10"/>
  <c r="N54" i="10"/>
  <c r="M54" i="10"/>
  <c r="L54" i="10"/>
  <c r="K54" i="10"/>
  <c r="J54" i="10"/>
  <c r="I54" i="10"/>
  <c r="H54" i="10"/>
  <c r="G54" i="10"/>
  <c r="F54" i="10"/>
  <c r="E54" i="10"/>
  <c r="D54" i="10"/>
  <c r="C54" i="10"/>
  <c r="N53" i="10"/>
  <c r="M53" i="10"/>
  <c r="L53" i="10"/>
  <c r="K53" i="10"/>
  <c r="J53" i="10"/>
  <c r="I53" i="10"/>
  <c r="H53" i="10"/>
  <c r="G53" i="10"/>
  <c r="F53" i="10"/>
  <c r="E53" i="10"/>
  <c r="D53" i="10"/>
  <c r="C53" i="10"/>
  <c r="N52" i="10"/>
  <c r="M52" i="10"/>
  <c r="L52" i="10"/>
  <c r="K52" i="10"/>
  <c r="J52" i="10"/>
  <c r="I52" i="10"/>
  <c r="H52" i="10"/>
  <c r="G52" i="10"/>
  <c r="F52" i="10"/>
  <c r="E52" i="10"/>
  <c r="D52" i="10"/>
  <c r="C52" i="10"/>
  <c r="N51" i="10"/>
  <c r="M51" i="10"/>
  <c r="L51" i="10"/>
  <c r="K51" i="10"/>
  <c r="J51" i="10"/>
  <c r="I51" i="10"/>
  <c r="H51" i="10"/>
  <c r="G51" i="10"/>
  <c r="F51" i="10"/>
  <c r="E51" i="10"/>
  <c r="D51" i="10"/>
  <c r="C51" i="10"/>
  <c r="N50" i="10"/>
  <c r="M50" i="10"/>
  <c r="L50" i="10"/>
  <c r="K50" i="10"/>
  <c r="J50" i="10"/>
  <c r="I50" i="10"/>
  <c r="H50" i="10"/>
  <c r="G50" i="10"/>
  <c r="F50" i="10"/>
  <c r="E50" i="10"/>
  <c r="D50" i="10"/>
  <c r="C50" i="10"/>
  <c r="N49" i="10"/>
  <c r="M49" i="10"/>
  <c r="L49" i="10"/>
  <c r="K49" i="10"/>
  <c r="J49" i="10"/>
  <c r="I49" i="10"/>
  <c r="H49" i="10"/>
  <c r="G49" i="10"/>
  <c r="F49" i="10"/>
  <c r="E49" i="10"/>
  <c r="D49" i="10"/>
  <c r="C49" i="10"/>
  <c r="N48" i="10"/>
  <c r="M48" i="10"/>
  <c r="L48" i="10"/>
  <c r="K48" i="10"/>
  <c r="J48" i="10"/>
  <c r="I48" i="10"/>
  <c r="H48" i="10"/>
  <c r="G48" i="10"/>
  <c r="F48" i="10"/>
  <c r="E48" i="10"/>
  <c r="D48" i="10"/>
  <c r="C48" i="10"/>
  <c r="N47" i="10"/>
  <c r="M47" i="10"/>
  <c r="L47" i="10"/>
  <c r="K47" i="10"/>
  <c r="J47" i="10"/>
  <c r="I47" i="10"/>
  <c r="H47" i="10"/>
  <c r="G47" i="10"/>
  <c r="F47" i="10"/>
  <c r="E47" i="10"/>
  <c r="D47" i="10"/>
  <c r="C47" i="10"/>
  <c r="N46" i="10"/>
  <c r="M46" i="10"/>
  <c r="L46" i="10"/>
  <c r="K46" i="10"/>
  <c r="J46" i="10"/>
  <c r="I46" i="10"/>
  <c r="H46" i="10"/>
  <c r="G46" i="10"/>
  <c r="F46" i="10"/>
  <c r="E46" i="10"/>
  <c r="D46" i="10"/>
  <c r="C46" i="10"/>
  <c r="N45" i="10"/>
  <c r="M45" i="10"/>
  <c r="L45" i="10"/>
  <c r="K45" i="10"/>
  <c r="J45" i="10"/>
  <c r="I45" i="10"/>
  <c r="H45" i="10"/>
  <c r="G45" i="10"/>
  <c r="F45" i="10"/>
  <c r="E45" i="10"/>
  <c r="D45" i="10"/>
  <c r="C45" i="10"/>
  <c r="N44" i="10"/>
  <c r="M44" i="10"/>
  <c r="L44" i="10"/>
  <c r="K44" i="10"/>
  <c r="J44" i="10"/>
  <c r="I44" i="10"/>
  <c r="H44" i="10"/>
  <c r="G44" i="10"/>
  <c r="F44" i="10"/>
  <c r="E44" i="10"/>
  <c r="D44" i="10"/>
  <c r="C44" i="10"/>
  <c r="N43" i="10"/>
  <c r="M43" i="10"/>
  <c r="L43" i="10"/>
  <c r="K43" i="10"/>
  <c r="J43" i="10"/>
  <c r="I43" i="10"/>
  <c r="H43" i="10"/>
  <c r="G43" i="10"/>
  <c r="F43" i="10"/>
  <c r="E43" i="10"/>
  <c r="D43" i="10"/>
  <c r="C43" i="10"/>
  <c r="N42" i="10"/>
  <c r="M42" i="10"/>
  <c r="L42" i="10"/>
  <c r="K42" i="10"/>
  <c r="J42" i="10"/>
  <c r="I42" i="10"/>
  <c r="H42" i="10"/>
  <c r="G42" i="10"/>
  <c r="F42" i="10"/>
  <c r="E42" i="10"/>
  <c r="D42" i="10"/>
  <c r="C42" i="10"/>
  <c r="K38" i="10"/>
  <c r="J38" i="10"/>
  <c r="I38" i="10"/>
  <c r="H38" i="10"/>
  <c r="G38" i="10"/>
  <c r="F38" i="10"/>
  <c r="E38" i="10"/>
  <c r="D38" i="10"/>
  <c r="C38" i="10"/>
  <c r="N37" i="10"/>
  <c r="M37" i="10"/>
  <c r="L37" i="10"/>
  <c r="K37" i="10"/>
  <c r="J37" i="10"/>
  <c r="I37" i="10"/>
  <c r="H37" i="10"/>
  <c r="G37" i="10"/>
  <c r="F37" i="10"/>
  <c r="E37" i="10"/>
  <c r="D37" i="10"/>
  <c r="C37" i="10"/>
  <c r="N36" i="10"/>
  <c r="M36" i="10"/>
  <c r="L36" i="10"/>
  <c r="K36" i="10"/>
  <c r="J36" i="10"/>
  <c r="I36" i="10"/>
  <c r="H36" i="10"/>
  <c r="G36" i="10"/>
  <c r="F36" i="10"/>
  <c r="E36" i="10"/>
  <c r="D36" i="10"/>
  <c r="C36" i="10"/>
  <c r="N35" i="10"/>
  <c r="M35" i="10"/>
  <c r="L35" i="10"/>
  <c r="K35" i="10"/>
  <c r="J35" i="10"/>
  <c r="I35" i="10"/>
  <c r="H35" i="10"/>
  <c r="G35" i="10"/>
  <c r="F35" i="10"/>
  <c r="E35" i="10"/>
  <c r="D35" i="10"/>
  <c r="C35" i="10"/>
  <c r="N34" i="10"/>
  <c r="M34" i="10"/>
  <c r="L34" i="10"/>
  <c r="K34" i="10"/>
  <c r="J34" i="10"/>
  <c r="I34" i="10"/>
  <c r="H34" i="10"/>
  <c r="G34" i="10"/>
  <c r="F34" i="10"/>
  <c r="E34" i="10"/>
  <c r="D34" i="10"/>
  <c r="C34" i="10"/>
  <c r="N33" i="10"/>
  <c r="M33" i="10"/>
  <c r="L33" i="10"/>
  <c r="K33" i="10"/>
  <c r="J33" i="10"/>
  <c r="I33" i="10"/>
  <c r="H33" i="10"/>
  <c r="G33" i="10"/>
  <c r="F33" i="10"/>
  <c r="E33" i="10"/>
  <c r="D33" i="10"/>
  <c r="C33" i="10"/>
  <c r="N32" i="10"/>
  <c r="M32" i="10"/>
  <c r="L32" i="10"/>
  <c r="K32" i="10"/>
  <c r="J32" i="10"/>
  <c r="I32" i="10"/>
  <c r="H32" i="10"/>
  <c r="G32" i="10"/>
  <c r="F32" i="10"/>
  <c r="E32" i="10"/>
  <c r="D32" i="10"/>
  <c r="C32" i="10"/>
  <c r="N31" i="10"/>
  <c r="M31" i="10"/>
  <c r="L31" i="10"/>
  <c r="K31" i="10"/>
  <c r="J31" i="10"/>
  <c r="I31" i="10"/>
  <c r="H31" i="10"/>
  <c r="G31" i="10"/>
  <c r="F31" i="10"/>
  <c r="E31" i="10"/>
  <c r="D31" i="10"/>
  <c r="C31" i="10"/>
  <c r="N30" i="10"/>
  <c r="M30" i="10"/>
  <c r="L30" i="10"/>
  <c r="K30" i="10"/>
  <c r="J30" i="10"/>
  <c r="I30" i="10"/>
  <c r="H30" i="10"/>
  <c r="G30" i="10"/>
  <c r="F30" i="10"/>
  <c r="E30" i="10"/>
  <c r="D30" i="10"/>
  <c r="C30" i="10"/>
  <c r="N29" i="10"/>
  <c r="M29" i="10"/>
  <c r="L29" i="10"/>
  <c r="K29" i="10"/>
  <c r="J29" i="10"/>
  <c r="I29" i="10"/>
  <c r="H29" i="10"/>
  <c r="G29" i="10"/>
  <c r="F29" i="10"/>
  <c r="E29" i="10"/>
  <c r="D29" i="10"/>
  <c r="C29" i="10"/>
  <c r="N28" i="10"/>
  <c r="M28" i="10"/>
  <c r="L28" i="10"/>
  <c r="K28" i="10"/>
  <c r="J28" i="10"/>
  <c r="I28" i="10"/>
  <c r="H28" i="10"/>
  <c r="G28" i="10"/>
  <c r="F28" i="10"/>
  <c r="E28" i="10"/>
  <c r="D28" i="10"/>
  <c r="C28" i="10"/>
  <c r="N27" i="10"/>
  <c r="M27" i="10"/>
  <c r="L27" i="10"/>
  <c r="K27" i="10"/>
  <c r="J27" i="10"/>
  <c r="I27" i="10"/>
  <c r="H27" i="10"/>
  <c r="G27" i="10"/>
  <c r="F27" i="10"/>
  <c r="E27" i="10"/>
  <c r="D27" i="10"/>
  <c r="C27" i="10"/>
  <c r="N26" i="10"/>
  <c r="M26" i="10"/>
  <c r="L26" i="10"/>
  <c r="K26" i="10"/>
  <c r="J26" i="10"/>
  <c r="I26" i="10"/>
  <c r="H26" i="10"/>
  <c r="G26" i="10"/>
  <c r="F26" i="10"/>
  <c r="E26" i="10"/>
  <c r="D26" i="10"/>
  <c r="C26" i="10"/>
  <c r="N25" i="10"/>
  <c r="M25" i="10"/>
  <c r="L25" i="10"/>
  <c r="K25" i="10"/>
  <c r="J25" i="10"/>
  <c r="I25" i="10"/>
  <c r="H25" i="10"/>
  <c r="G25" i="10"/>
  <c r="F25" i="10"/>
  <c r="E25" i="10"/>
  <c r="D25" i="10"/>
  <c r="C25" i="10"/>
  <c r="N24" i="10"/>
  <c r="M24" i="10"/>
  <c r="L24" i="10"/>
  <c r="K24" i="10"/>
  <c r="J24" i="10"/>
  <c r="I24" i="10"/>
  <c r="H24" i="10"/>
  <c r="G24" i="10"/>
  <c r="F24" i="10"/>
  <c r="E24" i="10"/>
  <c r="D24" i="10"/>
  <c r="C24" i="10"/>
  <c r="N23" i="10"/>
  <c r="M23" i="10"/>
  <c r="L23" i="10"/>
  <c r="K23" i="10"/>
  <c r="J23" i="10"/>
  <c r="I23" i="10"/>
  <c r="H23" i="10"/>
  <c r="G23" i="10"/>
  <c r="F23" i="10"/>
  <c r="E23" i="10"/>
  <c r="D23" i="10"/>
  <c r="C23" i="10"/>
  <c r="K19" i="10"/>
  <c r="J19" i="10"/>
  <c r="I19" i="10"/>
  <c r="H19" i="10"/>
  <c r="G19" i="10"/>
  <c r="F19" i="10"/>
  <c r="E19" i="10"/>
  <c r="D19" i="10"/>
  <c r="C19" i="10"/>
  <c r="N18" i="10"/>
  <c r="M18" i="10"/>
  <c r="L18" i="10"/>
  <c r="K18" i="10"/>
  <c r="J18" i="10"/>
  <c r="I18" i="10"/>
  <c r="H18" i="10"/>
  <c r="G18" i="10"/>
  <c r="F18" i="10"/>
  <c r="E18" i="10"/>
  <c r="D18" i="10"/>
  <c r="C18" i="10"/>
  <c r="N17" i="10"/>
  <c r="M17" i="10"/>
  <c r="L17" i="10"/>
  <c r="K17" i="10"/>
  <c r="J17" i="10"/>
  <c r="I17" i="10"/>
  <c r="H17" i="10"/>
  <c r="G17" i="10"/>
  <c r="F17" i="10"/>
  <c r="E17" i="10"/>
  <c r="D17" i="10"/>
  <c r="C17" i="10"/>
  <c r="N16" i="10"/>
  <c r="M16" i="10"/>
  <c r="L16" i="10"/>
  <c r="K16" i="10"/>
  <c r="J16" i="10"/>
  <c r="I16" i="10"/>
  <c r="H16" i="10"/>
  <c r="G16" i="10"/>
  <c r="F16" i="10"/>
  <c r="E16" i="10"/>
  <c r="D16" i="10"/>
  <c r="C16" i="10"/>
  <c r="N15" i="10"/>
  <c r="M15" i="10"/>
  <c r="L15" i="10"/>
  <c r="K15" i="10"/>
  <c r="J15" i="10"/>
  <c r="I15" i="10"/>
  <c r="H15" i="10"/>
  <c r="G15" i="10"/>
  <c r="F15" i="10"/>
  <c r="E15" i="10"/>
  <c r="D15" i="10"/>
  <c r="C15" i="10"/>
  <c r="N14" i="10"/>
  <c r="M14" i="10"/>
  <c r="L14" i="10"/>
  <c r="K14" i="10"/>
  <c r="J14" i="10"/>
  <c r="I14" i="10"/>
  <c r="H14" i="10"/>
  <c r="G14" i="10"/>
  <c r="F14" i="10"/>
  <c r="E14" i="10"/>
  <c r="D14" i="10"/>
  <c r="C14" i="10"/>
  <c r="N13" i="10"/>
  <c r="M13" i="10"/>
  <c r="L13" i="10"/>
  <c r="K13" i="10"/>
  <c r="J13" i="10"/>
  <c r="I13" i="10"/>
  <c r="H13" i="10"/>
  <c r="G13" i="10"/>
  <c r="F13" i="10"/>
  <c r="E13" i="10"/>
  <c r="D13" i="10"/>
  <c r="C13" i="10"/>
  <c r="N12" i="10"/>
  <c r="M12" i="10"/>
  <c r="L12" i="10"/>
  <c r="K12" i="10"/>
  <c r="J12" i="10"/>
  <c r="I12" i="10"/>
  <c r="H12" i="10"/>
  <c r="G12" i="10"/>
  <c r="F12" i="10"/>
  <c r="E12" i="10"/>
  <c r="D12" i="10"/>
  <c r="C12" i="10"/>
  <c r="N11" i="10"/>
  <c r="M11" i="10"/>
  <c r="L11" i="10"/>
  <c r="K11" i="10"/>
  <c r="J11" i="10"/>
  <c r="I11" i="10"/>
  <c r="H11" i="10"/>
  <c r="G11" i="10"/>
  <c r="F11" i="10"/>
  <c r="E11" i="10"/>
  <c r="D11" i="10"/>
  <c r="C11" i="10"/>
  <c r="N10" i="10"/>
  <c r="M10" i="10"/>
  <c r="L10" i="10"/>
  <c r="K10" i="10"/>
  <c r="J10" i="10"/>
  <c r="I10" i="10"/>
  <c r="H10" i="10"/>
  <c r="G10" i="10"/>
  <c r="F10" i="10"/>
  <c r="E10" i="10"/>
  <c r="D10" i="10"/>
  <c r="C10" i="10"/>
  <c r="N9" i="10"/>
  <c r="M9" i="10"/>
  <c r="L9" i="10"/>
  <c r="K9" i="10"/>
  <c r="J9" i="10"/>
  <c r="I9" i="10"/>
  <c r="H9" i="10"/>
  <c r="G9" i="10"/>
  <c r="F9" i="10"/>
  <c r="E9" i="10"/>
  <c r="D9" i="10"/>
  <c r="C9" i="10"/>
  <c r="N8" i="10"/>
  <c r="M8" i="10"/>
  <c r="L8" i="10"/>
  <c r="K8" i="10"/>
  <c r="J8" i="10"/>
  <c r="I8" i="10"/>
  <c r="H8" i="10"/>
  <c r="G8" i="10"/>
  <c r="F8" i="10"/>
  <c r="E8" i="10"/>
  <c r="D8" i="10"/>
  <c r="C8" i="10"/>
  <c r="N7" i="10"/>
  <c r="M7" i="10"/>
  <c r="L7" i="10"/>
  <c r="K7" i="10"/>
  <c r="J7" i="10"/>
  <c r="I7" i="10"/>
  <c r="H7" i="10"/>
  <c r="G7" i="10"/>
  <c r="F7" i="10"/>
  <c r="E7" i="10"/>
  <c r="D7" i="10"/>
  <c r="C7" i="10"/>
  <c r="N6" i="10"/>
  <c r="M6" i="10"/>
  <c r="L6" i="10"/>
  <c r="K6" i="10"/>
  <c r="J6" i="10"/>
  <c r="I6" i="10"/>
  <c r="H6" i="10"/>
  <c r="G6" i="10"/>
  <c r="F6" i="10"/>
  <c r="E6" i="10"/>
  <c r="D6" i="10"/>
  <c r="C6" i="10"/>
  <c r="N5" i="10"/>
  <c r="M5" i="10"/>
  <c r="L5" i="10"/>
  <c r="K5" i="10"/>
  <c r="J5" i="10"/>
  <c r="I5" i="10"/>
  <c r="H5" i="10"/>
  <c r="G5" i="10"/>
  <c r="F5" i="10"/>
  <c r="E5" i="10"/>
  <c r="D5" i="10"/>
  <c r="C5" i="10"/>
  <c r="N4" i="10"/>
  <c r="M4" i="10"/>
  <c r="L4" i="10"/>
  <c r="K4" i="10"/>
  <c r="J4" i="10"/>
  <c r="I4" i="10"/>
  <c r="H4" i="10"/>
  <c r="G4" i="10"/>
  <c r="F4" i="10"/>
  <c r="E4" i="10"/>
  <c r="D4" i="10"/>
  <c r="C4" i="10"/>
  <c r="K114" i="9"/>
  <c r="J114" i="9"/>
  <c r="I114" i="9"/>
  <c r="H114" i="9"/>
  <c r="G114" i="9"/>
  <c r="F114" i="9"/>
  <c r="E114" i="9"/>
  <c r="D114" i="9"/>
  <c r="C114" i="9"/>
  <c r="N113" i="9"/>
  <c r="M113" i="9"/>
  <c r="L113" i="9"/>
  <c r="K113" i="9"/>
  <c r="J113" i="9"/>
  <c r="I113" i="9"/>
  <c r="H113" i="9"/>
  <c r="G113" i="9"/>
  <c r="F113" i="9"/>
  <c r="E113" i="9"/>
  <c r="D113" i="9"/>
  <c r="C113" i="9"/>
  <c r="N112" i="9"/>
  <c r="M112" i="9"/>
  <c r="L112" i="9"/>
  <c r="K112" i="9"/>
  <c r="J112" i="9"/>
  <c r="I112" i="9"/>
  <c r="H112" i="9"/>
  <c r="G112" i="9"/>
  <c r="F112" i="9"/>
  <c r="E112" i="9"/>
  <c r="D112" i="9"/>
  <c r="C112" i="9"/>
  <c r="N111" i="9"/>
  <c r="M111" i="9"/>
  <c r="L111" i="9"/>
  <c r="K111" i="9"/>
  <c r="J111" i="9"/>
  <c r="I111" i="9"/>
  <c r="H111" i="9"/>
  <c r="G111" i="9"/>
  <c r="F111" i="9"/>
  <c r="E111" i="9"/>
  <c r="D111" i="9"/>
  <c r="C111" i="9"/>
  <c r="N110" i="9"/>
  <c r="M110" i="9"/>
  <c r="L110" i="9"/>
  <c r="K110" i="9"/>
  <c r="J110" i="9"/>
  <c r="I110" i="9"/>
  <c r="H110" i="9"/>
  <c r="G110" i="9"/>
  <c r="F110" i="9"/>
  <c r="E110" i="9"/>
  <c r="D110" i="9"/>
  <c r="C110" i="9"/>
  <c r="N109" i="9"/>
  <c r="M109" i="9"/>
  <c r="L109" i="9"/>
  <c r="K109" i="9"/>
  <c r="J109" i="9"/>
  <c r="I109" i="9"/>
  <c r="H109" i="9"/>
  <c r="G109" i="9"/>
  <c r="F109" i="9"/>
  <c r="E109" i="9"/>
  <c r="D109" i="9"/>
  <c r="C109" i="9"/>
  <c r="N108" i="9"/>
  <c r="M108" i="9"/>
  <c r="L108" i="9"/>
  <c r="K108" i="9"/>
  <c r="J108" i="9"/>
  <c r="I108" i="9"/>
  <c r="H108" i="9"/>
  <c r="G108" i="9"/>
  <c r="F108" i="9"/>
  <c r="E108" i="9"/>
  <c r="D108" i="9"/>
  <c r="C108" i="9"/>
  <c r="N107" i="9"/>
  <c r="M107" i="9"/>
  <c r="L107" i="9"/>
  <c r="K107" i="9"/>
  <c r="J107" i="9"/>
  <c r="I107" i="9"/>
  <c r="H107" i="9"/>
  <c r="G107" i="9"/>
  <c r="F107" i="9"/>
  <c r="E107" i="9"/>
  <c r="D107" i="9"/>
  <c r="C107" i="9"/>
  <c r="N106" i="9"/>
  <c r="M106" i="9"/>
  <c r="L106" i="9"/>
  <c r="K106" i="9"/>
  <c r="J106" i="9"/>
  <c r="I106" i="9"/>
  <c r="H106" i="9"/>
  <c r="G106" i="9"/>
  <c r="F106" i="9"/>
  <c r="E106" i="9"/>
  <c r="D106" i="9"/>
  <c r="C106" i="9"/>
  <c r="N105" i="9"/>
  <c r="M105" i="9"/>
  <c r="L105" i="9"/>
  <c r="K105" i="9"/>
  <c r="J105" i="9"/>
  <c r="I105" i="9"/>
  <c r="H105" i="9"/>
  <c r="G105" i="9"/>
  <c r="F105" i="9"/>
  <c r="E105" i="9"/>
  <c r="D105" i="9"/>
  <c r="C105" i="9"/>
  <c r="N104" i="9"/>
  <c r="M104" i="9"/>
  <c r="L104" i="9"/>
  <c r="K104" i="9"/>
  <c r="J104" i="9"/>
  <c r="I104" i="9"/>
  <c r="H104" i="9"/>
  <c r="G104" i="9"/>
  <c r="F104" i="9"/>
  <c r="E104" i="9"/>
  <c r="D104" i="9"/>
  <c r="C104" i="9"/>
  <c r="N103" i="9"/>
  <c r="M103" i="9"/>
  <c r="L103" i="9"/>
  <c r="K103" i="9"/>
  <c r="J103" i="9"/>
  <c r="I103" i="9"/>
  <c r="H103" i="9"/>
  <c r="G103" i="9"/>
  <c r="F103" i="9"/>
  <c r="E103" i="9"/>
  <c r="D103" i="9"/>
  <c r="C103" i="9"/>
  <c r="N102" i="9"/>
  <c r="M102" i="9"/>
  <c r="L102" i="9"/>
  <c r="K102" i="9"/>
  <c r="J102" i="9"/>
  <c r="I102" i="9"/>
  <c r="H102" i="9"/>
  <c r="G102" i="9"/>
  <c r="F102" i="9"/>
  <c r="E102" i="9"/>
  <c r="D102" i="9"/>
  <c r="C102" i="9"/>
  <c r="N101" i="9"/>
  <c r="M101" i="9"/>
  <c r="L101" i="9"/>
  <c r="K101" i="9"/>
  <c r="J101" i="9"/>
  <c r="I101" i="9"/>
  <c r="H101" i="9"/>
  <c r="G101" i="9"/>
  <c r="F101" i="9"/>
  <c r="E101" i="9"/>
  <c r="D101" i="9"/>
  <c r="C101" i="9"/>
  <c r="N100" i="9"/>
  <c r="M100" i="9"/>
  <c r="L100" i="9"/>
  <c r="K100" i="9"/>
  <c r="J100" i="9"/>
  <c r="I100" i="9"/>
  <c r="H100" i="9"/>
  <c r="G100" i="9"/>
  <c r="F100" i="9"/>
  <c r="E100" i="9"/>
  <c r="D100" i="9"/>
  <c r="C100" i="9"/>
  <c r="N99" i="9"/>
  <c r="M99" i="9"/>
  <c r="L99" i="9"/>
  <c r="K99" i="9"/>
  <c r="J99" i="9"/>
  <c r="I99" i="9"/>
  <c r="H99" i="9"/>
  <c r="G99" i="9"/>
  <c r="F99" i="9"/>
  <c r="E99" i="9"/>
  <c r="D99" i="9"/>
  <c r="C99" i="9"/>
  <c r="K95" i="9"/>
  <c r="J95" i="9"/>
  <c r="I95" i="9"/>
  <c r="H95" i="9"/>
  <c r="G95" i="9"/>
  <c r="F95" i="9"/>
  <c r="E95" i="9"/>
  <c r="D95" i="9"/>
  <c r="C95" i="9"/>
  <c r="N94" i="9"/>
  <c r="M94" i="9"/>
  <c r="L94" i="9"/>
  <c r="K94" i="9"/>
  <c r="J94" i="9"/>
  <c r="I94" i="9"/>
  <c r="H94" i="9"/>
  <c r="G94" i="9"/>
  <c r="F94" i="9"/>
  <c r="E94" i="9"/>
  <c r="D94" i="9"/>
  <c r="C94" i="9"/>
  <c r="N93" i="9"/>
  <c r="M93" i="9"/>
  <c r="L93" i="9"/>
  <c r="K93" i="9"/>
  <c r="J93" i="9"/>
  <c r="I93" i="9"/>
  <c r="H93" i="9"/>
  <c r="G93" i="9"/>
  <c r="F93" i="9"/>
  <c r="E93" i="9"/>
  <c r="D93" i="9"/>
  <c r="C93" i="9"/>
  <c r="N92" i="9"/>
  <c r="M92" i="9"/>
  <c r="L92" i="9"/>
  <c r="K92" i="9"/>
  <c r="J92" i="9"/>
  <c r="I92" i="9"/>
  <c r="H92" i="9"/>
  <c r="G92" i="9"/>
  <c r="F92" i="9"/>
  <c r="E92" i="9"/>
  <c r="D92" i="9"/>
  <c r="C92" i="9"/>
  <c r="N91" i="9"/>
  <c r="M91" i="9"/>
  <c r="L91" i="9"/>
  <c r="K91" i="9"/>
  <c r="J91" i="9"/>
  <c r="I91" i="9"/>
  <c r="H91" i="9"/>
  <c r="G91" i="9"/>
  <c r="F91" i="9"/>
  <c r="E91" i="9"/>
  <c r="D91" i="9"/>
  <c r="C91" i="9"/>
  <c r="N90" i="9"/>
  <c r="M90" i="9"/>
  <c r="L90" i="9"/>
  <c r="K90" i="9"/>
  <c r="J90" i="9"/>
  <c r="I90" i="9"/>
  <c r="H90" i="9"/>
  <c r="G90" i="9"/>
  <c r="F90" i="9"/>
  <c r="E90" i="9"/>
  <c r="D90" i="9"/>
  <c r="C90" i="9"/>
  <c r="N89" i="9"/>
  <c r="M89" i="9"/>
  <c r="L89" i="9"/>
  <c r="K89" i="9"/>
  <c r="J89" i="9"/>
  <c r="I89" i="9"/>
  <c r="H89" i="9"/>
  <c r="G89" i="9"/>
  <c r="F89" i="9"/>
  <c r="E89" i="9"/>
  <c r="D89" i="9"/>
  <c r="C89" i="9"/>
  <c r="N88" i="9"/>
  <c r="M88" i="9"/>
  <c r="L88" i="9"/>
  <c r="K88" i="9"/>
  <c r="J88" i="9"/>
  <c r="I88" i="9"/>
  <c r="H88" i="9"/>
  <c r="G88" i="9"/>
  <c r="F88" i="9"/>
  <c r="E88" i="9"/>
  <c r="D88" i="9"/>
  <c r="C88" i="9"/>
  <c r="N87" i="9"/>
  <c r="M87" i="9"/>
  <c r="L87" i="9"/>
  <c r="K87" i="9"/>
  <c r="J87" i="9"/>
  <c r="I87" i="9"/>
  <c r="H87" i="9"/>
  <c r="G87" i="9"/>
  <c r="F87" i="9"/>
  <c r="E87" i="9"/>
  <c r="D87" i="9"/>
  <c r="C87" i="9"/>
  <c r="N86" i="9"/>
  <c r="M86" i="9"/>
  <c r="L86" i="9"/>
  <c r="K86" i="9"/>
  <c r="J86" i="9"/>
  <c r="I86" i="9"/>
  <c r="H86" i="9"/>
  <c r="G86" i="9"/>
  <c r="F86" i="9"/>
  <c r="E86" i="9"/>
  <c r="D86" i="9"/>
  <c r="C86" i="9"/>
  <c r="N85" i="9"/>
  <c r="M85" i="9"/>
  <c r="L85" i="9"/>
  <c r="K85" i="9"/>
  <c r="J85" i="9"/>
  <c r="I85" i="9"/>
  <c r="H85" i="9"/>
  <c r="G85" i="9"/>
  <c r="F85" i="9"/>
  <c r="E85" i="9"/>
  <c r="D85" i="9"/>
  <c r="C85" i="9"/>
  <c r="N84" i="9"/>
  <c r="M84" i="9"/>
  <c r="L84" i="9"/>
  <c r="K84" i="9"/>
  <c r="J84" i="9"/>
  <c r="I84" i="9"/>
  <c r="H84" i="9"/>
  <c r="G84" i="9"/>
  <c r="F84" i="9"/>
  <c r="E84" i="9"/>
  <c r="D84" i="9"/>
  <c r="C84" i="9"/>
  <c r="N83" i="9"/>
  <c r="M83" i="9"/>
  <c r="L83" i="9"/>
  <c r="K83" i="9"/>
  <c r="J83" i="9"/>
  <c r="I83" i="9"/>
  <c r="H83" i="9"/>
  <c r="G83" i="9"/>
  <c r="F83" i="9"/>
  <c r="E83" i="9"/>
  <c r="D83" i="9"/>
  <c r="C83" i="9"/>
  <c r="N82" i="9"/>
  <c r="M82" i="9"/>
  <c r="L82" i="9"/>
  <c r="K82" i="9"/>
  <c r="J82" i="9"/>
  <c r="I82" i="9"/>
  <c r="H82" i="9"/>
  <c r="G82" i="9"/>
  <c r="F82" i="9"/>
  <c r="E82" i="9"/>
  <c r="D82" i="9"/>
  <c r="C82" i="9"/>
  <c r="N81" i="9"/>
  <c r="M81" i="9"/>
  <c r="L81" i="9"/>
  <c r="K81" i="9"/>
  <c r="J81" i="9"/>
  <c r="I81" i="9"/>
  <c r="H81" i="9"/>
  <c r="G81" i="9"/>
  <c r="F81" i="9"/>
  <c r="E81" i="9"/>
  <c r="D81" i="9"/>
  <c r="C81" i="9"/>
  <c r="N80" i="9"/>
  <c r="M80" i="9"/>
  <c r="L80" i="9"/>
  <c r="K80" i="9"/>
  <c r="J80" i="9"/>
  <c r="I80" i="9"/>
  <c r="H80" i="9"/>
  <c r="G80" i="9"/>
  <c r="F80" i="9"/>
  <c r="E80" i="9"/>
  <c r="D80" i="9"/>
  <c r="C80" i="9"/>
  <c r="K76" i="9"/>
  <c r="J76" i="9"/>
  <c r="I76" i="9"/>
  <c r="H76" i="9"/>
  <c r="G76" i="9"/>
  <c r="F76" i="9"/>
  <c r="E76" i="9"/>
  <c r="D76" i="9"/>
  <c r="C76" i="9"/>
  <c r="N75" i="9"/>
  <c r="M75" i="9"/>
  <c r="L75" i="9"/>
  <c r="K75" i="9"/>
  <c r="J75" i="9"/>
  <c r="I75" i="9"/>
  <c r="H75" i="9"/>
  <c r="G75" i="9"/>
  <c r="F75" i="9"/>
  <c r="E75" i="9"/>
  <c r="D75" i="9"/>
  <c r="C75" i="9"/>
  <c r="N74" i="9"/>
  <c r="M74" i="9"/>
  <c r="L74" i="9"/>
  <c r="K74" i="9"/>
  <c r="J74" i="9"/>
  <c r="I74" i="9"/>
  <c r="H74" i="9"/>
  <c r="G74" i="9"/>
  <c r="F74" i="9"/>
  <c r="E74" i="9"/>
  <c r="D74" i="9"/>
  <c r="C74" i="9"/>
  <c r="N73" i="9"/>
  <c r="M73" i="9"/>
  <c r="L73" i="9"/>
  <c r="K73" i="9"/>
  <c r="J73" i="9"/>
  <c r="I73" i="9"/>
  <c r="H73" i="9"/>
  <c r="G73" i="9"/>
  <c r="F73" i="9"/>
  <c r="E73" i="9"/>
  <c r="D73" i="9"/>
  <c r="C73" i="9"/>
  <c r="N72" i="9"/>
  <c r="M72" i="9"/>
  <c r="L72" i="9"/>
  <c r="K72" i="9"/>
  <c r="J72" i="9"/>
  <c r="I72" i="9"/>
  <c r="H72" i="9"/>
  <c r="G72" i="9"/>
  <c r="F72" i="9"/>
  <c r="E72" i="9"/>
  <c r="D72" i="9"/>
  <c r="C72" i="9"/>
  <c r="N71" i="9"/>
  <c r="M71" i="9"/>
  <c r="L71" i="9"/>
  <c r="K71" i="9"/>
  <c r="J71" i="9"/>
  <c r="I71" i="9"/>
  <c r="H71" i="9"/>
  <c r="G71" i="9"/>
  <c r="F71" i="9"/>
  <c r="E71" i="9"/>
  <c r="D71" i="9"/>
  <c r="C71" i="9"/>
  <c r="N70" i="9"/>
  <c r="M70" i="9"/>
  <c r="L70" i="9"/>
  <c r="K70" i="9"/>
  <c r="J70" i="9"/>
  <c r="I70" i="9"/>
  <c r="H70" i="9"/>
  <c r="G70" i="9"/>
  <c r="F70" i="9"/>
  <c r="E70" i="9"/>
  <c r="D70" i="9"/>
  <c r="C70" i="9"/>
  <c r="N69" i="9"/>
  <c r="M69" i="9"/>
  <c r="L69" i="9"/>
  <c r="K69" i="9"/>
  <c r="J69" i="9"/>
  <c r="I69" i="9"/>
  <c r="H69" i="9"/>
  <c r="G69" i="9"/>
  <c r="F69" i="9"/>
  <c r="E69" i="9"/>
  <c r="D69" i="9"/>
  <c r="C69" i="9"/>
  <c r="N68" i="9"/>
  <c r="M68" i="9"/>
  <c r="L68" i="9"/>
  <c r="K68" i="9"/>
  <c r="J68" i="9"/>
  <c r="I68" i="9"/>
  <c r="H68" i="9"/>
  <c r="G68" i="9"/>
  <c r="F68" i="9"/>
  <c r="E68" i="9"/>
  <c r="D68" i="9"/>
  <c r="C68" i="9"/>
  <c r="N67" i="9"/>
  <c r="M67" i="9"/>
  <c r="L67" i="9"/>
  <c r="K67" i="9"/>
  <c r="J67" i="9"/>
  <c r="I67" i="9"/>
  <c r="H67" i="9"/>
  <c r="G67" i="9"/>
  <c r="F67" i="9"/>
  <c r="E67" i="9"/>
  <c r="D67" i="9"/>
  <c r="C67" i="9"/>
  <c r="N66" i="9"/>
  <c r="M66" i="9"/>
  <c r="L66" i="9"/>
  <c r="K66" i="9"/>
  <c r="J66" i="9"/>
  <c r="I66" i="9"/>
  <c r="H66" i="9"/>
  <c r="G66" i="9"/>
  <c r="F66" i="9"/>
  <c r="E66" i="9"/>
  <c r="D66" i="9"/>
  <c r="C66" i="9"/>
  <c r="N65" i="9"/>
  <c r="M65" i="9"/>
  <c r="L65" i="9"/>
  <c r="K65" i="9"/>
  <c r="J65" i="9"/>
  <c r="I65" i="9"/>
  <c r="H65" i="9"/>
  <c r="G65" i="9"/>
  <c r="F65" i="9"/>
  <c r="E65" i="9"/>
  <c r="D65" i="9"/>
  <c r="C65" i="9"/>
  <c r="N64" i="9"/>
  <c r="M64" i="9"/>
  <c r="L64" i="9"/>
  <c r="K64" i="9"/>
  <c r="J64" i="9"/>
  <c r="I64" i="9"/>
  <c r="H64" i="9"/>
  <c r="G64" i="9"/>
  <c r="F64" i="9"/>
  <c r="E64" i="9"/>
  <c r="D64" i="9"/>
  <c r="C64" i="9"/>
  <c r="N63" i="9"/>
  <c r="M63" i="9"/>
  <c r="L63" i="9"/>
  <c r="K63" i="9"/>
  <c r="J63" i="9"/>
  <c r="I63" i="9"/>
  <c r="H63" i="9"/>
  <c r="G63" i="9"/>
  <c r="F63" i="9"/>
  <c r="E63" i="9"/>
  <c r="D63" i="9"/>
  <c r="C63" i="9"/>
  <c r="N62" i="9"/>
  <c r="M62" i="9"/>
  <c r="L62" i="9"/>
  <c r="K62" i="9"/>
  <c r="J62" i="9"/>
  <c r="I62" i="9"/>
  <c r="H62" i="9"/>
  <c r="G62" i="9"/>
  <c r="F62" i="9"/>
  <c r="E62" i="9"/>
  <c r="D62" i="9"/>
  <c r="C62" i="9"/>
  <c r="N61" i="9"/>
  <c r="M61" i="9"/>
  <c r="L61" i="9"/>
  <c r="K61" i="9"/>
  <c r="J61" i="9"/>
  <c r="I61" i="9"/>
  <c r="H61" i="9"/>
  <c r="G61" i="9"/>
  <c r="F61" i="9"/>
  <c r="E61" i="9"/>
  <c r="D61" i="9"/>
  <c r="C61" i="9"/>
  <c r="K57" i="9"/>
  <c r="J57" i="9"/>
  <c r="I57" i="9"/>
  <c r="H57" i="9"/>
  <c r="G57" i="9"/>
  <c r="F57" i="9"/>
  <c r="E57" i="9"/>
  <c r="D57" i="9"/>
  <c r="C57" i="9"/>
  <c r="N56" i="9"/>
  <c r="M56" i="9"/>
  <c r="L56" i="9"/>
  <c r="K56" i="9"/>
  <c r="J56" i="9"/>
  <c r="I56" i="9"/>
  <c r="H56" i="9"/>
  <c r="G56" i="9"/>
  <c r="F56" i="9"/>
  <c r="E56" i="9"/>
  <c r="D56" i="9"/>
  <c r="C56" i="9"/>
  <c r="N55" i="9"/>
  <c r="M55" i="9"/>
  <c r="L55" i="9"/>
  <c r="K55" i="9"/>
  <c r="J55" i="9"/>
  <c r="I55" i="9"/>
  <c r="H55" i="9"/>
  <c r="G55" i="9"/>
  <c r="F55" i="9"/>
  <c r="E55" i="9"/>
  <c r="D55" i="9"/>
  <c r="C55" i="9"/>
  <c r="N54" i="9"/>
  <c r="M54" i="9"/>
  <c r="L54" i="9"/>
  <c r="K54" i="9"/>
  <c r="J54" i="9"/>
  <c r="I54" i="9"/>
  <c r="H54" i="9"/>
  <c r="G54" i="9"/>
  <c r="F54" i="9"/>
  <c r="E54" i="9"/>
  <c r="D54" i="9"/>
  <c r="C54" i="9"/>
  <c r="N53" i="9"/>
  <c r="M53" i="9"/>
  <c r="L53" i="9"/>
  <c r="K53" i="9"/>
  <c r="J53" i="9"/>
  <c r="I53" i="9"/>
  <c r="H53" i="9"/>
  <c r="G53" i="9"/>
  <c r="F53" i="9"/>
  <c r="E53" i="9"/>
  <c r="D53" i="9"/>
  <c r="C53" i="9"/>
  <c r="N52" i="9"/>
  <c r="M52" i="9"/>
  <c r="L52" i="9"/>
  <c r="K52" i="9"/>
  <c r="J52" i="9"/>
  <c r="I52" i="9"/>
  <c r="H52" i="9"/>
  <c r="G52" i="9"/>
  <c r="F52" i="9"/>
  <c r="E52" i="9"/>
  <c r="D52" i="9"/>
  <c r="C52" i="9"/>
  <c r="N51" i="9"/>
  <c r="M51" i="9"/>
  <c r="L51" i="9"/>
  <c r="K51" i="9"/>
  <c r="J51" i="9"/>
  <c r="I51" i="9"/>
  <c r="H51" i="9"/>
  <c r="G51" i="9"/>
  <c r="F51" i="9"/>
  <c r="E51" i="9"/>
  <c r="D51" i="9"/>
  <c r="C51" i="9"/>
  <c r="N50" i="9"/>
  <c r="M50" i="9"/>
  <c r="L50" i="9"/>
  <c r="K50" i="9"/>
  <c r="J50" i="9"/>
  <c r="I50" i="9"/>
  <c r="H50" i="9"/>
  <c r="G50" i="9"/>
  <c r="F50" i="9"/>
  <c r="E50" i="9"/>
  <c r="D50" i="9"/>
  <c r="C50" i="9"/>
  <c r="N49" i="9"/>
  <c r="M49" i="9"/>
  <c r="L49" i="9"/>
  <c r="K49" i="9"/>
  <c r="J49" i="9"/>
  <c r="I49" i="9"/>
  <c r="H49" i="9"/>
  <c r="G49" i="9"/>
  <c r="F49" i="9"/>
  <c r="E49" i="9"/>
  <c r="D49" i="9"/>
  <c r="C49" i="9"/>
  <c r="N48" i="9"/>
  <c r="M48" i="9"/>
  <c r="L48" i="9"/>
  <c r="K48" i="9"/>
  <c r="J48" i="9"/>
  <c r="I48" i="9"/>
  <c r="H48" i="9"/>
  <c r="G48" i="9"/>
  <c r="F48" i="9"/>
  <c r="E48" i="9"/>
  <c r="D48" i="9"/>
  <c r="C48" i="9"/>
  <c r="N47" i="9"/>
  <c r="M47" i="9"/>
  <c r="L47" i="9"/>
  <c r="K47" i="9"/>
  <c r="J47" i="9"/>
  <c r="I47" i="9"/>
  <c r="H47" i="9"/>
  <c r="G47" i="9"/>
  <c r="F47" i="9"/>
  <c r="E47" i="9"/>
  <c r="D47" i="9"/>
  <c r="C47" i="9"/>
  <c r="N46" i="9"/>
  <c r="M46" i="9"/>
  <c r="L46" i="9"/>
  <c r="K46" i="9"/>
  <c r="J46" i="9"/>
  <c r="I46" i="9"/>
  <c r="H46" i="9"/>
  <c r="G46" i="9"/>
  <c r="F46" i="9"/>
  <c r="E46" i="9"/>
  <c r="D46" i="9"/>
  <c r="C46" i="9"/>
  <c r="N45" i="9"/>
  <c r="M45" i="9"/>
  <c r="L45" i="9"/>
  <c r="K45" i="9"/>
  <c r="J45" i="9"/>
  <c r="I45" i="9"/>
  <c r="H45" i="9"/>
  <c r="G45" i="9"/>
  <c r="F45" i="9"/>
  <c r="E45" i="9"/>
  <c r="D45" i="9"/>
  <c r="C45" i="9"/>
  <c r="N44" i="9"/>
  <c r="M44" i="9"/>
  <c r="L44" i="9"/>
  <c r="K44" i="9"/>
  <c r="J44" i="9"/>
  <c r="I44" i="9"/>
  <c r="H44" i="9"/>
  <c r="G44" i="9"/>
  <c r="F44" i="9"/>
  <c r="E44" i="9"/>
  <c r="D44" i="9"/>
  <c r="C44" i="9"/>
  <c r="N43" i="9"/>
  <c r="M43" i="9"/>
  <c r="L43" i="9"/>
  <c r="K43" i="9"/>
  <c r="J43" i="9"/>
  <c r="I43" i="9"/>
  <c r="H43" i="9"/>
  <c r="G43" i="9"/>
  <c r="F43" i="9"/>
  <c r="E43" i="9"/>
  <c r="D43" i="9"/>
  <c r="C43" i="9"/>
  <c r="N42" i="9"/>
  <c r="M42" i="9"/>
  <c r="L42" i="9"/>
  <c r="K42" i="9"/>
  <c r="J42" i="9"/>
  <c r="I42" i="9"/>
  <c r="H42" i="9"/>
  <c r="G42" i="9"/>
  <c r="F42" i="9"/>
  <c r="E42" i="9"/>
  <c r="D42" i="9"/>
  <c r="C42" i="9"/>
  <c r="K38" i="9"/>
  <c r="J38" i="9"/>
  <c r="I38" i="9"/>
  <c r="H38" i="9"/>
  <c r="G38" i="9"/>
  <c r="F38" i="9"/>
  <c r="E38" i="9"/>
  <c r="D38" i="9"/>
  <c r="C38" i="9"/>
  <c r="N37" i="9"/>
  <c r="M37" i="9"/>
  <c r="L37" i="9"/>
  <c r="K37" i="9"/>
  <c r="J37" i="9"/>
  <c r="I37" i="9"/>
  <c r="H37" i="9"/>
  <c r="G37" i="9"/>
  <c r="F37" i="9"/>
  <c r="E37" i="9"/>
  <c r="D37" i="9"/>
  <c r="C37" i="9"/>
  <c r="N36" i="9"/>
  <c r="M36" i="9"/>
  <c r="L36" i="9"/>
  <c r="K36" i="9"/>
  <c r="J36" i="9"/>
  <c r="I36" i="9"/>
  <c r="H36" i="9"/>
  <c r="G36" i="9"/>
  <c r="F36" i="9"/>
  <c r="E36" i="9"/>
  <c r="D36" i="9"/>
  <c r="C36" i="9"/>
  <c r="N35" i="9"/>
  <c r="M35" i="9"/>
  <c r="L35" i="9"/>
  <c r="K35" i="9"/>
  <c r="J35" i="9"/>
  <c r="I35" i="9"/>
  <c r="H35" i="9"/>
  <c r="G35" i="9"/>
  <c r="F35" i="9"/>
  <c r="E35" i="9"/>
  <c r="D35" i="9"/>
  <c r="C35" i="9"/>
  <c r="N34" i="9"/>
  <c r="M34" i="9"/>
  <c r="L34" i="9"/>
  <c r="K34" i="9"/>
  <c r="J34" i="9"/>
  <c r="I34" i="9"/>
  <c r="H34" i="9"/>
  <c r="G34" i="9"/>
  <c r="F34" i="9"/>
  <c r="E34" i="9"/>
  <c r="D34" i="9"/>
  <c r="C34" i="9"/>
  <c r="N33" i="9"/>
  <c r="M33" i="9"/>
  <c r="L33" i="9"/>
  <c r="K33" i="9"/>
  <c r="J33" i="9"/>
  <c r="I33" i="9"/>
  <c r="H33" i="9"/>
  <c r="G33" i="9"/>
  <c r="F33" i="9"/>
  <c r="E33" i="9"/>
  <c r="D33" i="9"/>
  <c r="C33" i="9"/>
  <c r="N32" i="9"/>
  <c r="M32" i="9"/>
  <c r="L32" i="9"/>
  <c r="K32" i="9"/>
  <c r="J32" i="9"/>
  <c r="I32" i="9"/>
  <c r="H32" i="9"/>
  <c r="G32" i="9"/>
  <c r="F32" i="9"/>
  <c r="E32" i="9"/>
  <c r="D32" i="9"/>
  <c r="C32" i="9"/>
  <c r="N31" i="9"/>
  <c r="M31" i="9"/>
  <c r="L31" i="9"/>
  <c r="K31" i="9"/>
  <c r="J31" i="9"/>
  <c r="I31" i="9"/>
  <c r="H31" i="9"/>
  <c r="G31" i="9"/>
  <c r="F31" i="9"/>
  <c r="E31" i="9"/>
  <c r="D31" i="9"/>
  <c r="C31" i="9"/>
  <c r="N30" i="9"/>
  <c r="M30" i="9"/>
  <c r="L30" i="9"/>
  <c r="K30" i="9"/>
  <c r="J30" i="9"/>
  <c r="I30" i="9"/>
  <c r="H30" i="9"/>
  <c r="G30" i="9"/>
  <c r="F30" i="9"/>
  <c r="E30" i="9"/>
  <c r="D30" i="9"/>
  <c r="C30" i="9"/>
  <c r="N29" i="9"/>
  <c r="M29" i="9"/>
  <c r="L29" i="9"/>
  <c r="K29" i="9"/>
  <c r="J29" i="9"/>
  <c r="I29" i="9"/>
  <c r="H29" i="9"/>
  <c r="G29" i="9"/>
  <c r="F29" i="9"/>
  <c r="E29" i="9"/>
  <c r="D29" i="9"/>
  <c r="C29" i="9"/>
  <c r="N28" i="9"/>
  <c r="M28" i="9"/>
  <c r="L28" i="9"/>
  <c r="K28" i="9"/>
  <c r="J28" i="9"/>
  <c r="I28" i="9"/>
  <c r="H28" i="9"/>
  <c r="G28" i="9"/>
  <c r="F28" i="9"/>
  <c r="E28" i="9"/>
  <c r="D28" i="9"/>
  <c r="C28" i="9"/>
  <c r="N27" i="9"/>
  <c r="M27" i="9"/>
  <c r="L27" i="9"/>
  <c r="K27" i="9"/>
  <c r="J27" i="9"/>
  <c r="I27" i="9"/>
  <c r="H27" i="9"/>
  <c r="G27" i="9"/>
  <c r="F27" i="9"/>
  <c r="E27" i="9"/>
  <c r="D27" i="9"/>
  <c r="C27" i="9"/>
  <c r="N26" i="9"/>
  <c r="M26" i="9"/>
  <c r="L26" i="9"/>
  <c r="K26" i="9"/>
  <c r="J26" i="9"/>
  <c r="I26" i="9"/>
  <c r="H26" i="9"/>
  <c r="G26" i="9"/>
  <c r="F26" i="9"/>
  <c r="E26" i="9"/>
  <c r="D26" i="9"/>
  <c r="C26" i="9"/>
  <c r="N25" i="9"/>
  <c r="M25" i="9"/>
  <c r="L25" i="9"/>
  <c r="K25" i="9"/>
  <c r="J25" i="9"/>
  <c r="I25" i="9"/>
  <c r="H25" i="9"/>
  <c r="G25" i="9"/>
  <c r="F25" i="9"/>
  <c r="E25" i="9"/>
  <c r="D25" i="9"/>
  <c r="C25" i="9"/>
  <c r="N24" i="9"/>
  <c r="M24" i="9"/>
  <c r="L24" i="9"/>
  <c r="K24" i="9"/>
  <c r="J24" i="9"/>
  <c r="I24" i="9"/>
  <c r="H24" i="9"/>
  <c r="G24" i="9"/>
  <c r="F24" i="9"/>
  <c r="E24" i="9"/>
  <c r="D24" i="9"/>
  <c r="C24" i="9"/>
  <c r="N23" i="9"/>
  <c r="M23" i="9"/>
  <c r="L23" i="9"/>
  <c r="K23" i="9"/>
  <c r="J23" i="9"/>
  <c r="I23" i="9"/>
  <c r="H23" i="9"/>
  <c r="G23" i="9"/>
  <c r="F23" i="9"/>
  <c r="E23" i="9"/>
  <c r="D23" i="9"/>
  <c r="C23" i="9"/>
  <c r="K19" i="9"/>
  <c r="J19" i="9"/>
  <c r="I19" i="9"/>
  <c r="H19" i="9"/>
  <c r="G19" i="9"/>
  <c r="F19" i="9"/>
  <c r="E19" i="9"/>
  <c r="D19" i="9"/>
  <c r="C19" i="9"/>
  <c r="N18" i="9"/>
  <c r="M18" i="9"/>
  <c r="L18" i="9"/>
  <c r="K18" i="9"/>
  <c r="J18" i="9"/>
  <c r="I18" i="9"/>
  <c r="H18" i="9"/>
  <c r="G18" i="9"/>
  <c r="F18" i="9"/>
  <c r="E18" i="9"/>
  <c r="D18" i="9"/>
  <c r="C18" i="9"/>
  <c r="N17" i="9"/>
  <c r="M17" i="9"/>
  <c r="L17" i="9"/>
  <c r="K17" i="9"/>
  <c r="J17" i="9"/>
  <c r="I17" i="9"/>
  <c r="H17" i="9"/>
  <c r="G17" i="9"/>
  <c r="F17" i="9"/>
  <c r="E17" i="9"/>
  <c r="D17" i="9"/>
  <c r="C17" i="9"/>
  <c r="N16" i="9"/>
  <c r="M16" i="9"/>
  <c r="L16" i="9"/>
  <c r="K16" i="9"/>
  <c r="J16" i="9"/>
  <c r="I16" i="9"/>
  <c r="H16" i="9"/>
  <c r="G16" i="9"/>
  <c r="F16" i="9"/>
  <c r="E16" i="9"/>
  <c r="D16" i="9"/>
  <c r="C16" i="9"/>
  <c r="N15" i="9"/>
  <c r="M15" i="9"/>
  <c r="L15" i="9"/>
  <c r="K15" i="9"/>
  <c r="J15" i="9"/>
  <c r="I15" i="9"/>
  <c r="H15" i="9"/>
  <c r="G15" i="9"/>
  <c r="F15" i="9"/>
  <c r="E15" i="9"/>
  <c r="D15" i="9"/>
  <c r="C15" i="9"/>
  <c r="N14" i="9"/>
  <c r="M14" i="9"/>
  <c r="L14" i="9"/>
  <c r="K14" i="9"/>
  <c r="J14" i="9"/>
  <c r="I14" i="9"/>
  <c r="H14" i="9"/>
  <c r="G14" i="9"/>
  <c r="F14" i="9"/>
  <c r="E14" i="9"/>
  <c r="D14" i="9"/>
  <c r="C14" i="9"/>
  <c r="N13" i="9"/>
  <c r="M13" i="9"/>
  <c r="L13" i="9"/>
  <c r="K13" i="9"/>
  <c r="J13" i="9"/>
  <c r="I13" i="9"/>
  <c r="H13" i="9"/>
  <c r="G13" i="9"/>
  <c r="F13" i="9"/>
  <c r="E13" i="9"/>
  <c r="D13" i="9"/>
  <c r="C13" i="9"/>
  <c r="N12" i="9"/>
  <c r="M12" i="9"/>
  <c r="L12" i="9"/>
  <c r="K12" i="9"/>
  <c r="J12" i="9"/>
  <c r="I12" i="9"/>
  <c r="H12" i="9"/>
  <c r="G12" i="9"/>
  <c r="F12" i="9"/>
  <c r="E12" i="9"/>
  <c r="D12" i="9"/>
  <c r="C12" i="9"/>
  <c r="N11" i="9"/>
  <c r="M11" i="9"/>
  <c r="L11" i="9"/>
  <c r="K11" i="9"/>
  <c r="J11" i="9"/>
  <c r="I11" i="9"/>
  <c r="H11" i="9"/>
  <c r="G11" i="9"/>
  <c r="F11" i="9"/>
  <c r="E11" i="9"/>
  <c r="D11" i="9"/>
  <c r="C11" i="9"/>
  <c r="N10" i="9"/>
  <c r="M10" i="9"/>
  <c r="L10" i="9"/>
  <c r="K10" i="9"/>
  <c r="J10" i="9"/>
  <c r="I10" i="9"/>
  <c r="H10" i="9"/>
  <c r="G10" i="9"/>
  <c r="F10" i="9"/>
  <c r="E10" i="9"/>
  <c r="D10" i="9"/>
  <c r="C10" i="9"/>
  <c r="N9" i="9"/>
  <c r="M9" i="9"/>
  <c r="L9" i="9"/>
  <c r="K9" i="9"/>
  <c r="J9" i="9"/>
  <c r="I9" i="9"/>
  <c r="H9" i="9"/>
  <c r="G9" i="9"/>
  <c r="F9" i="9"/>
  <c r="E9" i="9"/>
  <c r="D9" i="9"/>
  <c r="C9" i="9"/>
  <c r="N8" i="9"/>
  <c r="M8" i="9"/>
  <c r="L8" i="9"/>
  <c r="K8" i="9"/>
  <c r="J8" i="9"/>
  <c r="I8" i="9"/>
  <c r="H8" i="9"/>
  <c r="G8" i="9"/>
  <c r="F8" i="9"/>
  <c r="E8" i="9"/>
  <c r="D8" i="9"/>
  <c r="C8" i="9"/>
  <c r="N7" i="9"/>
  <c r="M7" i="9"/>
  <c r="L7" i="9"/>
  <c r="K7" i="9"/>
  <c r="J7" i="9"/>
  <c r="I7" i="9"/>
  <c r="H7" i="9"/>
  <c r="G7" i="9"/>
  <c r="F7" i="9"/>
  <c r="E7" i="9"/>
  <c r="D7" i="9"/>
  <c r="C7" i="9"/>
  <c r="N6" i="9"/>
  <c r="M6" i="9"/>
  <c r="L6" i="9"/>
  <c r="K6" i="9"/>
  <c r="J6" i="9"/>
  <c r="I6" i="9"/>
  <c r="H6" i="9"/>
  <c r="G6" i="9"/>
  <c r="F6" i="9"/>
  <c r="E6" i="9"/>
  <c r="D6" i="9"/>
  <c r="C6" i="9"/>
  <c r="N5" i="9"/>
  <c r="M5" i="9"/>
  <c r="L5" i="9"/>
  <c r="K5" i="9"/>
  <c r="J5" i="9"/>
  <c r="I5" i="9"/>
  <c r="H5" i="9"/>
  <c r="G5" i="9"/>
  <c r="F5" i="9"/>
  <c r="E5" i="9"/>
  <c r="D5" i="9"/>
  <c r="C5" i="9"/>
  <c r="N4" i="9"/>
  <c r="M4" i="9"/>
  <c r="L4" i="9"/>
  <c r="K4" i="9"/>
  <c r="J4" i="9"/>
  <c r="I4" i="9"/>
  <c r="H4" i="9"/>
  <c r="G4" i="9"/>
  <c r="F4" i="9"/>
  <c r="E4" i="9"/>
  <c r="D4" i="9"/>
  <c r="C4" i="9"/>
  <c r="K115" i="8"/>
  <c r="J115" i="8"/>
  <c r="I115" i="8"/>
  <c r="H115" i="8"/>
  <c r="G115" i="8"/>
  <c r="F115" i="8"/>
  <c r="E115" i="8"/>
  <c r="D115" i="8"/>
  <c r="C115" i="8"/>
  <c r="N114" i="8"/>
  <c r="M114" i="8"/>
  <c r="L114" i="8"/>
  <c r="K114" i="8"/>
  <c r="J114" i="8"/>
  <c r="I114" i="8"/>
  <c r="H114" i="8"/>
  <c r="G114" i="8"/>
  <c r="F114" i="8"/>
  <c r="E114" i="8"/>
  <c r="D114" i="8"/>
  <c r="C114" i="8"/>
  <c r="N113" i="8"/>
  <c r="M113" i="8"/>
  <c r="L113" i="8"/>
  <c r="K113" i="8"/>
  <c r="J113" i="8"/>
  <c r="I113" i="8"/>
  <c r="H113" i="8"/>
  <c r="G113" i="8"/>
  <c r="F113" i="8"/>
  <c r="E113" i="8"/>
  <c r="D113" i="8"/>
  <c r="C113" i="8"/>
  <c r="N112" i="8"/>
  <c r="M112" i="8"/>
  <c r="L112" i="8"/>
  <c r="K112" i="8"/>
  <c r="J112" i="8"/>
  <c r="I112" i="8"/>
  <c r="H112" i="8"/>
  <c r="G112" i="8"/>
  <c r="F112" i="8"/>
  <c r="E112" i="8"/>
  <c r="D112" i="8"/>
  <c r="C112" i="8"/>
  <c r="N111" i="8"/>
  <c r="M111" i="8"/>
  <c r="L111" i="8"/>
  <c r="K111" i="8"/>
  <c r="J111" i="8"/>
  <c r="I111" i="8"/>
  <c r="H111" i="8"/>
  <c r="G111" i="8"/>
  <c r="F111" i="8"/>
  <c r="E111" i="8"/>
  <c r="D111" i="8"/>
  <c r="C111" i="8"/>
  <c r="N110" i="8"/>
  <c r="M110" i="8"/>
  <c r="L110" i="8"/>
  <c r="K110" i="8"/>
  <c r="J110" i="8"/>
  <c r="I110" i="8"/>
  <c r="H110" i="8"/>
  <c r="G110" i="8"/>
  <c r="F110" i="8"/>
  <c r="E110" i="8"/>
  <c r="D110" i="8"/>
  <c r="C110" i="8"/>
  <c r="N109" i="8"/>
  <c r="M109" i="8"/>
  <c r="L109" i="8"/>
  <c r="K109" i="8"/>
  <c r="J109" i="8"/>
  <c r="I109" i="8"/>
  <c r="H109" i="8"/>
  <c r="G109" i="8"/>
  <c r="F109" i="8"/>
  <c r="E109" i="8"/>
  <c r="D109" i="8"/>
  <c r="C109" i="8"/>
  <c r="N108" i="8"/>
  <c r="M108" i="8"/>
  <c r="L108" i="8"/>
  <c r="K108" i="8"/>
  <c r="J108" i="8"/>
  <c r="I108" i="8"/>
  <c r="H108" i="8"/>
  <c r="G108" i="8"/>
  <c r="F108" i="8"/>
  <c r="E108" i="8"/>
  <c r="D108" i="8"/>
  <c r="C108" i="8"/>
  <c r="N107" i="8"/>
  <c r="M107" i="8"/>
  <c r="L107" i="8"/>
  <c r="K107" i="8"/>
  <c r="J107" i="8"/>
  <c r="I107" i="8"/>
  <c r="H107" i="8"/>
  <c r="G107" i="8"/>
  <c r="F107" i="8"/>
  <c r="E107" i="8"/>
  <c r="D107" i="8"/>
  <c r="C107" i="8"/>
  <c r="N106" i="8"/>
  <c r="M106" i="8"/>
  <c r="L106" i="8"/>
  <c r="K106" i="8"/>
  <c r="J106" i="8"/>
  <c r="I106" i="8"/>
  <c r="H106" i="8"/>
  <c r="G106" i="8"/>
  <c r="F106" i="8"/>
  <c r="E106" i="8"/>
  <c r="D106" i="8"/>
  <c r="C106" i="8"/>
  <c r="N105" i="8"/>
  <c r="M105" i="8"/>
  <c r="L105" i="8"/>
  <c r="K105" i="8"/>
  <c r="J105" i="8"/>
  <c r="I105" i="8"/>
  <c r="H105" i="8"/>
  <c r="G105" i="8"/>
  <c r="F105" i="8"/>
  <c r="E105" i="8"/>
  <c r="D105" i="8"/>
  <c r="C105" i="8"/>
  <c r="N104" i="8"/>
  <c r="M104" i="8"/>
  <c r="L104" i="8"/>
  <c r="K104" i="8"/>
  <c r="J104" i="8"/>
  <c r="I104" i="8"/>
  <c r="H104" i="8"/>
  <c r="G104" i="8"/>
  <c r="F104" i="8"/>
  <c r="E104" i="8"/>
  <c r="D104" i="8"/>
  <c r="C104" i="8"/>
  <c r="N103" i="8"/>
  <c r="M103" i="8"/>
  <c r="L103" i="8"/>
  <c r="K103" i="8"/>
  <c r="J103" i="8"/>
  <c r="I103" i="8"/>
  <c r="H103" i="8"/>
  <c r="G103" i="8"/>
  <c r="F103" i="8"/>
  <c r="E103" i="8"/>
  <c r="D103" i="8"/>
  <c r="C103" i="8"/>
  <c r="N102" i="8"/>
  <c r="M102" i="8"/>
  <c r="L102" i="8"/>
  <c r="K102" i="8"/>
  <c r="J102" i="8"/>
  <c r="I102" i="8"/>
  <c r="H102" i="8"/>
  <c r="G102" i="8"/>
  <c r="F102" i="8"/>
  <c r="E102" i="8"/>
  <c r="D102" i="8"/>
  <c r="C102" i="8"/>
  <c r="N101" i="8"/>
  <c r="M101" i="8"/>
  <c r="L101" i="8"/>
  <c r="K101" i="8"/>
  <c r="J101" i="8"/>
  <c r="I101" i="8"/>
  <c r="H101" i="8"/>
  <c r="G101" i="8"/>
  <c r="F101" i="8"/>
  <c r="E101" i="8"/>
  <c r="D101" i="8"/>
  <c r="C101" i="8"/>
  <c r="N100" i="8"/>
  <c r="M100" i="8"/>
  <c r="L100" i="8"/>
  <c r="K100" i="8"/>
  <c r="J100" i="8"/>
  <c r="I100" i="8"/>
  <c r="H100" i="8"/>
  <c r="G100" i="8"/>
  <c r="F100" i="8"/>
  <c r="E100" i="8"/>
  <c r="D100" i="8"/>
  <c r="C100" i="8"/>
  <c r="K96" i="8"/>
  <c r="J96" i="8"/>
  <c r="I96" i="8"/>
  <c r="H96" i="8"/>
  <c r="G96" i="8"/>
  <c r="F96" i="8"/>
  <c r="E96" i="8"/>
  <c r="D96" i="8"/>
  <c r="C96" i="8"/>
  <c r="N95" i="8"/>
  <c r="M95" i="8"/>
  <c r="L95" i="8"/>
  <c r="K95" i="8"/>
  <c r="J95" i="8"/>
  <c r="I95" i="8"/>
  <c r="H95" i="8"/>
  <c r="G95" i="8"/>
  <c r="F95" i="8"/>
  <c r="E95" i="8"/>
  <c r="D95" i="8"/>
  <c r="C95" i="8"/>
  <c r="N94" i="8"/>
  <c r="M94" i="8"/>
  <c r="L94" i="8"/>
  <c r="K94" i="8"/>
  <c r="J94" i="8"/>
  <c r="I94" i="8"/>
  <c r="H94" i="8"/>
  <c r="G94" i="8"/>
  <c r="F94" i="8"/>
  <c r="E94" i="8"/>
  <c r="D94" i="8"/>
  <c r="C94" i="8"/>
  <c r="N93" i="8"/>
  <c r="M93" i="8"/>
  <c r="L93" i="8"/>
  <c r="K93" i="8"/>
  <c r="J93" i="8"/>
  <c r="I93" i="8"/>
  <c r="H93" i="8"/>
  <c r="G93" i="8"/>
  <c r="F93" i="8"/>
  <c r="E93" i="8"/>
  <c r="D93" i="8"/>
  <c r="C93" i="8"/>
  <c r="N92" i="8"/>
  <c r="M92" i="8"/>
  <c r="L92" i="8"/>
  <c r="K92" i="8"/>
  <c r="J92" i="8"/>
  <c r="I92" i="8"/>
  <c r="H92" i="8"/>
  <c r="G92" i="8"/>
  <c r="F92" i="8"/>
  <c r="E92" i="8"/>
  <c r="D92" i="8"/>
  <c r="C92" i="8"/>
  <c r="N91" i="8"/>
  <c r="M91" i="8"/>
  <c r="L91" i="8"/>
  <c r="K91" i="8"/>
  <c r="J91" i="8"/>
  <c r="I91" i="8"/>
  <c r="H91" i="8"/>
  <c r="G91" i="8"/>
  <c r="F91" i="8"/>
  <c r="E91" i="8"/>
  <c r="D91" i="8"/>
  <c r="C91" i="8"/>
  <c r="N90" i="8"/>
  <c r="M90" i="8"/>
  <c r="L90" i="8"/>
  <c r="K90" i="8"/>
  <c r="J90" i="8"/>
  <c r="I90" i="8"/>
  <c r="H90" i="8"/>
  <c r="G90" i="8"/>
  <c r="F90" i="8"/>
  <c r="E90" i="8"/>
  <c r="D90" i="8"/>
  <c r="C90" i="8"/>
  <c r="N89" i="8"/>
  <c r="M89" i="8"/>
  <c r="L89" i="8"/>
  <c r="K89" i="8"/>
  <c r="J89" i="8"/>
  <c r="I89" i="8"/>
  <c r="H89" i="8"/>
  <c r="G89" i="8"/>
  <c r="F89" i="8"/>
  <c r="E89" i="8"/>
  <c r="D89" i="8"/>
  <c r="C89" i="8"/>
  <c r="N88" i="8"/>
  <c r="M88" i="8"/>
  <c r="L88" i="8"/>
  <c r="K88" i="8"/>
  <c r="J88" i="8"/>
  <c r="I88" i="8"/>
  <c r="H88" i="8"/>
  <c r="G88" i="8"/>
  <c r="F88" i="8"/>
  <c r="E88" i="8"/>
  <c r="D88" i="8"/>
  <c r="C88" i="8"/>
  <c r="N87" i="8"/>
  <c r="M87" i="8"/>
  <c r="L87" i="8"/>
  <c r="K87" i="8"/>
  <c r="J87" i="8"/>
  <c r="I87" i="8"/>
  <c r="H87" i="8"/>
  <c r="G87" i="8"/>
  <c r="F87" i="8"/>
  <c r="E87" i="8"/>
  <c r="D87" i="8"/>
  <c r="C87" i="8"/>
  <c r="N86" i="8"/>
  <c r="M86" i="8"/>
  <c r="L86" i="8"/>
  <c r="K86" i="8"/>
  <c r="J86" i="8"/>
  <c r="I86" i="8"/>
  <c r="H86" i="8"/>
  <c r="G86" i="8"/>
  <c r="F86" i="8"/>
  <c r="E86" i="8"/>
  <c r="D86" i="8"/>
  <c r="C86" i="8"/>
  <c r="N85" i="8"/>
  <c r="M85" i="8"/>
  <c r="L85" i="8"/>
  <c r="K85" i="8"/>
  <c r="J85" i="8"/>
  <c r="I85" i="8"/>
  <c r="H85" i="8"/>
  <c r="G85" i="8"/>
  <c r="F85" i="8"/>
  <c r="E85" i="8"/>
  <c r="D85" i="8"/>
  <c r="C85" i="8"/>
  <c r="N84" i="8"/>
  <c r="M84" i="8"/>
  <c r="L84" i="8"/>
  <c r="K84" i="8"/>
  <c r="J84" i="8"/>
  <c r="I84" i="8"/>
  <c r="H84" i="8"/>
  <c r="G84" i="8"/>
  <c r="F84" i="8"/>
  <c r="E84" i="8"/>
  <c r="D84" i="8"/>
  <c r="C84" i="8"/>
  <c r="N83" i="8"/>
  <c r="M83" i="8"/>
  <c r="L83" i="8"/>
  <c r="K83" i="8"/>
  <c r="J83" i="8"/>
  <c r="I83" i="8"/>
  <c r="H83" i="8"/>
  <c r="G83" i="8"/>
  <c r="F83" i="8"/>
  <c r="E83" i="8"/>
  <c r="D83" i="8"/>
  <c r="C83" i="8"/>
  <c r="N82" i="8"/>
  <c r="M82" i="8"/>
  <c r="L82" i="8"/>
  <c r="K82" i="8"/>
  <c r="J82" i="8"/>
  <c r="I82" i="8"/>
  <c r="H82" i="8"/>
  <c r="G82" i="8"/>
  <c r="F82" i="8"/>
  <c r="E82" i="8"/>
  <c r="D82" i="8"/>
  <c r="C82" i="8"/>
  <c r="N81" i="8"/>
  <c r="M81" i="8"/>
  <c r="L81" i="8"/>
  <c r="K81" i="8"/>
  <c r="J81" i="8"/>
  <c r="I81" i="8"/>
  <c r="H81" i="8"/>
  <c r="G81" i="8"/>
  <c r="F81" i="8"/>
  <c r="E81" i="8"/>
  <c r="D81" i="8"/>
  <c r="C81" i="8"/>
  <c r="K77" i="8"/>
  <c r="J77" i="8"/>
  <c r="I77" i="8"/>
  <c r="H77" i="8"/>
  <c r="G77" i="8"/>
  <c r="F77" i="8"/>
  <c r="E77" i="8"/>
  <c r="D77" i="8"/>
  <c r="C77" i="8"/>
  <c r="N76" i="8"/>
  <c r="M76" i="8"/>
  <c r="L76" i="8"/>
  <c r="K76" i="8"/>
  <c r="J76" i="8"/>
  <c r="I76" i="8"/>
  <c r="H76" i="8"/>
  <c r="G76" i="8"/>
  <c r="F76" i="8"/>
  <c r="E76" i="8"/>
  <c r="D76" i="8"/>
  <c r="C76" i="8"/>
  <c r="N75" i="8"/>
  <c r="M75" i="8"/>
  <c r="L75" i="8"/>
  <c r="K75" i="8"/>
  <c r="J75" i="8"/>
  <c r="I75" i="8"/>
  <c r="H75" i="8"/>
  <c r="G75" i="8"/>
  <c r="F75" i="8"/>
  <c r="E75" i="8"/>
  <c r="D75" i="8"/>
  <c r="C75" i="8"/>
  <c r="N74" i="8"/>
  <c r="M74" i="8"/>
  <c r="L74" i="8"/>
  <c r="K74" i="8"/>
  <c r="J74" i="8"/>
  <c r="I74" i="8"/>
  <c r="H74" i="8"/>
  <c r="G74" i="8"/>
  <c r="F74" i="8"/>
  <c r="E74" i="8"/>
  <c r="D74" i="8"/>
  <c r="C74" i="8"/>
  <c r="N73" i="8"/>
  <c r="M73" i="8"/>
  <c r="L73" i="8"/>
  <c r="K73" i="8"/>
  <c r="J73" i="8"/>
  <c r="I73" i="8"/>
  <c r="H73" i="8"/>
  <c r="G73" i="8"/>
  <c r="F73" i="8"/>
  <c r="E73" i="8"/>
  <c r="D73" i="8"/>
  <c r="C73" i="8"/>
  <c r="N72" i="8"/>
  <c r="M72" i="8"/>
  <c r="L72" i="8"/>
  <c r="K72" i="8"/>
  <c r="J72" i="8"/>
  <c r="I72" i="8"/>
  <c r="H72" i="8"/>
  <c r="G72" i="8"/>
  <c r="F72" i="8"/>
  <c r="E72" i="8"/>
  <c r="D72" i="8"/>
  <c r="C72" i="8"/>
  <c r="N71" i="8"/>
  <c r="M71" i="8"/>
  <c r="L71" i="8"/>
  <c r="K71" i="8"/>
  <c r="J71" i="8"/>
  <c r="I71" i="8"/>
  <c r="H71" i="8"/>
  <c r="G71" i="8"/>
  <c r="F71" i="8"/>
  <c r="E71" i="8"/>
  <c r="D71" i="8"/>
  <c r="C71" i="8"/>
  <c r="N70" i="8"/>
  <c r="M70" i="8"/>
  <c r="L70" i="8"/>
  <c r="K70" i="8"/>
  <c r="J70" i="8"/>
  <c r="I70" i="8"/>
  <c r="H70" i="8"/>
  <c r="G70" i="8"/>
  <c r="F70" i="8"/>
  <c r="E70" i="8"/>
  <c r="D70" i="8"/>
  <c r="C70" i="8"/>
  <c r="N69" i="8"/>
  <c r="M69" i="8"/>
  <c r="L69" i="8"/>
  <c r="K69" i="8"/>
  <c r="J69" i="8"/>
  <c r="I69" i="8"/>
  <c r="H69" i="8"/>
  <c r="G69" i="8"/>
  <c r="F69" i="8"/>
  <c r="E69" i="8"/>
  <c r="D69" i="8"/>
  <c r="C69" i="8"/>
  <c r="N68" i="8"/>
  <c r="M68" i="8"/>
  <c r="L68" i="8"/>
  <c r="K68" i="8"/>
  <c r="J68" i="8"/>
  <c r="I68" i="8"/>
  <c r="H68" i="8"/>
  <c r="G68" i="8"/>
  <c r="F68" i="8"/>
  <c r="E68" i="8"/>
  <c r="D68" i="8"/>
  <c r="C68" i="8"/>
  <c r="N67" i="8"/>
  <c r="M67" i="8"/>
  <c r="L67" i="8"/>
  <c r="K67" i="8"/>
  <c r="J67" i="8"/>
  <c r="I67" i="8"/>
  <c r="H67" i="8"/>
  <c r="G67" i="8"/>
  <c r="F67" i="8"/>
  <c r="E67" i="8"/>
  <c r="D67" i="8"/>
  <c r="C67" i="8"/>
  <c r="N66" i="8"/>
  <c r="M66" i="8"/>
  <c r="L66" i="8"/>
  <c r="K66" i="8"/>
  <c r="J66" i="8"/>
  <c r="I66" i="8"/>
  <c r="H66" i="8"/>
  <c r="G66" i="8"/>
  <c r="F66" i="8"/>
  <c r="E66" i="8"/>
  <c r="D66" i="8"/>
  <c r="C66" i="8"/>
  <c r="N65" i="8"/>
  <c r="M65" i="8"/>
  <c r="L65" i="8"/>
  <c r="K65" i="8"/>
  <c r="J65" i="8"/>
  <c r="I65" i="8"/>
  <c r="H65" i="8"/>
  <c r="G65" i="8"/>
  <c r="F65" i="8"/>
  <c r="E65" i="8"/>
  <c r="D65" i="8"/>
  <c r="C65" i="8"/>
  <c r="N64" i="8"/>
  <c r="M64" i="8"/>
  <c r="L64" i="8"/>
  <c r="K64" i="8"/>
  <c r="J64" i="8"/>
  <c r="I64" i="8"/>
  <c r="H64" i="8"/>
  <c r="G64" i="8"/>
  <c r="F64" i="8"/>
  <c r="E64" i="8"/>
  <c r="D64" i="8"/>
  <c r="C64" i="8"/>
  <c r="N63" i="8"/>
  <c r="M63" i="8"/>
  <c r="L63" i="8"/>
  <c r="K63" i="8"/>
  <c r="J63" i="8"/>
  <c r="I63" i="8"/>
  <c r="H63" i="8"/>
  <c r="G63" i="8"/>
  <c r="F63" i="8"/>
  <c r="E63" i="8"/>
  <c r="D63" i="8"/>
  <c r="C63" i="8"/>
  <c r="N62" i="8"/>
  <c r="M62" i="8"/>
  <c r="L62" i="8"/>
  <c r="K62" i="8"/>
  <c r="J62" i="8"/>
  <c r="I62" i="8"/>
  <c r="H62" i="8"/>
  <c r="G62" i="8"/>
  <c r="F62" i="8"/>
  <c r="E62" i="8"/>
  <c r="D62" i="8"/>
  <c r="C62" i="8"/>
  <c r="K58" i="8"/>
  <c r="J58" i="8"/>
  <c r="I58" i="8"/>
  <c r="H58" i="8"/>
  <c r="G58" i="8"/>
  <c r="F58" i="8"/>
  <c r="E58" i="8"/>
  <c r="D58" i="8"/>
  <c r="C58" i="8"/>
  <c r="N57" i="8"/>
  <c r="M57" i="8"/>
  <c r="L57" i="8"/>
  <c r="K57" i="8"/>
  <c r="J57" i="8"/>
  <c r="I57" i="8"/>
  <c r="H57" i="8"/>
  <c r="G57" i="8"/>
  <c r="F57" i="8"/>
  <c r="E57" i="8"/>
  <c r="D57" i="8"/>
  <c r="C57" i="8"/>
  <c r="N56" i="8"/>
  <c r="M56" i="8"/>
  <c r="L56" i="8"/>
  <c r="K56" i="8"/>
  <c r="J56" i="8"/>
  <c r="I56" i="8"/>
  <c r="H56" i="8"/>
  <c r="G56" i="8"/>
  <c r="F56" i="8"/>
  <c r="E56" i="8"/>
  <c r="D56" i="8"/>
  <c r="C56" i="8"/>
  <c r="N55" i="8"/>
  <c r="M55" i="8"/>
  <c r="L55" i="8"/>
  <c r="K55" i="8"/>
  <c r="J55" i="8"/>
  <c r="I55" i="8"/>
  <c r="H55" i="8"/>
  <c r="G55" i="8"/>
  <c r="F55" i="8"/>
  <c r="E55" i="8"/>
  <c r="D55" i="8"/>
  <c r="C55" i="8"/>
  <c r="N54" i="8"/>
  <c r="M54" i="8"/>
  <c r="L54" i="8"/>
  <c r="K54" i="8"/>
  <c r="J54" i="8"/>
  <c r="I54" i="8"/>
  <c r="H54" i="8"/>
  <c r="G54" i="8"/>
  <c r="F54" i="8"/>
  <c r="E54" i="8"/>
  <c r="D54" i="8"/>
  <c r="C54" i="8"/>
  <c r="N53" i="8"/>
  <c r="M53" i="8"/>
  <c r="L53" i="8"/>
  <c r="K53" i="8"/>
  <c r="J53" i="8"/>
  <c r="I53" i="8"/>
  <c r="H53" i="8"/>
  <c r="G53" i="8"/>
  <c r="F53" i="8"/>
  <c r="E53" i="8"/>
  <c r="D53" i="8"/>
  <c r="C53" i="8"/>
  <c r="N52" i="8"/>
  <c r="M52" i="8"/>
  <c r="L52" i="8"/>
  <c r="K52" i="8"/>
  <c r="J52" i="8"/>
  <c r="I52" i="8"/>
  <c r="H52" i="8"/>
  <c r="G52" i="8"/>
  <c r="F52" i="8"/>
  <c r="E52" i="8"/>
  <c r="D52" i="8"/>
  <c r="C52" i="8"/>
  <c r="N51" i="8"/>
  <c r="M51" i="8"/>
  <c r="L51" i="8"/>
  <c r="K51" i="8"/>
  <c r="J51" i="8"/>
  <c r="I51" i="8"/>
  <c r="H51" i="8"/>
  <c r="G51" i="8"/>
  <c r="F51" i="8"/>
  <c r="E51" i="8"/>
  <c r="D51" i="8"/>
  <c r="C51" i="8"/>
  <c r="N50" i="8"/>
  <c r="M50" i="8"/>
  <c r="L50" i="8"/>
  <c r="K50" i="8"/>
  <c r="J50" i="8"/>
  <c r="I50" i="8"/>
  <c r="H50" i="8"/>
  <c r="G50" i="8"/>
  <c r="F50" i="8"/>
  <c r="E50" i="8"/>
  <c r="D50" i="8"/>
  <c r="C50" i="8"/>
  <c r="N49" i="8"/>
  <c r="M49" i="8"/>
  <c r="L49" i="8"/>
  <c r="K49" i="8"/>
  <c r="J49" i="8"/>
  <c r="I49" i="8"/>
  <c r="H49" i="8"/>
  <c r="G49" i="8"/>
  <c r="F49" i="8"/>
  <c r="E49" i="8"/>
  <c r="D49" i="8"/>
  <c r="C49" i="8"/>
  <c r="N48" i="8"/>
  <c r="M48" i="8"/>
  <c r="L48" i="8"/>
  <c r="K48" i="8"/>
  <c r="J48" i="8"/>
  <c r="I48" i="8"/>
  <c r="H48" i="8"/>
  <c r="G48" i="8"/>
  <c r="F48" i="8"/>
  <c r="E48" i="8"/>
  <c r="D48" i="8"/>
  <c r="C48" i="8"/>
  <c r="N47" i="8"/>
  <c r="M47" i="8"/>
  <c r="L47" i="8"/>
  <c r="K47" i="8"/>
  <c r="J47" i="8"/>
  <c r="I47" i="8"/>
  <c r="H47" i="8"/>
  <c r="G47" i="8"/>
  <c r="F47" i="8"/>
  <c r="E47" i="8"/>
  <c r="D47" i="8"/>
  <c r="C47" i="8"/>
  <c r="N46" i="8"/>
  <c r="M46" i="8"/>
  <c r="L46" i="8"/>
  <c r="K46" i="8"/>
  <c r="J46" i="8"/>
  <c r="I46" i="8"/>
  <c r="H46" i="8"/>
  <c r="G46" i="8"/>
  <c r="F46" i="8"/>
  <c r="E46" i="8"/>
  <c r="D46" i="8"/>
  <c r="C46" i="8"/>
  <c r="N45" i="8"/>
  <c r="M45" i="8"/>
  <c r="L45" i="8"/>
  <c r="K45" i="8"/>
  <c r="J45" i="8"/>
  <c r="I45" i="8"/>
  <c r="H45" i="8"/>
  <c r="G45" i="8"/>
  <c r="F45" i="8"/>
  <c r="E45" i="8"/>
  <c r="D45" i="8"/>
  <c r="C45" i="8"/>
  <c r="N44" i="8"/>
  <c r="M44" i="8"/>
  <c r="L44" i="8"/>
  <c r="K44" i="8"/>
  <c r="J44" i="8"/>
  <c r="I44" i="8"/>
  <c r="H44" i="8"/>
  <c r="G44" i="8"/>
  <c r="F44" i="8"/>
  <c r="E44" i="8"/>
  <c r="D44" i="8"/>
  <c r="C44" i="8"/>
  <c r="N43" i="8"/>
  <c r="M43" i="8"/>
  <c r="L43" i="8"/>
  <c r="K43" i="8"/>
  <c r="J43" i="8"/>
  <c r="I43" i="8"/>
  <c r="H43" i="8"/>
  <c r="G43" i="8"/>
  <c r="F43" i="8"/>
  <c r="E43" i="8"/>
  <c r="D43" i="8"/>
  <c r="C43" i="8"/>
  <c r="K39" i="8"/>
  <c r="J39" i="8"/>
  <c r="I39" i="8"/>
  <c r="H39" i="8"/>
  <c r="G39" i="8"/>
  <c r="F39" i="8"/>
  <c r="E39" i="8"/>
  <c r="D39" i="8"/>
  <c r="C39" i="8"/>
  <c r="N38" i="8"/>
  <c r="M38" i="8"/>
  <c r="L38" i="8"/>
  <c r="K38" i="8"/>
  <c r="J38" i="8"/>
  <c r="I38" i="8"/>
  <c r="H38" i="8"/>
  <c r="G38" i="8"/>
  <c r="F38" i="8"/>
  <c r="E38" i="8"/>
  <c r="D38" i="8"/>
  <c r="C38" i="8"/>
  <c r="N37" i="8"/>
  <c r="M37" i="8"/>
  <c r="L37" i="8"/>
  <c r="K37" i="8"/>
  <c r="J37" i="8"/>
  <c r="I37" i="8"/>
  <c r="H37" i="8"/>
  <c r="G37" i="8"/>
  <c r="F37" i="8"/>
  <c r="E37" i="8"/>
  <c r="D37" i="8"/>
  <c r="C37" i="8"/>
  <c r="N36" i="8"/>
  <c r="M36" i="8"/>
  <c r="L36" i="8"/>
  <c r="K36" i="8"/>
  <c r="J36" i="8"/>
  <c r="I36" i="8"/>
  <c r="H36" i="8"/>
  <c r="G36" i="8"/>
  <c r="F36" i="8"/>
  <c r="E36" i="8"/>
  <c r="D36" i="8"/>
  <c r="C36" i="8"/>
  <c r="N35" i="8"/>
  <c r="M35" i="8"/>
  <c r="L35" i="8"/>
  <c r="K35" i="8"/>
  <c r="J35" i="8"/>
  <c r="I35" i="8"/>
  <c r="H35" i="8"/>
  <c r="G35" i="8"/>
  <c r="F35" i="8"/>
  <c r="E35" i="8"/>
  <c r="D35" i="8"/>
  <c r="C35" i="8"/>
  <c r="N34" i="8"/>
  <c r="M34" i="8"/>
  <c r="L34" i="8"/>
  <c r="K34" i="8"/>
  <c r="J34" i="8"/>
  <c r="I34" i="8"/>
  <c r="H34" i="8"/>
  <c r="G34" i="8"/>
  <c r="F34" i="8"/>
  <c r="E34" i="8"/>
  <c r="D34" i="8"/>
  <c r="C34" i="8"/>
  <c r="N33" i="8"/>
  <c r="M33" i="8"/>
  <c r="L33" i="8"/>
  <c r="K33" i="8"/>
  <c r="J33" i="8"/>
  <c r="I33" i="8"/>
  <c r="H33" i="8"/>
  <c r="G33" i="8"/>
  <c r="F33" i="8"/>
  <c r="E33" i="8"/>
  <c r="D33" i="8"/>
  <c r="C33" i="8"/>
  <c r="N32" i="8"/>
  <c r="M32" i="8"/>
  <c r="L32" i="8"/>
  <c r="K32" i="8"/>
  <c r="J32" i="8"/>
  <c r="I32" i="8"/>
  <c r="H32" i="8"/>
  <c r="G32" i="8"/>
  <c r="F32" i="8"/>
  <c r="E32" i="8"/>
  <c r="D32" i="8"/>
  <c r="C32" i="8"/>
  <c r="N31" i="8"/>
  <c r="M31" i="8"/>
  <c r="L31" i="8"/>
  <c r="K31" i="8"/>
  <c r="J31" i="8"/>
  <c r="I31" i="8"/>
  <c r="H31" i="8"/>
  <c r="G31" i="8"/>
  <c r="F31" i="8"/>
  <c r="E31" i="8"/>
  <c r="D31" i="8"/>
  <c r="C31" i="8"/>
  <c r="N30" i="8"/>
  <c r="M30" i="8"/>
  <c r="L30" i="8"/>
  <c r="K30" i="8"/>
  <c r="J30" i="8"/>
  <c r="I30" i="8"/>
  <c r="H30" i="8"/>
  <c r="G30" i="8"/>
  <c r="F30" i="8"/>
  <c r="E30" i="8"/>
  <c r="D30" i="8"/>
  <c r="C30" i="8"/>
  <c r="N29" i="8"/>
  <c r="M29" i="8"/>
  <c r="L29" i="8"/>
  <c r="K29" i="8"/>
  <c r="J29" i="8"/>
  <c r="I29" i="8"/>
  <c r="H29" i="8"/>
  <c r="G29" i="8"/>
  <c r="F29" i="8"/>
  <c r="E29" i="8"/>
  <c r="D29" i="8"/>
  <c r="C29" i="8"/>
  <c r="N28" i="8"/>
  <c r="M28" i="8"/>
  <c r="L28" i="8"/>
  <c r="K28" i="8"/>
  <c r="J28" i="8"/>
  <c r="I28" i="8"/>
  <c r="H28" i="8"/>
  <c r="G28" i="8"/>
  <c r="F28" i="8"/>
  <c r="E28" i="8"/>
  <c r="D28" i="8"/>
  <c r="C28" i="8"/>
  <c r="N27" i="8"/>
  <c r="M27" i="8"/>
  <c r="L27" i="8"/>
  <c r="K27" i="8"/>
  <c r="J27" i="8"/>
  <c r="I27" i="8"/>
  <c r="H27" i="8"/>
  <c r="G27" i="8"/>
  <c r="F27" i="8"/>
  <c r="E27" i="8"/>
  <c r="D27" i="8"/>
  <c r="C27" i="8"/>
  <c r="N26" i="8"/>
  <c r="M26" i="8"/>
  <c r="L26" i="8"/>
  <c r="K26" i="8"/>
  <c r="J26" i="8"/>
  <c r="I26" i="8"/>
  <c r="H26" i="8"/>
  <c r="G26" i="8"/>
  <c r="F26" i="8"/>
  <c r="E26" i="8"/>
  <c r="D26" i="8"/>
  <c r="C26" i="8"/>
  <c r="N25" i="8"/>
  <c r="M25" i="8"/>
  <c r="L25" i="8"/>
  <c r="K25" i="8"/>
  <c r="J25" i="8"/>
  <c r="I25" i="8"/>
  <c r="H25" i="8"/>
  <c r="G25" i="8"/>
  <c r="F25" i="8"/>
  <c r="E25" i="8"/>
  <c r="D25" i="8"/>
  <c r="C25" i="8"/>
  <c r="N24" i="8"/>
  <c r="M24" i="8"/>
  <c r="L24" i="8"/>
  <c r="K24" i="8"/>
  <c r="J24" i="8"/>
  <c r="I24" i="8"/>
  <c r="H24" i="8"/>
  <c r="G24" i="8"/>
  <c r="F24" i="8"/>
  <c r="E24" i="8"/>
  <c r="D24" i="8"/>
  <c r="C24" i="8"/>
  <c r="K19" i="8"/>
  <c r="J19" i="8"/>
  <c r="I19" i="8"/>
  <c r="H19" i="8"/>
  <c r="G19" i="8"/>
  <c r="F19" i="8"/>
  <c r="E19" i="8"/>
  <c r="D19" i="8"/>
  <c r="C19" i="8"/>
  <c r="N18" i="8"/>
  <c r="M18" i="8"/>
  <c r="L18" i="8"/>
  <c r="K18" i="8"/>
  <c r="J18" i="8"/>
  <c r="I18" i="8"/>
  <c r="H18" i="8"/>
  <c r="G18" i="8"/>
  <c r="F18" i="8"/>
  <c r="E18" i="8"/>
  <c r="D18" i="8"/>
  <c r="C18" i="8"/>
  <c r="N17" i="8"/>
  <c r="M17" i="8"/>
  <c r="L17" i="8"/>
  <c r="K17" i="8"/>
  <c r="J17" i="8"/>
  <c r="I17" i="8"/>
  <c r="H17" i="8"/>
  <c r="G17" i="8"/>
  <c r="F17" i="8"/>
  <c r="E17" i="8"/>
  <c r="D17" i="8"/>
  <c r="C17" i="8"/>
  <c r="N16" i="8"/>
  <c r="M16" i="8"/>
  <c r="L16" i="8"/>
  <c r="K16" i="8"/>
  <c r="J16" i="8"/>
  <c r="I16" i="8"/>
  <c r="H16" i="8"/>
  <c r="G16" i="8"/>
  <c r="F16" i="8"/>
  <c r="E16" i="8"/>
  <c r="D16" i="8"/>
  <c r="C16" i="8"/>
  <c r="N15" i="8"/>
  <c r="M15" i="8"/>
  <c r="L15" i="8"/>
  <c r="K15" i="8"/>
  <c r="J15" i="8"/>
  <c r="I15" i="8"/>
  <c r="H15" i="8"/>
  <c r="G15" i="8"/>
  <c r="F15" i="8"/>
  <c r="E15" i="8"/>
  <c r="D15" i="8"/>
  <c r="C15" i="8"/>
  <c r="N14" i="8"/>
  <c r="M14" i="8"/>
  <c r="L14" i="8"/>
  <c r="K14" i="8"/>
  <c r="J14" i="8"/>
  <c r="I14" i="8"/>
  <c r="H14" i="8"/>
  <c r="G14" i="8"/>
  <c r="F14" i="8"/>
  <c r="E14" i="8"/>
  <c r="D14" i="8"/>
  <c r="C14" i="8"/>
  <c r="N13" i="8"/>
  <c r="M13" i="8"/>
  <c r="L13" i="8"/>
  <c r="K13" i="8"/>
  <c r="J13" i="8"/>
  <c r="I13" i="8"/>
  <c r="H13" i="8"/>
  <c r="G13" i="8"/>
  <c r="F13" i="8"/>
  <c r="E13" i="8"/>
  <c r="D13" i="8"/>
  <c r="C13" i="8"/>
  <c r="N12" i="8"/>
  <c r="M12" i="8"/>
  <c r="L12" i="8"/>
  <c r="K12" i="8"/>
  <c r="J12" i="8"/>
  <c r="I12" i="8"/>
  <c r="H12" i="8"/>
  <c r="G12" i="8"/>
  <c r="F12" i="8"/>
  <c r="E12" i="8"/>
  <c r="D12" i="8"/>
  <c r="C12" i="8"/>
  <c r="N11" i="8"/>
  <c r="M11" i="8"/>
  <c r="L11" i="8"/>
  <c r="K11" i="8"/>
  <c r="J11" i="8"/>
  <c r="I11" i="8"/>
  <c r="H11" i="8"/>
  <c r="G11" i="8"/>
  <c r="F11" i="8"/>
  <c r="E11" i="8"/>
  <c r="D11" i="8"/>
  <c r="C11" i="8"/>
  <c r="N10" i="8"/>
  <c r="M10" i="8"/>
  <c r="L10" i="8"/>
  <c r="K10" i="8"/>
  <c r="J10" i="8"/>
  <c r="I10" i="8"/>
  <c r="H10" i="8"/>
  <c r="G10" i="8"/>
  <c r="F10" i="8"/>
  <c r="E10" i="8"/>
  <c r="D10" i="8"/>
  <c r="C10" i="8"/>
  <c r="N9" i="8"/>
  <c r="M9" i="8"/>
  <c r="L9" i="8"/>
  <c r="K9" i="8"/>
  <c r="J9" i="8"/>
  <c r="I9" i="8"/>
  <c r="H9" i="8"/>
  <c r="G9" i="8"/>
  <c r="F9" i="8"/>
  <c r="E9" i="8"/>
  <c r="D9" i="8"/>
  <c r="C9" i="8"/>
  <c r="N8" i="8"/>
  <c r="M8" i="8"/>
  <c r="L8" i="8"/>
  <c r="K8" i="8"/>
  <c r="J8" i="8"/>
  <c r="I8" i="8"/>
  <c r="H8" i="8"/>
  <c r="G8" i="8"/>
  <c r="F8" i="8"/>
  <c r="E8" i="8"/>
  <c r="D8" i="8"/>
  <c r="C8" i="8"/>
  <c r="N7" i="8"/>
  <c r="M7" i="8"/>
  <c r="L7" i="8"/>
  <c r="K7" i="8"/>
  <c r="J7" i="8"/>
  <c r="I7" i="8"/>
  <c r="H7" i="8"/>
  <c r="G7" i="8"/>
  <c r="F7" i="8"/>
  <c r="E7" i="8"/>
  <c r="D7" i="8"/>
  <c r="C7" i="8"/>
  <c r="N6" i="8"/>
  <c r="M6" i="8"/>
  <c r="L6" i="8"/>
  <c r="K6" i="8"/>
  <c r="J6" i="8"/>
  <c r="I6" i="8"/>
  <c r="H6" i="8"/>
  <c r="G6" i="8"/>
  <c r="F6" i="8"/>
  <c r="E6" i="8"/>
  <c r="D6" i="8"/>
  <c r="C6" i="8"/>
  <c r="N5" i="8"/>
  <c r="M5" i="8"/>
  <c r="L5" i="8"/>
  <c r="K5" i="8"/>
  <c r="J5" i="8"/>
  <c r="I5" i="8"/>
  <c r="H5" i="8"/>
  <c r="G5" i="8"/>
  <c r="F5" i="8"/>
  <c r="E5" i="8"/>
  <c r="D5" i="8"/>
  <c r="C5" i="8"/>
  <c r="N4" i="8"/>
  <c r="M4" i="8"/>
  <c r="L4" i="8"/>
  <c r="K4" i="8"/>
  <c r="J4" i="8"/>
  <c r="I4" i="8"/>
  <c r="H4" i="8"/>
  <c r="G4" i="8"/>
  <c r="F4" i="8"/>
  <c r="E4" i="8"/>
  <c r="D4" i="8"/>
  <c r="C4" i="8"/>
  <c r="N114" i="7"/>
  <c r="M114" i="7"/>
  <c r="L114" i="7"/>
  <c r="K114" i="7"/>
  <c r="K114" i="11" s="1"/>
  <c r="J114" i="7"/>
  <c r="J114" i="11" s="1"/>
  <c r="I114" i="7"/>
  <c r="I114" i="11" s="1"/>
  <c r="H114" i="7"/>
  <c r="H114" i="11" s="1"/>
  <c r="G114" i="7"/>
  <c r="G114" i="11" s="1"/>
  <c r="F114" i="7"/>
  <c r="F114" i="11" s="1"/>
  <c r="E114" i="7"/>
  <c r="E114" i="11" s="1"/>
  <c r="D114" i="7"/>
  <c r="D114" i="11" s="1"/>
  <c r="C114" i="7"/>
  <c r="N113" i="7"/>
  <c r="N113" i="11" s="1"/>
  <c r="M113" i="7"/>
  <c r="M113" i="11" s="1"/>
  <c r="L113" i="7"/>
  <c r="L113" i="11" s="1"/>
  <c r="K113" i="7"/>
  <c r="K113" i="11" s="1"/>
  <c r="J113" i="7"/>
  <c r="J113" i="11" s="1"/>
  <c r="I113" i="7"/>
  <c r="H113" i="7"/>
  <c r="H113" i="11" s="1"/>
  <c r="G113" i="7"/>
  <c r="G113" i="11" s="1"/>
  <c r="F113" i="7"/>
  <c r="F113" i="11" s="1"/>
  <c r="E113" i="7"/>
  <c r="E113" i="11" s="1"/>
  <c r="D113" i="7"/>
  <c r="D113" i="11" s="1"/>
  <c r="C113" i="7"/>
  <c r="N112" i="7"/>
  <c r="N112" i="11" s="1"/>
  <c r="M112" i="7"/>
  <c r="M112" i="11" s="1"/>
  <c r="L112" i="7"/>
  <c r="L112" i="11" s="1"/>
  <c r="K112" i="7"/>
  <c r="K112" i="11" s="1"/>
  <c r="J112" i="7"/>
  <c r="J112" i="11" s="1"/>
  <c r="I112" i="7"/>
  <c r="H112" i="7"/>
  <c r="H112" i="11" s="1"/>
  <c r="G112" i="7"/>
  <c r="G112" i="11" s="1"/>
  <c r="F112" i="7"/>
  <c r="F112" i="11" s="1"/>
  <c r="E112" i="7"/>
  <c r="E112" i="11" s="1"/>
  <c r="D112" i="7"/>
  <c r="D112" i="11" s="1"/>
  <c r="C112" i="7"/>
  <c r="N111" i="7"/>
  <c r="N111" i="11" s="1"/>
  <c r="M111" i="7"/>
  <c r="M111" i="11" s="1"/>
  <c r="L111" i="7"/>
  <c r="L111" i="11" s="1"/>
  <c r="K111" i="7"/>
  <c r="K111" i="11" s="1"/>
  <c r="J111" i="7"/>
  <c r="J111" i="11" s="1"/>
  <c r="I111" i="7"/>
  <c r="H111" i="7"/>
  <c r="H111" i="11" s="1"/>
  <c r="G111" i="7"/>
  <c r="G111" i="11" s="1"/>
  <c r="F111" i="7"/>
  <c r="F111" i="11" s="1"/>
  <c r="E111" i="7"/>
  <c r="E111" i="11" s="1"/>
  <c r="D111" i="7"/>
  <c r="D111" i="11" s="1"/>
  <c r="C111" i="7"/>
  <c r="N110" i="7"/>
  <c r="N110" i="11" s="1"/>
  <c r="M110" i="7"/>
  <c r="M110" i="11" s="1"/>
  <c r="L110" i="7"/>
  <c r="L110" i="11" s="1"/>
  <c r="K110" i="7"/>
  <c r="K110" i="11" s="1"/>
  <c r="J110" i="7"/>
  <c r="J110" i="11" s="1"/>
  <c r="I110" i="7"/>
  <c r="H110" i="7"/>
  <c r="H110" i="11" s="1"/>
  <c r="G110" i="7"/>
  <c r="G110" i="11" s="1"/>
  <c r="F110" i="7"/>
  <c r="F110" i="11" s="1"/>
  <c r="E110" i="7"/>
  <c r="E110" i="11" s="1"/>
  <c r="D110" i="7"/>
  <c r="D110" i="11" s="1"/>
  <c r="C110" i="7"/>
  <c r="N109" i="7"/>
  <c r="N109" i="11" s="1"/>
  <c r="M109" i="7"/>
  <c r="M109" i="11" s="1"/>
  <c r="L109" i="7"/>
  <c r="L109" i="11" s="1"/>
  <c r="K109" i="7"/>
  <c r="K109" i="11" s="1"/>
  <c r="J109" i="7"/>
  <c r="J109" i="11" s="1"/>
  <c r="I109" i="7"/>
  <c r="H109" i="7"/>
  <c r="H109" i="11" s="1"/>
  <c r="G109" i="7"/>
  <c r="G109" i="11" s="1"/>
  <c r="F109" i="7"/>
  <c r="F109" i="11" s="1"/>
  <c r="E109" i="7"/>
  <c r="E109" i="11" s="1"/>
  <c r="D109" i="7"/>
  <c r="D109" i="11" s="1"/>
  <c r="C109" i="7"/>
  <c r="N108" i="7"/>
  <c r="N108" i="11" s="1"/>
  <c r="M108" i="7"/>
  <c r="M108" i="11" s="1"/>
  <c r="L108" i="7"/>
  <c r="L108" i="11" s="1"/>
  <c r="K108" i="7"/>
  <c r="K108" i="11" s="1"/>
  <c r="J108" i="7"/>
  <c r="J108" i="11" s="1"/>
  <c r="I108" i="7"/>
  <c r="H108" i="7"/>
  <c r="H108" i="11" s="1"/>
  <c r="G108" i="7"/>
  <c r="G108" i="11" s="1"/>
  <c r="F108" i="7"/>
  <c r="F108" i="11" s="1"/>
  <c r="E108" i="7"/>
  <c r="E108" i="11" s="1"/>
  <c r="D108" i="7"/>
  <c r="D108" i="11" s="1"/>
  <c r="C108" i="7"/>
  <c r="N107" i="7"/>
  <c r="N107" i="11" s="1"/>
  <c r="M107" i="7"/>
  <c r="M107" i="11" s="1"/>
  <c r="L107" i="7"/>
  <c r="L107" i="11" s="1"/>
  <c r="K107" i="7"/>
  <c r="K107" i="11" s="1"/>
  <c r="J107" i="7"/>
  <c r="J107" i="11" s="1"/>
  <c r="I107" i="7"/>
  <c r="H107" i="7"/>
  <c r="H107" i="11" s="1"/>
  <c r="G107" i="7"/>
  <c r="G107" i="11" s="1"/>
  <c r="F107" i="7"/>
  <c r="F107" i="11" s="1"/>
  <c r="E107" i="7"/>
  <c r="E107" i="11" s="1"/>
  <c r="D107" i="7"/>
  <c r="D107" i="11" s="1"/>
  <c r="C107" i="7"/>
  <c r="N106" i="7"/>
  <c r="N106" i="11" s="1"/>
  <c r="M106" i="7"/>
  <c r="M106" i="11" s="1"/>
  <c r="L106" i="7"/>
  <c r="L106" i="11" s="1"/>
  <c r="K106" i="7"/>
  <c r="K106" i="11" s="1"/>
  <c r="J106" i="7"/>
  <c r="J106" i="11" s="1"/>
  <c r="I106" i="7"/>
  <c r="H106" i="7"/>
  <c r="H106" i="11" s="1"/>
  <c r="G106" i="7"/>
  <c r="G106" i="11" s="1"/>
  <c r="F106" i="7"/>
  <c r="F106" i="11" s="1"/>
  <c r="E106" i="7"/>
  <c r="E106" i="11" s="1"/>
  <c r="D106" i="7"/>
  <c r="D106" i="11" s="1"/>
  <c r="C106" i="7"/>
  <c r="N105" i="7"/>
  <c r="N105" i="11" s="1"/>
  <c r="M105" i="7"/>
  <c r="M105" i="11" s="1"/>
  <c r="L105" i="7"/>
  <c r="L105" i="11" s="1"/>
  <c r="K105" i="7"/>
  <c r="K105" i="11" s="1"/>
  <c r="J105" i="7"/>
  <c r="J105" i="11" s="1"/>
  <c r="I105" i="7"/>
  <c r="H105" i="7"/>
  <c r="H105" i="11" s="1"/>
  <c r="G105" i="7"/>
  <c r="G105" i="11" s="1"/>
  <c r="F105" i="7"/>
  <c r="F105" i="11" s="1"/>
  <c r="E105" i="7"/>
  <c r="E105" i="11" s="1"/>
  <c r="D105" i="7"/>
  <c r="D105" i="11" s="1"/>
  <c r="C105" i="7"/>
  <c r="N104" i="7"/>
  <c r="N104" i="11" s="1"/>
  <c r="M104" i="7"/>
  <c r="M104" i="11" s="1"/>
  <c r="L104" i="7"/>
  <c r="L104" i="11" s="1"/>
  <c r="K104" i="7"/>
  <c r="K104" i="11" s="1"/>
  <c r="J104" i="7"/>
  <c r="J104" i="11" s="1"/>
  <c r="I104" i="7"/>
  <c r="H104" i="7"/>
  <c r="H104" i="11" s="1"/>
  <c r="G104" i="7"/>
  <c r="G104" i="11" s="1"/>
  <c r="F104" i="7"/>
  <c r="F104" i="11" s="1"/>
  <c r="E104" i="7"/>
  <c r="E104" i="11" s="1"/>
  <c r="D104" i="7"/>
  <c r="D104" i="11" s="1"/>
  <c r="C104" i="7"/>
  <c r="N103" i="7"/>
  <c r="N103" i="11" s="1"/>
  <c r="M103" i="7"/>
  <c r="M103" i="11" s="1"/>
  <c r="L103" i="7"/>
  <c r="L103" i="11" s="1"/>
  <c r="K103" i="7"/>
  <c r="K103" i="11" s="1"/>
  <c r="J103" i="7"/>
  <c r="J103" i="11" s="1"/>
  <c r="I103" i="7"/>
  <c r="H103" i="7"/>
  <c r="H103" i="11" s="1"/>
  <c r="G103" i="7"/>
  <c r="G103" i="11" s="1"/>
  <c r="F103" i="7"/>
  <c r="F103" i="11" s="1"/>
  <c r="E103" i="7"/>
  <c r="E103" i="11" s="1"/>
  <c r="D103" i="7"/>
  <c r="D103" i="11" s="1"/>
  <c r="C103" i="7"/>
  <c r="N102" i="7"/>
  <c r="N102" i="11" s="1"/>
  <c r="M102" i="7"/>
  <c r="M102" i="11" s="1"/>
  <c r="L102" i="7"/>
  <c r="L102" i="11" s="1"/>
  <c r="K102" i="7"/>
  <c r="K102" i="11" s="1"/>
  <c r="J102" i="7"/>
  <c r="J102" i="11" s="1"/>
  <c r="I102" i="7"/>
  <c r="H102" i="7"/>
  <c r="H102" i="11" s="1"/>
  <c r="G102" i="7"/>
  <c r="G102" i="11" s="1"/>
  <c r="F102" i="7"/>
  <c r="F102" i="11" s="1"/>
  <c r="E102" i="7"/>
  <c r="E102" i="11" s="1"/>
  <c r="D102" i="7"/>
  <c r="D102" i="11" s="1"/>
  <c r="C102" i="7"/>
  <c r="N101" i="7"/>
  <c r="N101" i="11" s="1"/>
  <c r="M101" i="7"/>
  <c r="M101" i="11" s="1"/>
  <c r="L101" i="7"/>
  <c r="L101" i="11" s="1"/>
  <c r="K101" i="7"/>
  <c r="K101" i="11" s="1"/>
  <c r="J101" i="7"/>
  <c r="J101" i="11" s="1"/>
  <c r="I101" i="7"/>
  <c r="H101" i="7"/>
  <c r="H101" i="11" s="1"/>
  <c r="G101" i="7"/>
  <c r="G101" i="11" s="1"/>
  <c r="F101" i="7"/>
  <c r="F101" i="11" s="1"/>
  <c r="E101" i="7"/>
  <c r="E101" i="11" s="1"/>
  <c r="D101" i="7"/>
  <c r="D101" i="11" s="1"/>
  <c r="C101" i="7"/>
  <c r="N100" i="7"/>
  <c r="N100" i="11" s="1"/>
  <c r="M100" i="7"/>
  <c r="M100" i="11" s="1"/>
  <c r="L100" i="7"/>
  <c r="L100" i="11" s="1"/>
  <c r="K100" i="7"/>
  <c r="K100" i="11" s="1"/>
  <c r="J100" i="7"/>
  <c r="J100" i="11" s="1"/>
  <c r="I100" i="7"/>
  <c r="H100" i="7"/>
  <c r="H100" i="11" s="1"/>
  <c r="G100" i="7"/>
  <c r="G100" i="11" s="1"/>
  <c r="F100" i="7"/>
  <c r="F100" i="11" s="1"/>
  <c r="E100" i="7"/>
  <c r="E100" i="11" s="1"/>
  <c r="D100" i="7"/>
  <c r="D100" i="11" s="1"/>
  <c r="C100" i="7"/>
  <c r="N99" i="7"/>
  <c r="N99" i="11" s="1"/>
  <c r="M99" i="7"/>
  <c r="M99" i="11" s="1"/>
  <c r="L99" i="7"/>
  <c r="L99" i="11" s="1"/>
  <c r="K99" i="7"/>
  <c r="K99" i="11" s="1"/>
  <c r="J99" i="7"/>
  <c r="J99" i="11" s="1"/>
  <c r="I99" i="7"/>
  <c r="H99" i="7"/>
  <c r="H99" i="11" s="1"/>
  <c r="G99" i="7"/>
  <c r="G99" i="11" s="1"/>
  <c r="F99" i="7"/>
  <c r="F99" i="11" s="1"/>
  <c r="E99" i="7"/>
  <c r="E99" i="11" s="1"/>
  <c r="D99" i="7"/>
  <c r="D99" i="11" s="1"/>
  <c r="C99" i="7"/>
  <c r="N95" i="7"/>
  <c r="M95" i="7"/>
  <c r="L95" i="7"/>
  <c r="K95" i="7"/>
  <c r="K95" i="11" s="1"/>
  <c r="J95" i="7"/>
  <c r="J95" i="11" s="1"/>
  <c r="I95" i="7"/>
  <c r="I95" i="11" s="1"/>
  <c r="H95" i="7"/>
  <c r="H95" i="11" s="1"/>
  <c r="G95" i="7"/>
  <c r="G95" i="11" s="1"/>
  <c r="F95" i="7"/>
  <c r="F95" i="11" s="1"/>
  <c r="E95" i="7"/>
  <c r="E95" i="11" s="1"/>
  <c r="D95" i="7"/>
  <c r="D95" i="11" s="1"/>
  <c r="C95" i="7"/>
  <c r="N94" i="7"/>
  <c r="N94" i="11" s="1"/>
  <c r="M94" i="7"/>
  <c r="M94" i="11" s="1"/>
  <c r="L94" i="7"/>
  <c r="L94" i="11" s="1"/>
  <c r="K94" i="7"/>
  <c r="K94" i="11" s="1"/>
  <c r="J94" i="7"/>
  <c r="J94" i="11" s="1"/>
  <c r="I94" i="7"/>
  <c r="H94" i="7"/>
  <c r="H94" i="11" s="1"/>
  <c r="G94" i="7"/>
  <c r="G94" i="11" s="1"/>
  <c r="F94" i="7"/>
  <c r="F94" i="11" s="1"/>
  <c r="E94" i="7"/>
  <c r="E94" i="11" s="1"/>
  <c r="D94" i="7"/>
  <c r="D94" i="11" s="1"/>
  <c r="C94" i="7"/>
  <c r="N93" i="7"/>
  <c r="N93" i="11" s="1"/>
  <c r="M93" i="7"/>
  <c r="M93" i="11" s="1"/>
  <c r="L93" i="7"/>
  <c r="L93" i="11" s="1"/>
  <c r="K93" i="7"/>
  <c r="K93" i="11" s="1"/>
  <c r="J93" i="7"/>
  <c r="J93" i="11" s="1"/>
  <c r="I93" i="7"/>
  <c r="H93" i="7"/>
  <c r="H93" i="11" s="1"/>
  <c r="G93" i="7"/>
  <c r="G93" i="11" s="1"/>
  <c r="F93" i="7"/>
  <c r="F93" i="11" s="1"/>
  <c r="E93" i="7"/>
  <c r="E93" i="11" s="1"/>
  <c r="D93" i="7"/>
  <c r="D93" i="11" s="1"/>
  <c r="C93" i="7"/>
  <c r="N92" i="7"/>
  <c r="N92" i="11" s="1"/>
  <c r="M92" i="7"/>
  <c r="M92" i="11" s="1"/>
  <c r="L92" i="7"/>
  <c r="L92" i="11" s="1"/>
  <c r="K92" i="7"/>
  <c r="K92" i="11" s="1"/>
  <c r="J92" i="7"/>
  <c r="J92" i="11" s="1"/>
  <c r="I92" i="7"/>
  <c r="H92" i="7"/>
  <c r="H92" i="11" s="1"/>
  <c r="G92" i="7"/>
  <c r="G92" i="11" s="1"/>
  <c r="F92" i="7"/>
  <c r="F92" i="11" s="1"/>
  <c r="E92" i="7"/>
  <c r="E92" i="11" s="1"/>
  <c r="D92" i="7"/>
  <c r="D92" i="11" s="1"/>
  <c r="C92" i="7"/>
  <c r="N91" i="7"/>
  <c r="N91" i="11" s="1"/>
  <c r="M91" i="7"/>
  <c r="M91" i="11" s="1"/>
  <c r="L91" i="7"/>
  <c r="L91" i="11" s="1"/>
  <c r="K91" i="7"/>
  <c r="K91" i="11" s="1"/>
  <c r="J91" i="7"/>
  <c r="J91" i="11" s="1"/>
  <c r="I91" i="7"/>
  <c r="H91" i="7"/>
  <c r="H91" i="11" s="1"/>
  <c r="G91" i="7"/>
  <c r="G91" i="11" s="1"/>
  <c r="F91" i="7"/>
  <c r="F91" i="11" s="1"/>
  <c r="E91" i="7"/>
  <c r="E91" i="11" s="1"/>
  <c r="D91" i="7"/>
  <c r="D91" i="11" s="1"/>
  <c r="C91" i="7"/>
  <c r="N90" i="7"/>
  <c r="N90" i="11" s="1"/>
  <c r="M90" i="7"/>
  <c r="M90" i="11" s="1"/>
  <c r="L90" i="7"/>
  <c r="L90" i="11" s="1"/>
  <c r="K90" i="7"/>
  <c r="K90" i="11" s="1"/>
  <c r="J90" i="7"/>
  <c r="J90" i="11" s="1"/>
  <c r="I90" i="7"/>
  <c r="H90" i="7"/>
  <c r="H90" i="11" s="1"/>
  <c r="G90" i="7"/>
  <c r="G90" i="11" s="1"/>
  <c r="F90" i="7"/>
  <c r="F90" i="11" s="1"/>
  <c r="E90" i="7"/>
  <c r="E90" i="11" s="1"/>
  <c r="D90" i="7"/>
  <c r="D90" i="11" s="1"/>
  <c r="C90" i="7"/>
  <c r="N89" i="7"/>
  <c r="N89" i="11" s="1"/>
  <c r="M89" i="7"/>
  <c r="M89" i="11" s="1"/>
  <c r="L89" i="7"/>
  <c r="L89" i="11" s="1"/>
  <c r="K89" i="7"/>
  <c r="K89" i="11" s="1"/>
  <c r="J89" i="7"/>
  <c r="J89" i="11" s="1"/>
  <c r="I89" i="7"/>
  <c r="H89" i="7"/>
  <c r="H89" i="11" s="1"/>
  <c r="G89" i="7"/>
  <c r="G89" i="11" s="1"/>
  <c r="F89" i="7"/>
  <c r="F89" i="11" s="1"/>
  <c r="E89" i="7"/>
  <c r="E89" i="11" s="1"/>
  <c r="D89" i="7"/>
  <c r="D89" i="11" s="1"/>
  <c r="C89" i="7"/>
  <c r="N88" i="7"/>
  <c r="N88" i="11" s="1"/>
  <c r="M88" i="7"/>
  <c r="M88" i="11" s="1"/>
  <c r="L88" i="7"/>
  <c r="L88" i="11" s="1"/>
  <c r="K88" i="7"/>
  <c r="K88" i="11" s="1"/>
  <c r="J88" i="7"/>
  <c r="J88" i="11" s="1"/>
  <c r="I88" i="7"/>
  <c r="H88" i="7"/>
  <c r="H88" i="11" s="1"/>
  <c r="G88" i="7"/>
  <c r="G88" i="11" s="1"/>
  <c r="F88" i="7"/>
  <c r="F88" i="11" s="1"/>
  <c r="E88" i="7"/>
  <c r="E88" i="11" s="1"/>
  <c r="D88" i="7"/>
  <c r="D88" i="11" s="1"/>
  <c r="C88" i="7"/>
  <c r="N87" i="7"/>
  <c r="N87" i="11" s="1"/>
  <c r="M87" i="7"/>
  <c r="M87" i="11" s="1"/>
  <c r="L87" i="7"/>
  <c r="L87" i="11" s="1"/>
  <c r="K87" i="7"/>
  <c r="K87" i="11" s="1"/>
  <c r="J87" i="7"/>
  <c r="J87" i="11" s="1"/>
  <c r="I87" i="7"/>
  <c r="H87" i="7"/>
  <c r="H87" i="11" s="1"/>
  <c r="G87" i="7"/>
  <c r="G87" i="11" s="1"/>
  <c r="F87" i="7"/>
  <c r="F87" i="11" s="1"/>
  <c r="E87" i="7"/>
  <c r="E87" i="11" s="1"/>
  <c r="D87" i="7"/>
  <c r="D87" i="11" s="1"/>
  <c r="C87" i="7"/>
  <c r="N86" i="7"/>
  <c r="N86" i="11" s="1"/>
  <c r="M86" i="7"/>
  <c r="M86" i="11" s="1"/>
  <c r="L86" i="7"/>
  <c r="L86" i="11" s="1"/>
  <c r="K86" i="7"/>
  <c r="K86" i="11" s="1"/>
  <c r="J86" i="7"/>
  <c r="J86" i="11" s="1"/>
  <c r="I86" i="7"/>
  <c r="H86" i="7"/>
  <c r="H86" i="11" s="1"/>
  <c r="G86" i="7"/>
  <c r="G86" i="11" s="1"/>
  <c r="F86" i="7"/>
  <c r="F86" i="11" s="1"/>
  <c r="E86" i="7"/>
  <c r="E86" i="11" s="1"/>
  <c r="D86" i="7"/>
  <c r="D86" i="11" s="1"/>
  <c r="C86" i="7"/>
  <c r="N85" i="7"/>
  <c r="N85" i="11" s="1"/>
  <c r="M85" i="7"/>
  <c r="M85" i="11" s="1"/>
  <c r="L85" i="7"/>
  <c r="L85" i="11" s="1"/>
  <c r="K85" i="7"/>
  <c r="K85" i="11" s="1"/>
  <c r="J85" i="7"/>
  <c r="J85" i="11" s="1"/>
  <c r="I85" i="7"/>
  <c r="H85" i="7"/>
  <c r="H85" i="11" s="1"/>
  <c r="G85" i="7"/>
  <c r="G85" i="11" s="1"/>
  <c r="F85" i="7"/>
  <c r="F85" i="11" s="1"/>
  <c r="E85" i="7"/>
  <c r="E85" i="11" s="1"/>
  <c r="D85" i="7"/>
  <c r="D85" i="11" s="1"/>
  <c r="C85" i="7"/>
  <c r="N84" i="7"/>
  <c r="N84" i="11" s="1"/>
  <c r="M84" i="7"/>
  <c r="M84" i="11" s="1"/>
  <c r="L84" i="7"/>
  <c r="L84" i="11" s="1"/>
  <c r="K84" i="7"/>
  <c r="K84" i="11" s="1"/>
  <c r="J84" i="7"/>
  <c r="J84" i="11" s="1"/>
  <c r="I84" i="7"/>
  <c r="H84" i="7"/>
  <c r="H84" i="11" s="1"/>
  <c r="G84" i="7"/>
  <c r="G84" i="11" s="1"/>
  <c r="F84" i="7"/>
  <c r="F84" i="11" s="1"/>
  <c r="E84" i="7"/>
  <c r="E84" i="11" s="1"/>
  <c r="D84" i="7"/>
  <c r="D84" i="11" s="1"/>
  <c r="C84" i="7"/>
  <c r="N83" i="7"/>
  <c r="N83" i="11" s="1"/>
  <c r="M83" i="7"/>
  <c r="M83" i="11" s="1"/>
  <c r="L83" i="7"/>
  <c r="L83" i="11" s="1"/>
  <c r="K83" i="7"/>
  <c r="K83" i="11" s="1"/>
  <c r="J83" i="7"/>
  <c r="J83" i="11" s="1"/>
  <c r="I83" i="7"/>
  <c r="H83" i="7"/>
  <c r="H83" i="11" s="1"/>
  <c r="G83" i="7"/>
  <c r="G83" i="11" s="1"/>
  <c r="F83" i="7"/>
  <c r="F83" i="11" s="1"/>
  <c r="E83" i="7"/>
  <c r="E83" i="11" s="1"/>
  <c r="D83" i="7"/>
  <c r="D83" i="11" s="1"/>
  <c r="C83" i="7"/>
  <c r="N82" i="7"/>
  <c r="N82" i="11" s="1"/>
  <c r="M82" i="7"/>
  <c r="M82" i="11" s="1"/>
  <c r="L82" i="7"/>
  <c r="L82" i="11" s="1"/>
  <c r="K82" i="7"/>
  <c r="K82" i="11" s="1"/>
  <c r="J82" i="7"/>
  <c r="J82" i="11" s="1"/>
  <c r="I82" i="7"/>
  <c r="H82" i="7"/>
  <c r="H82" i="11" s="1"/>
  <c r="G82" i="7"/>
  <c r="G82" i="11" s="1"/>
  <c r="F82" i="7"/>
  <c r="F82" i="11" s="1"/>
  <c r="E82" i="7"/>
  <c r="E82" i="11" s="1"/>
  <c r="D82" i="7"/>
  <c r="D82" i="11" s="1"/>
  <c r="C82" i="7"/>
  <c r="N81" i="7"/>
  <c r="N81" i="11" s="1"/>
  <c r="M81" i="7"/>
  <c r="M81" i="11" s="1"/>
  <c r="L81" i="7"/>
  <c r="L81" i="11" s="1"/>
  <c r="K81" i="7"/>
  <c r="K81" i="11" s="1"/>
  <c r="J81" i="7"/>
  <c r="J81" i="11" s="1"/>
  <c r="I81" i="7"/>
  <c r="H81" i="7"/>
  <c r="H81" i="11" s="1"/>
  <c r="G81" i="7"/>
  <c r="G81" i="11" s="1"/>
  <c r="F81" i="7"/>
  <c r="F81" i="11" s="1"/>
  <c r="E81" i="7"/>
  <c r="E81" i="11" s="1"/>
  <c r="D81" i="7"/>
  <c r="D81" i="11" s="1"/>
  <c r="C81" i="7"/>
  <c r="N80" i="7"/>
  <c r="N80" i="11" s="1"/>
  <c r="M80" i="7"/>
  <c r="M80" i="11" s="1"/>
  <c r="L80" i="7"/>
  <c r="L80" i="11" s="1"/>
  <c r="K80" i="7"/>
  <c r="K80" i="11" s="1"/>
  <c r="J80" i="7"/>
  <c r="J80" i="11" s="1"/>
  <c r="I80" i="7"/>
  <c r="H80" i="7"/>
  <c r="H80" i="11" s="1"/>
  <c r="G80" i="7"/>
  <c r="G80" i="11" s="1"/>
  <c r="F80" i="7"/>
  <c r="F80" i="11" s="1"/>
  <c r="E80" i="7"/>
  <c r="E80" i="11" s="1"/>
  <c r="D80" i="7"/>
  <c r="D80" i="11" s="1"/>
  <c r="C80" i="7"/>
  <c r="N76" i="7"/>
  <c r="M76" i="7"/>
  <c r="L76" i="7"/>
  <c r="K76" i="7"/>
  <c r="K76" i="11" s="1"/>
  <c r="J76" i="7"/>
  <c r="J76" i="11" s="1"/>
  <c r="I76" i="7"/>
  <c r="I76" i="11" s="1"/>
  <c r="H76" i="7"/>
  <c r="H76" i="11" s="1"/>
  <c r="G76" i="7"/>
  <c r="G76" i="11" s="1"/>
  <c r="F76" i="7"/>
  <c r="F76" i="11" s="1"/>
  <c r="E76" i="7"/>
  <c r="E76" i="11" s="1"/>
  <c r="D76" i="7"/>
  <c r="D76" i="11" s="1"/>
  <c r="C76" i="7"/>
  <c r="N75" i="7"/>
  <c r="N75" i="11" s="1"/>
  <c r="M75" i="7"/>
  <c r="M75" i="11" s="1"/>
  <c r="L75" i="7"/>
  <c r="L75" i="11" s="1"/>
  <c r="K75" i="7"/>
  <c r="K75" i="11" s="1"/>
  <c r="J75" i="7"/>
  <c r="J75" i="11" s="1"/>
  <c r="I75" i="7"/>
  <c r="H75" i="7"/>
  <c r="H75" i="11" s="1"/>
  <c r="G75" i="7"/>
  <c r="G75" i="11" s="1"/>
  <c r="F75" i="7"/>
  <c r="F75" i="11" s="1"/>
  <c r="E75" i="7"/>
  <c r="E75" i="11" s="1"/>
  <c r="D75" i="7"/>
  <c r="D75" i="11" s="1"/>
  <c r="C75" i="7"/>
  <c r="N74" i="7"/>
  <c r="N74" i="11" s="1"/>
  <c r="M74" i="7"/>
  <c r="M74" i="11" s="1"/>
  <c r="L74" i="7"/>
  <c r="L74" i="11" s="1"/>
  <c r="K74" i="7"/>
  <c r="K74" i="11" s="1"/>
  <c r="J74" i="7"/>
  <c r="J74" i="11" s="1"/>
  <c r="I74" i="7"/>
  <c r="H74" i="7"/>
  <c r="H74" i="11" s="1"/>
  <c r="G74" i="7"/>
  <c r="G74" i="11" s="1"/>
  <c r="F74" i="7"/>
  <c r="F74" i="11" s="1"/>
  <c r="E74" i="7"/>
  <c r="E74" i="11" s="1"/>
  <c r="D74" i="7"/>
  <c r="D74" i="11" s="1"/>
  <c r="C74" i="7"/>
  <c r="N73" i="7"/>
  <c r="N73" i="11" s="1"/>
  <c r="M73" i="7"/>
  <c r="M73" i="11" s="1"/>
  <c r="L73" i="7"/>
  <c r="L73" i="11" s="1"/>
  <c r="K73" i="7"/>
  <c r="K73" i="11" s="1"/>
  <c r="J73" i="7"/>
  <c r="J73" i="11" s="1"/>
  <c r="I73" i="7"/>
  <c r="H73" i="7"/>
  <c r="H73" i="11" s="1"/>
  <c r="G73" i="7"/>
  <c r="G73" i="11" s="1"/>
  <c r="F73" i="7"/>
  <c r="F73" i="11" s="1"/>
  <c r="E73" i="7"/>
  <c r="E73" i="11" s="1"/>
  <c r="D73" i="7"/>
  <c r="D73" i="11" s="1"/>
  <c r="C73" i="7"/>
  <c r="N72" i="7"/>
  <c r="N72" i="11" s="1"/>
  <c r="M72" i="7"/>
  <c r="M72" i="11" s="1"/>
  <c r="L72" i="7"/>
  <c r="L72" i="11" s="1"/>
  <c r="K72" i="7"/>
  <c r="K72" i="11" s="1"/>
  <c r="J72" i="7"/>
  <c r="J72" i="11" s="1"/>
  <c r="I72" i="7"/>
  <c r="H72" i="7"/>
  <c r="H72" i="11" s="1"/>
  <c r="G72" i="7"/>
  <c r="G72" i="11" s="1"/>
  <c r="F72" i="7"/>
  <c r="F72" i="11" s="1"/>
  <c r="E72" i="7"/>
  <c r="E72" i="11" s="1"/>
  <c r="D72" i="7"/>
  <c r="D72" i="11" s="1"/>
  <c r="C72" i="7"/>
  <c r="N71" i="7"/>
  <c r="N71" i="11" s="1"/>
  <c r="M71" i="7"/>
  <c r="M71" i="11" s="1"/>
  <c r="L71" i="7"/>
  <c r="L71" i="11" s="1"/>
  <c r="K71" i="7"/>
  <c r="K71" i="11" s="1"/>
  <c r="J71" i="7"/>
  <c r="I71" i="7"/>
  <c r="I71" i="11" s="1"/>
  <c r="H71" i="7"/>
  <c r="H71" i="11" s="1"/>
  <c r="G71" i="7"/>
  <c r="G71" i="11" s="1"/>
  <c r="F71" i="7"/>
  <c r="F71" i="11" s="1"/>
  <c r="E71" i="7"/>
  <c r="E71" i="11" s="1"/>
  <c r="D71" i="7"/>
  <c r="D71" i="11" s="1"/>
  <c r="C71" i="7"/>
  <c r="N70" i="7"/>
  <c r="N70" i="11" s="1"/>
  <c r="M70" i="7"/>
  <c r="M70" i="11" s="1"/>
  <c r="L70" i="7"/>
  <c r="L70" i="11" s="1"/>
  <c r="K70" i="7"/>
  <c r="K70" i="11" s="1"/>
  <c r="J70" i="7"/>
  <c r="J70" i="11" s="1"/>
  <c r="I70" i="7"/>
  <c r="H70" i="7"/>
  <c r="H70" i="11" s="1"/>
  <c r="G70" i="7"/>
  <c r="G70" i="11" s="1"/>
  <c r="F70" i="7"/>
  <c r="F70" i="11" s="1"/>
  <c r="E70" i="7"/>
  <c r="E70" i="11" s="1"/>
  <c r="D70" i="7"/>
  <c r="D70" i="11" s="1"/>
  <c r="C70" i="7"/>
  <c r="N69" i="7"/>
  <c r="N69" i="11" s="1"/>
  <c r="M69" i="7"/>
  <c r="M69" i="11" s="1"/>
  <c r="L69" i="7"/>
  <c r="L69" i="11" s="1"/>
  <c r="K69" i="7"/>
  <c r="K69" i="11" s="1"/>
  <c r="J69" i="7"/>
  <c r="I69" i="7"/>
  <c r="I69" i="11" s="1"/>
  <c r="H69" i="7"/>
  <c r="H69" i="11" s="1"/>
  <c r="G69" i="7"/>
  <c r="G69" i="11" s="1"/>
  <c r="F69" i="7"/>
  <c r="F69" i="11" s="1"/>
  <c r="E69" i="7"/>
  <c r="E69" i="11" s="1"/>
  <c r="D69" i="7"/>
  <c r="D69" i="11" s="1"/>
  <c r="C69" i="7"/>
  <c r="N68" i="7"/>
  <c r="N68" i="11" s="1"/>
  <c r="M68" i="7"/>
  <c r="M68" i="11" s="1"/>
  <c r="L68" i="7"/>
  <c r="L68" i="11" s="1"/>
  <c r="K68" i="7"/>
  <c r="K68" i="11" s="1"/>
  <c r="J68" i="7"/>
  <c r="J68" i="11" s="1"/>
  <c r="I68" i="7"/>
  <c r="H68" i="7"/>
  <c r="H68" i="11" s="1"/>
  <c r="G68" i="7"/>
  <c r="G68" i="11" s="1"/>
  <c r="F68" i="7"/>
  <c r="F68" i="11" s="1"/>
  <c r="E68" i="7"/>
  <c r="E68" i="11" s="1"/>
  <c r="D68" i="7"/>
  <c r="D68" i="11" s="1"/>
  <c r="C68" i="7"/>
  <c r="N67" i="7"/>
  <c r="N67" i="11" s="1"/>
  <c r="M67" i="7"/>
  <c r="M67" i="11" s="1"/>
  <c r="L67" i="7"/>
  <c r="L67" i="11" s="1"/>
  <c r="K67" i="7"/>
  <c r="K67" i="11" s="1"/>
  <c r="J67" i="7"/>
  <c r="I67" i="7"/>
  <c r="I67" i="11" s="1"/>
  <c r="H67" i="7"/>
  <c r="H67" i="11" s="1"/>
  <c r="G67" i="7"/>
  <c r="G67" i="11" s="1"/>
  <c r="F67" i="7"/>
  <c r="F67" i="11" s="1"/>
  <c r="E67" i="7"/>
  <c r="E67" i="11" s="1"/>
  <c r="D67" i="7"/>
  <c r="D67" i="11" s="1"/>
  <c r="C67" i="7"/>
  <c r="N66" i="7"/>
  <c r="N66" i="11" s="1"/>
  <c r="M66" i="7"/>
  <c r="M66" i="11" s="1"/>
  <c r="L66" i="7"/>
  <c r="L66" i="11" s="1"/>
  <c r="K66" i="7"/>
  <c r="K66" i="11" s="1"/>
  <c r="J66" i="7"/>
  <c r="J66" i="11" s="1"/>
  <c r="I66" i="7"/>
  <c r="H66" i="7"/>
  <c r="H66" i="11" s="1"/>
  <c r="G66" i="7"/>
  <c r="G66" i="11" s="1"/>
  <c r="F66" i="7"/>
  <c r="F66" i="11" s="1"/>
  <c r="E66" i="7"/>
  <c r="E66" i="11" s="1"/>
  <c r="D66" i="7"/>
  <c r="D66" i="11" s="1"/>
  <c r="C66" i="7"/>
  <c r="N65" i="7"/>
  <c r="N65" i="11" s="1"/>
  <c r="M65" i="7"/>
  <c r="M65" i="11" s="1"/>
  <c r="L65" i="7"/>
  <c r="L65" i="11" s="1"/>
  <c r="K65" i="7"/>
  <c r="K65" i="11" s="1"/>
  <c r="J65" i="7"/>
  <c r="I65" i="7"/>
  <c r="I65" i="11" s="1"/>
  <c r="H65" i="7"/>
  <c r="H65" i="11" s="1"/>
  <c r="G65" i="7"/>
  <c r="G65" i="11" s="1"/>
  <c r="F65" i="7"/>
  <c r="F65" i="11" s="1"/>
  <c r="E65" i="7"/>
  <c r="E65" i="11" s="1"/>
  <c r="D65" i="7"/>
  <c r="D65" i="11" s="1"/>
  <c r="C65" i="7"/>
  <c r="N64" i="7"/>
  <c r="N64" i="11" s="1"/>
  <c r="M64" i="7"/>
  <c r="M64" i="11" s="1"/>
  <c r="L64" i="7"/>
  <c r="L64" i="11" s="1"/>
  <c r="K64" i="7"/>
  <c r="K64" i="11" s="1"/>
  <c r="J64" i="7"/>
  <c r="J64" i="11" s="1"/>
  <c r="I64" i="7"/>
  <c r="H64" i="7"/>
  <c r="H64" i="11" s="1"/>
  <c r="G64" i="7"/>
  <c r="G64" i="11" s="1"/>
  <c r="F64" i="7"/>
  <c r="F64" i="11" s="1"/>
  <c r="E64" i="7"/>
  <c r="E64" i="11" s="1"/>
  <c r="D64" i="7"/>
  <c r="D64" i="11" s="1"/>
  <c r="C64" i="7"/>
  <c r="N63" i="7"/>
  <c r="N63" i="11" s="1"/>
  <c r="M63" i="7"/>
  <c r="M63" i="11" s="1"/>
  <c r="L63" i="7"/>
  <c r="L63" i="11" s="1"/>
  <c r="K63" i="7"/>
  <c r="K63" i="11" s="1"/>
  <c r="J63" i="7"/>
  <c r="I63" i="7"/>
  <c r="I63" i="11" s="1"/>
  <c r="H63" i="7"/>
  <c r="H63" i="11" s="1"/>
  <c r="G63" i="7"/>
  <c r="G63" i="11" s="1"/>
  <c r="F63" i="7"/>
  <c r="F63" i="11" s="1"/>
  <c r="E63" i="7"/>
  <c r="E63" i="11" s="1"/>
  <c r="D63" i="7"/>
  <c r="D63" i="11" s="1"/>
  <c r="C63" i="7"/>
  <c r="N62" i="7"/>
  <c r="N62" i="11" s="1"/>
  <c r="M62" i="7"/>
  <c r="M62" i="11" s="1"/>
  <c r="L62" i="7"/>
  <c r="L62" i="11" s="1"/>
  <c r="K62" i="7"/>
  <c r="K62" i="11" s="1"/>
  <c r="J62" i="7"/>
  <c r="J62" i="11" s="1"/>
  <c r="I62" i="7"/>
  <c r="H62" i="7"/>
  <c r="H62" i="11" s="1"/>
  <c r="G62" i="7"/>
  <c r="G62" i="11" s="1"/>
  <c r="F62" i="7"/>
  <c r="F62" i="11" s="1"/>
  <c r="E62" i="7"/>
  <c r="E62" i="11" s="1"/>
  <c r="D62" i="7"/>
  <c r="D62" i="11" s="1"/>
  <c r="C62" i="7"/>
  <c r="N61" i="7"/>
  <c r="N61" i="11" s="1"/>
  <c r="M61" i="7"/>
  <c r="M61" i="11" s="1"/>
  <c r="L61" i="7"/>
  <c r="L61" i="11" s="1"/>
  <c r="K61" i="7"/>
  <c r="K61" i="11" s="1"/>
  <c r="J61" i="7"/>
  <c r="J61" i="11" s="1"/>
  <c r="I61" i="7"/>
  <c r="H61" i="7"/>
  <c r="H61" i="11" s="1"/>
  <c r="G61" i="7"/>
  <c r="G61" i="11" s="1"/>
  <c r="F61" i="7"/>
  <c r="F61" i="11" s="1"/>
  <c r="E61" i="7"/>
  <c r="E61" i="11" s="1"/>
  <c r="D61" i="7"/>
  <c r="D61" i="11" s="1"/>
  <c r="C61" i="7"/>
  <c r="N57" i="7"/>
  <c r="M57" i="7"/>
  <c r="L57" i="7"/>
  <c r="K57" i="7"/>
  <c r="K57" i="11" s="1"/>
  <c r="J57" i="7"/>
  <c r="J57" i="11" s="1"/>
  <c r="I57" i="7"/>
  <c r="I57" i="11" s="1"/>
  <c r="H57" i="7"/>
  <c r="H57" i="11" s="1"/>
  <c r="G57" i="7"/>
  <c r="G57" i="11" s="1"/>
  <c r="F57" i="7"/>
  <c r="F57" i="11" s="1"/>
  <c r="E57" i="7"/>
  <c r="E57" i="11" s="1"/>
  <c r="D57" i="7"/>
  <c r="D57" i="11" s="1"/>
  <c r="C57" i="7"/>
  <c r="N56" i="7"/>
  <c r="N56" i="11" s="1"/>
  <c r="M56" i="7"/>
  <c r="M56" i="11" s="1"/>
  <c r="L56" i="7"/>
  <c r="L56" i="11" s="1"/>
  <c r="K56" i="7"/>
  <c r="K56" i="11" s="1"/>
  <c r="J56" i="7"/>
  <c r="J56" i="11" s="1"/>
  <c r="I56" i="7"/>
  <c r="H56" i="7"/>
  <c r="H56" i="11" s="1"/>
  <c r="G56" i="7"/>
  <c r="G56" i="11" s="1"/>
  <c r="F56" i="7"/>
  <c r="F56" i="11" s="1"/>
  <c r="E56" i="7"/>
  <c r="E56" i="11" s="1"/>
  <c r="D56" i="7"/>
  <c r="D56" i="11" s="1"/>
  <c r="C56" i="7"/>
  <c r="N55" i="7"/>
  <c r="N55" i="11" s="1"/>
  <c r="M55" i="7"/>
  <c r="M55" i="11" s="1"/>
  <c r="L55" i="7"/>
  <c r="L55" i="11" s="1"/>
  <c r="K55" i="7"/>
  <c r="K55" i="11" s="1"/>
  <c r="J55" i="7"/>
  <c r="I55" i="7"/>
  <c r="I55" i="11" s="1"/>
  <c r="H55" i="7"/>
  <c r="H55" i="11" s="1"/>
  <c r="G55" i="7"/>
  <c r="G55" i="11" s="1"/>
  <c r="F55" i="7"/>
  <c r="F55" i="11" s="1"/>
  <c r="E55" i="7"/>
  <c r="E55" i="11" s="1"/>
  <c r="D55" i="7"/>
  <c r="D55" i="11" s="1"/>
  <c r="C55" i="7"/>
  <c r="N54" i="7"/>
  <c r="N54" i="11" s="1"/>
  <c r="M54" i="7"/>
  <c r="M54" i="11" s="1"/>
  <c r="L54" i="7"/>
  <c r="L54" i="11" s="1"/>
  <c r="K54" i="7"/>
  <c r="K54" i="11" s="1"/>
  <c r="J54" i="7"/>
  <c r="J54" i="11" s="1"/>
  <c r="I54" i="7"/>
  <c r="H54" i="7"/>
  <c r="H54" i="11" s="1"/>
  <c r="G54" i="7"/>
  <c r="G54" i="11" s="1"/>
  <c r="F54" i="7"/>
  <c r="F54" i="11" s="1"/>
  <c r="E54" i="7"/>
  <c r="E54" i="11" s="1"/>
  <c r="D54" i="7"/>
  <c r="D54" i="11" s="1"/>
  <c r="C54" i="7"/>
  <c r="N53" i="7"/>
  <c r="N53" i="11" s="1"/>
  <c r="M53" i="7"/>
  <c r="M53" i="11" s="1"/>
  <c r="L53" i="7"/>
  <c r="L53" i="11" s="1"/>
  <c r="K53" i="7"/>
  <c r="K53" i="11" s="1"/>
  <c r="J53" i="7"/>
  <c r="I53" i="7"/>
  <c r="I53" i="11" s="1"/>
  <c r="H53" i="7"/>
  <c r="H53" i="11" s="1"/>
  <c r="G53" i="7"/>
  <c r="G53" i="11" s="1"/>
  <c r="F53" i="7"/>
  <c r="F53" i="11" s="1"/>
  <c r="E53" i="7"/>
  <c r="E53" i="11" s="1"/>
  <c r="D53" i="7"/>
  <c r="D53" i="11" s="1"/>
  <c r="C53" i="7"/>
  <c r="N52" i="7"/>
  <c r="N52" i="11" s="1"/>
  <c r="M52" i="7"/>
  <c r="M52" i="11" s="1"/>
  <c r="L52" i="7"/>
  <c r="L52" i="11" s="1"/>
  <c r="K52" i="7"/>
  <c r="K52" i="11" s="1"/>
  <c r="J52" i="7"/>
  <c r="J52" i="11" s="1"/>
  <c r="I52" i="7"/>
  <c r="H52" i="7"/>
  <c r="H52" i="11" s="1"/>
  <c r="G52" i="7"/>
  <c r="G52" i="11" s="1"/>
  <c r="F52" i="7"/>
  <c r="F52" i="11" s="1"/>
  <c r="E52" i="7"/>
  <c r="E52" i="11" s="1"/>
  <c r="D52" i="7"/>
  <c r="D52" i="11" s="1"/>
  <c r="C52" i="7"/>
  <c r="N51" i="7"/>
  <c r="N51" i="11" s="1"/>
  <c r="M51" i="7"/>
  <c r="M51" i="11" s="1"/>
  <c r="L51" i="7"/>
  <c r="L51" i="11" s="1"/>
  <c r="K51" i="7"/>
  <c r="K51" i="11" s="1"/>
  <c r="J51" i="7"/>
  <c r="I51" i="7"/>
  <c r="I51" i="11" s="1"/>
  <c r="H51" i="7"/>
  <c r="H51" i="11" s="1"/>
  <c r="G51" i="7"/>
  <c r="G51" i="11" s="1"/>
  <c r="F51" i="7"/>
  <c r="F51" i="11" s="1"/>
  <c r="E51" i="7"/>
  <c r="E51" i="11" s="1"/>
  <c r="D51" i="7"/>
  <c r="D51" i="11" s="1"/>
  <c r="C51" i="7"/>
  <c r="N50" i="7"/>
  <c r="N50" i="11" s="1"/>
  <c r="M50" i="7"/>
  <c r="M50" i="11" s="1"/>
  <c r="L50" i="7"/>
  <c r="L50" i="11" s="1"/>
  <c r="K50" i="7"/>
  <c r="K50" i="11" s="1"/>
  <c r="J50" i="7"/>
  <c r="J50" i="11" s="1"/>
  <c r="I50" i="7"/>
  <c r="H50" i="7"/>
  <c r="H50" i="11" s="1"/>
  <c r="G50" i="7"/>
  <c r="G50" i="11" s="1"/>
  <c r="F50" i="7"/>
  <c r="F50" i="11" s="1"/>
  <c r="E50" i="7"/>
  <c r="E50" i="11" s="1"/>
  <c r="D50" i="7"/>
  <c r="D50" i="11" s="1"/>
  <c r="C50" i="7"/>
  <c r="N49" i="7"/>
  <c r="N49" i="11" s="1"/>
  <c r="M49" i="7"/>
  <c r="M49" i="11" s="1"/>
  <c r="L49" i="7"/>
  <c r="L49" i="11" s="1"/>
  <c r="K49" i="7"/>
  <c r="K49" i="11" s="1"/>
  <c r="J49" i="7"/>
  <c r="I49" i="7"/>
  <c r="I49" i="11" s="1"/>
  <c r="H49" i="7"/>
  <c r="H49" i="11" s="1"/>
  <c r="G49" i="7"/>
  <c r="G49" i="11" s="1"/>
  <c r="F49" i="7"/>
  <c r="F49" i="11" s="1"/>
  <c r="E49" i="7"/>
  <c r="E49" i="11" s="1"/>
  <c r="D49" i="7"/>
  <c r="D49" i="11" s="1"/>
  <c r="C49" i="7"/>
  <c r="N48" i="7"/>
  <c r="N48" i="11" s="1"/>
  <c r="M48" i="7"/>
  <c r="M48" i="11" s="1"/>
  <c r="L48" i="7"/>
  <c r="L48" i="11" s="1"/>
  <c r="K48" i="7"/>
  <c r="K48" i="11" s="1"/>
  <c r="J48" i="7"/>
  <c r="J48" i="11" s="1"/>
  <c r="I48" i="7"/>
  <c r="H48" i="7"/>
  <c r="H48" i="11" s="1"/>
  <c r="G48" i="7"/>
  <c r="G48" i="11" s="1"/>
  <c r="F48" i="7"/>
  <c r="F48" i="11" s="1"/>
  <c r="E48" i="7"/>
  <c r="E48" i="11" s="1"/>
  <c r="D48" i="7"/>
  <c r="D48" i="11" s="1"/>
  <c r="C48" i="7"/>
  <c r="N47" i="7"/>
  <c r="N47" i="11" s="1"/>
  <c r="M47" i="7"/>
  <c r="M47" i="11" s="1"/>
  <c r="L47" i="7"/>
  <c r="L47" i="11" s="1"/>
  <c r="K47" i="7"/>
  <c r="K47" i="11" s="1"/>
  <c r="J47" i="7"/>
  <c r="I47" i="7"/>
  <c r="I47" i="11" s="1"/>
  <c r="H47" i="7"/>
  <c r="H47" i="11" s="1"/>
  <c r="G47" i="7"/>
  <c r="G47" i="11" s="1"/>
  <c r="F47" i="7"/>
  <c r="F47" i="11" s="1"/>
  <c r="E47" i="7"/>
  <c r="E47" i="11" s="1"/>
  <c r="D47" i="7"/>
  <c r="D47" i="11" s="1"/>
  <c r="C47" i="7"/>
  <c r="N46" i="7"/>
  <c r="N46" i="11" s="1"/>
  <c r="M46" i="7"/>
  <c r="M46" i="11" s="1"/>
  <c r="L46" i="7"/>
  <c r="L46" i="11" s="1"/>
  <c r="K46" i="7"/>
  <c r="K46" i="11" s="1"/>
  <c r="J46" i="7"/>
  <c r="J46" i="11" s="1"/>
  <c r="I46" i="7"/>
  <c r="H46" i="7"/>
  <c r="H46" i="11" s="1"/>
  <c r="G46" i="7"/>
  <c r="G46" i="11" s="1"/>
  <c r="F46" i="7"/>
  <c r="F46" i="11" s="1"/>
  <c r="E46" i="7"/>
  <c r="E46" i="11" s="1"/>
  <c r="D46" i="7"/>
  <c r="D46" i="11" s="1"/>
  <c r="C46" i="7"/>
  <c r="N45" i="7"/>
  <c r="N45" i="11" s="1"/>
  <c r="M45" i="7"/>
  <c r="M45" i="11" s="1"/>
  <c r="L45" i="7"/>
  <c r="L45" i="11" s="1"/>
  <c r="K45" i="7"/>
  <c r="K45" i="11" s="1"/>
  <c r="J45" i="7"/>
  <c r="I45" i="7"/>
  <c r="I45" i="11" s="1"/>
  <c r="H45" i="7"/>
  <c r="H45" i="11" s="1"/>
  <c r="G45" i="7"/>
  <c r="G45" i="11" s="1"/>
  <c r="F45" i="7"/>
  <c r="F45" i="11" s="1"/>
  <c r="E45" i="7"/>
  <c r="E45" i="11" s="1"/>
  <c r="D45" i="7"/>
  <c r="D45" i="11" s="1"/>
  <c r="C45" i="7"/>
  <c r="N44" i="7"/>
  <c r="N44" i="11" s="1"/>
  <c r="M44" i="7"/>
  <c r="M44" i="11" s="1"/>
  <c r="L44" i="7"/>
  <c r="L44" i="11" s="1"/>
  <c r="K44" i="7"/>
  <c r="K44" i="11" s="1"/>
  <c r="J44" i="7"/>
  <c r="J44" i="11" s="1"/>
  <c r="I44" i="7"/>
  <c r="H44" i="7"/>
  <c r="H44" i="11" s="1"/>
  <c r="G44" i="7"/>
  <c r="G44" i="11" s="1"/>
  <c r="F44" i="7"/>
  <c r="F44" i="11" s="1"/>
  <c r="E44" i="7"/>
  <c r="E44" i="11" s="1"/>
  <c r="D44" i="7"/>
  <c r="D44" i="11" s="1"/>
  <c r="C44" i="7"/>
  <c r="N43" i="7"/>
  <c r="N43" i="11" s="1"/>
  <c r="M43" i="7"/>
  <c r="M43" i="11" s="1"/>
  <c r="L43" i="7"/>
  <c r="L43" i="11" s="1"/>
  <c r="K43" i="7"/>
  <c r="K43" i="11" s="1"/>
  <c r="J43" i="7"/>
  <c r="I43" i="7"/>
  <c r="I43" i="11" s="1"/>
  <c r="H43" i="7"/>
  <c r="H43" i="11" s="1"/>
  <c r="G43" i="7"/>
  <c r="G43" i="11" s="1"/>
  <c r="F43" i="7"/>
  <c r="F43" i="11" s="1"/>
  <c r="E43" i="7"/>
  <c r="E43" i="11" s="1"/>
  <c r="D43" i="7"/>
  <c r="D43" i="11" s="1"/>
  <c r="C43" i="7"/>
  <c r="N42" i="7"/>
  <c r="N42" i="11" s="1"/>
  <c r="M42" i="7"/>
  <c r="M42" i="11" s="1"/>
  <c r="L42" i="7"/>
  <c r="L42" i="11" s="1"/>
  <c r="K42" i="7"/>
  <c r="K42" i="11" s="1"/>
  <c r="J42" i="7"/>
  <c r="I42" i="7"/>
  <c r="I42" i="11" s="1"/>
  <c r="H42" i="7"/>
  <c r="H42" i="11" s="1"/>
  <c r="G42" i="7"/>
  <c r="G42" i="11" s="1"/>
  <c r="F42" i="7"/>
  <c r="F42" i="11" s="1"/>
  <c r="E42" i="7"/>
  <c r="E42" i="11" s="1"/>
  <c r="D42" i="7"/>
  <c r="D42" i="11" s="1"/>
  <c r="C42" i="7"/>
  <c r="N38" i="7"/>
  <c r="M38" i="7"/>
  <c r="L38" i="7"/>
  <c r="K38" i="7"/>
  <c r="K38" i="11" s="1"/>
  <c r="J38" i="7"/>
  <c r="J38" i="11" s="1"/>
  <c r="I38" i="7"/>
  <c r="I38" i="11" s="1"/>
  <c r="H38" i="7"/>
  <c r="H38" i="11" s="1"/>
  <c r="G38" i="7"/>
  <c r="G38" i="11" s="1"/>
  <c r="F38" i="7"/>
  <c r="F38" i="11" s="1"/>
  <c r="E38" i="7"/>
  <c r="E38" i="11" s="1"/>
  <c r="D38" i="7"/>
  <c r="D38" i="11" s="1"/>
  <c r="C38" i="7"/>
  <c r="N37" i="7"/>
  <c r="N37" i="11" s="1"/>
  <c r="M37" i="7"/>
  <c r="M37" i="11" s="1"/>
  <c r="L37" i="7"/>
  <c r="L37" i="11" s="1"/>
  <c r="K37" i="7"/>
  <c r="K37" i="11" s="1"/>
  <c r="J37" i="7"/>
  <c r="I37" i="7"/>
  <c r="I37" i="11" s="1"/>
  <c r="H37" i="7"/>
  <c r="H37" i="11" s="1"/>
  <c r="G37" i="7"/>
  <c r="G37" i="11" s="1"/>
  <c r="F37" i="7"/>
  <c r="F37" i="11" s="1"/>
  <c r="E37" i="7"/>
  <c r="E37" i="11" s="1"/>
  <c r="D37" i="7"/>
  <c r="D37" i="11" s="1"/>
  <c r="C37" i="7"/>
  <c r="N36" i="7"/>
  <c r="N36" i="11" s="1"/>
  <c r="M36" i="7"/>
  <c r="M36" i="11" s="1"/>
  <c r="L36" i="7"/>
  <c r="L36" i="11" s="1"/>
  <c r="K36" i="7"/>
  <c r="K36" i="11" s="1"/>
  <c r="J36" i="7"/>
  <c r="J36" i="11" s="1"/>
  <c r="I36" i="7"/>
  <c r="H36" i="7"/>
  <c r="H36" i="11" s="1"/>
  <c r="G36" i="7"/>
  <c r="G36" i="11" s="1"/>
  <c r="F36" i="7"/>
  <c r="F36" i="11" s="1"/>
  <c r="E36" i="7"/>
  <c r="E36" i="11" s="1"/>
  <c r="D36" i="7"/>
  <c r="D36" i="11" s="1"/>
  <c r="C36" i="7"/>
  <c r="N35" i="7"/>
  <c r="N35" i="11" s="1"/>
  <c r="M35" i="7"/>
  <c r="M35" i="11" s="1"/>
  <c r="L35" i="7"/>
  <c r="L35" i="11" s="1"/>
  <c r="K35" i="7"/>
  <c r="K35" i="11" s="1"/>
  <c r="J35" i="7"/>
  <c r="I35" i="7"/>
  <c r="I35" i="11" s="1"/>
  <c r="H35" i="7"/>
  <c r="H35" i="11" s="1"/>
  <c r="G35" i="7"/>
  <c r="G35" i="11" s="1"/>
  <c r="F35" i="7"/>
  <c r="F35" i="11" s="1"/>
  <c r="E35" i="7"/>
  <c r="E35" i="11" s="1"/>
  <c r="D35" i="7"/>
  <c r="D35" i="11" s="1"/>
  <c r="C35" i="7"/>
  <c r="N34" i="7"/>
  <c r="N34" i="11" s="1"/>
  <c r="M34" i="7"/>
  <c r="M34" i="11" s="1"/>
  <c r="L34" i="7"/>
  <c r="L34" i="11" s="1"/>
  <c r="K34" i="7"/>
  <c r="K34" i="11" s="1"/>
  <c r="J34" i="7"/>
  <c r="J34" i="11" s="1"/>
  <c r="I34" i="7"/>
  <c r="H34" i="7"/>
  <c r="H34" i="11" s="1"/>
  <c r="G34" i="7"/>
  <c r="G34" i="11" s="1"/>
  <c r="F34" i="7"/>
  <c r="F34" i="11" s="1"/>
  <c r="E34" i="7"/>
  <c r="E34" i="11" s="1"/>
  <c r="D34" i="7"/>
  <c r="D34" i="11" s="1"/>
  <c r="C34" i="7"/>
  <c r="N33" i="7"/>
  <c r="N33" i="11" s="1"/>
  <c r="M33" i="7"/>
  <c r="M33" i="11" s="1"/>
  <c r="L33" i="7"/>
  <c r="L33" i="11" s="1"/>
  <c r="K33" i="7"/>
  <c r="K33" i="11" s="1"/>
  <c r="J33" i="7"/>
  <c r="I33" i="7"/>
  <c r="I33" i="11" s="1"/>
  <c r="H33" i="7"/>
  <c r="H33" i="11" s="1"/>
  <c r="G33" i="7"/>
  <c r="G33" i="11" s="1"/>
  <c r="F33" i="7"/>
  <c r="F33" i="11" s="1"/>
  <c r="E33" i="7"/>
  <c r="E33" i="11" s="1"/>
  <c r="D33" i="7"/>
  <c r="D33" i="11" s="1"/>
  <c r="C33" i="7"/>
  <c r="N32" i="7"/>
  <c r="N32" i="11" s="1"/>
  <c r="M32" i="7"/>
  <c r="M32" i="11" s="1"/>
  <c r="L32" i="7"/>
  <c r="L32" i="11" s="1"/>
  <c r="K32" i="7"/>
  <c r="K32" i="11" s="1"/>
  <c r="J32" i="7"/>
  <c r="J32" i="11" s="1"/>
  <c r="I32" i="7"/>
  <c r="H32" i="7"/>
  <c r="H32" i="11" s="1"/>
  <c r="G32" i="7"/>
  <c r="G32" i="11" s="1"/>
  <c r="F32" i="7"/>
  <c r="F32" i="11" s="1"/>
  <c r="E32" i="7"/>
  <c r="E32" i="11" s="1"/>
  <c r="D32" i="7"/>
  <c r="D32" i="11" s="1"/>
  <c r="C32" i="7"/>
  <c r="N31" i="7"/>
  <c r="N31" i="11" s="1"/>
  <c r="M31" i="7"/>
  <c r="M31" i="11" s="1"/>
  <c r="L31" i="7"/>
  <c r="L31" i="11" s="1"/>
  <c r="K31" i="7"/>
  <c r="K31" i="11" s="1"/>
  <c r="J31" i="7"/>
  <c r="I31" i="7"/>
  <c r="I31" i="11" s="1"/>
  <c r="H31" i="7"/>
  <c r="H31" i="11" s="1"/>
  <c r="G31" i="7"/>
  <c r="G31" i="11" s="1"/>
  <c r="F31" i="7"/>
  <c r="F31" i="11" s="1"/>
  <c r="E31" i="7"/>
  <c r="E31" i="11" s="1"/>
  <c r="D31" i="7"/>
  <c r="D31" i="11" s="1"/>
  <c r="C31" i="7"/>
  <c r="N30" i="7"/>
  <c r="N30" i="11" s="1"/>
  <c r="M30" i="7"/>
  <c r="M30" i="11" s="1"/>
  <c r="L30" i="7"/>
  <c r="L30" i="11" s="1"/>
  <c r="K30" i="7"/>
  <c r="K30" i="11" s="1"/>
  <c r="J30" i="7"/>
  <c r="J30" i="11" s="1"/>
  <c r="I30" i="7"/>
  <c r="H30" i="7"/>
  <c r="H30" i="11" s="1"/>
  <c r="G30" i="7"/>
  <c r="G30" i="11" s="1"/>
  <c r="F30" i="7"/>
  <c r="F30" i="11" s="1"/>
  <c r="E30" i="7"/>
  <c r="E30" i="11" s="1"/>
  <c r="D30" i="7"/>
  <c r="D30" i="11" s="1"/>
  <c r="C30" i="7"/>
  <c r="N29" i="7"/>
  <c r="N29" i="11" s="1"/>
  <c r="M29" i="7"/>
  <c r="M29" i="11" s="1"/>
  <c r="L29" i="7"/>
  <c r="L29" i="11" s="1"/>
  <c r="K29" i="7"/>
  <c r="K29" i="11" s="1"/>
  <c r="J29" i="7"/>
  <c r="I29" i="7"/>
  <c r="I29" i="11" s="1"/>
  <c r="H29" i="7"/>
  <c r="H29" i="11" s="1"/>
  <c r="G29" i="7"/>
  <c r="G29" i="11" s="1"/>
  <c r="F29" i="7"/>
  <c r="F29" i="11" s="1"/>
  <c r="E29" i="7"/>
  <c r="E29" i="11" s="1"/>
  <c r="D29" i="7"/>
  <c r="D29" i="11" s="1"/>
  <c r="C29" i="7"/>
  <c r="N28" i="7"/>
  <c r="N28" i="11" s="1"/>
  <c r="M28" i="7"/>
  <c r="M28" i="11" s="1"/>
  <c r="L28" i="7"/>
  <c r="L28" i="11" s="1"/>
  <c r="K28" i="7"/>
  <c r="K28" i="11" s="1"/>
  <c r="J28" i="7"/>
  <c r="J28" i="11" s="1"/>
  <c r="I28" i="7"/>
  <c r="H28" i="7"/>
  <c r="H28" i="11" s="1"/>
  <c r="G28" i="7"/>
  <c r="G28" i="11" s="1"/>
  <c r="F28" i="7"/>
  <c r="F28" i="11" s="1"/>
  <c r="E28" i="7"/>
  <c r="E28" i="11" s="1"/>
  <c r="D28" i="7"/>
  <c r="D28" i="11" s="1"/>
  <c r="C28" i="7"/>
  <c r="N27" i="7"/>
  <c r="N27" i="11" s="1"/>
  <c r="M27" i="7"/>
  <c r="M27" i="11" s="1"/>
  <c r="L27" i="7"/>
  <c r="L27" i="11" s="1"/>
  <c r="K27" i="7"/>
  <c r="K27" i="11" s="1"/>
  <c r="J27" i="7"/>
  <c r="I27" i="7"/>
  <c r="I27" i="11" s="1"/>
  <c r="H27" i="7"/>
  <c r="H27" i="11" s="1"/>
  <c r="G27" i="7"/>
  <c r="G27" i="11" s="1"/>
  <c r="F27" i="7"/>
  <c r="F27" i="11" s="1"/>
  <c r="E27" i="7"/>
  <c r="E27" i="11" s="1"/>
  <c r="D27" i="7"/>
  <c r="D27" i="11" s="1"/>
  <c r="C27" i="7"/>
  <c r="N26" i="7"/>
  <c r="N26" i="11" s="1"/>
  <c r="M26" i="7"/>
  <c r="M26" i="11" s="1"/>
  <c r="L26" i="7"/>
  <c r="L26" i="11" s="1"/>
  <c r="K26" i="7"/>
  <c r="K26" i="11" s="1"/>
  <c r="J26" i="7"/>
  <c r="J26" i="11" s="1"/>
  <c r="I26" i="7"/>
  <c r="H26" i="7"/>
  <c r="H26" i="11" s="1"/>
  <c r="G26" i="7"/>
  <c r="G26" i="11" s="1"/>
  <c r="F26" i="7"/>
  <c r="F26" i="11" s="1"/>
  <c r="E26" i="7"/>
  <c r="E26" i="11" s="1"/>
  <c r="D26" i="7"/>
  <c r="D26" i="11" s="1"/>
  <c r="C26" i="7"/>
  <c r="N25" i="7"/>
  <c r="N25" i="11" s="1"/>
  <c r="M25" i="7"/>
  <c r="M25" i="11" s="1"/>
  <c r="L25" i="7"/>
  <c r="L25" i="11" s="1"/>
  <c r="K25" i="7"/>
  <c r="K25" i="11" s="1"/>
  <c r="J25" i="7"/>
  <c r="I25" i="7"/>
  <c r="I25" i="11" s="1"/>
  <c r="H25" i="7"/>
  <c r="H25" i="11" s="1"/>
  <c r="G25" i="7"/>
  <c r="G25" i="11" s="1"/>
  <c r="F25" i="7"/>
  <c r="F25" i="11" s="1"/>
  <c r="E25" i="7"/>
  <c r="E25" i="11" s="1"/>
  <c r="D25" i="7"/>
  <c r="D25" i="11" s="1"/>
  <c r="C25" i="7"/>
  <c r="N24" i="7"/>
  <c r="N24" i="11" s="1"/>
  <c r="M24" i="7"/>
  <c r="M24" i="11" s="1"/>
  <c r="L24" i="7"/>
  <c r="L24" i="11" s="1"/>
  <c r="K24" i="7"/>
  <c r="K24" i="11" s="1"/>
  <c r="J24" i="7"/>
  <c r="J24" i="11" s="1"/>
  <c r="I24" i="7"/>
  <c r="H24" i="7"/>
  <c r="H24" i="11" s="1"/>
  <c r="G24" i="7"/>
  <c r="G24" i="11" s="1"/>
  <c r="F24" i="7"/>
  <c r="F24" i="11" s="1"/>
  <c r="E24" i="7"/>
  <c r="E24" i="11" s="1"/>
  <c r="D24" i="7"/>
  <c r="D24" i="11" s="1"/>
  <c r="C24" i="7"/>
  <c r="N23" i="7"/>
  <c r="N23" i="11" s="1"/>
  <c r="M23" i="7"/>
  <c r="M23" i="11" s="1"/>
  <c r="L23" i="7"/>
  <c r="L23" i="11" s="1"/>
  <c r="K23" i="7"/>
  <c r="K23" i="11" s="1"/>
  <c r="J23" i="7"/>
  <c r="J23" i="11" s="1"/>
  <c r="I23" i="7"/>
  <c r="H23" i="7"/>
  <c r="H23" i="11" s="1"/>
  <c r="G23" i="7"/>
  <c r="G23" i="11" s="1"/>
  <c r="F23" i="7"/>
  <c r="F23" i="11" s="1"/>
  <c r="E23" i="7"/>
  <c r="E23" i="11" s="1"/>
  <c r="D23" i="7"/>
  <c r="D23" i="11" s="1"/>
  <c r="C23" i="7"/>
  <c r="N19" i="7"/>
  <c r="N133" i="7" s="1"/>
  <c r="M19" i="7"/>
  <c r="M133" i="7" s="1"/>
  <c r="L19" i="7"/>
  <c r="L133" i="7" s="1"/>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3" i="7"/>
  <c r="M13" i="7"/>
  <c r="L13" i="7"/>
  <c r="K13" i="7"/>
  <c r="J13" i="7"/>
  <c r="I13" i="7"/>
  <c r="H13" i="7"/>
  <c r="G13" i="7"/>
  <c r="F13" i="7"/>
  <c r="E13" i="7"/>
  <c r="D13" i="7"/>
  <c r="C13"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N4" i="7"/>
  <c r="M4" i="7"/>
  <c r="L4" i="7"/>
  <c r="K4" i="7"/>
  <c r="J4" i="7"/>
  <c r="I4" i="7"/>
  <c r="H4" i="7"/>
  <c r="G4" i="7"/>
  <c r="F4" i="7"/>
  <c r="E4" i="7"/>
  <c r="D4" i="7"/>
  <c r="C4" i="7"/>
  <c r="K133" i="6"/>
  <c r="K134" i="10" s="1"/>
  <c r="J133" i="6"/>
  <c r="J134" i="10" s="1"/>
  <c r="I133" i="6"/>
  <c r="I134" i="10" s="1"/>
  <c r="H133" i="6"/>
  <c r="H134" i="10" s="1"/>
  <c r="G133" i="6"/>
  <c r="G134" i="10" s="1"/>
  <c r="F133" i="6"/>
  <c r="F134" i="10" s="1"/>
  <c r="E133" i="6"/>
  <c r="E134" i="10" s="1"/>
  <c r="D133" i="6"/>
  <c r="D134" i="10" s="1"/>
  <c r="C133" i="6"/>
  <c r="C134" i="10" s="1"/>
  <c r="N132" i="6"/>
  <c r="N133" i="10" s="1"/>
  <c r="M132" i="6"/>
  <c r="M133" i="10" s="1"/>
  <c r="L132" i="6"/>
  <c r="L133" i="10" s="1"/>
  <c r="K132" i="6"/>
  <c r="K133" i="10" s="1"/>
  <c r="J132" i="6"/>
  <c r="J133" i="10" s="1"/>
  <c r="I132" i="6"/>
  <c r="I133" i="10" s="1"/>
  <c r="H132" i="6"/>
  <c r="H133" i="10" s="1"/>
  <c r="G132" i="6"/>
  <c r="G133" i="10" s="1"/>
  <c r="F132" i="6"/>
  <c r="F133" i="10" s="1"/>
  <c r="E132" i="6"/>
  <c r="E133" i="10" s="1"/>
  <c r="D132" i="6"/>
  <c r="D133" i="10" s="1"/>
  <c r="C132" i="6"/>
  <c r="C133" i="10" s="1"/>
  <c r="N131" i="6"/>
  <c r="N132" i="10" s="1"/>
  <c r="M131" i="6"/>
  <c r="M132" i="10" s="1"/>
  <c r="L131" i="6"/>
  <c r="L132" i="10" s="1"/>
  <c r="K131" i="6"/>
  <c r="K132" i="10" s="1"/>
  <c r="J131" i="6"/>
  <c r="J132" i="10" s="1"/>
  <c r="I131" i="6"/>
  <c r="I132" i="10" s="1"/>
  <c r="H131" i="6"/>
  <c r="H132" i="10" s="1"/>
  <c r="G131" i="6"/>
  <c r="G132" i="10" s="1"/>
  <c r="F131" i="6"/>
  <c r="F132" i="10" s="1"/>
  <c r="E131" i="6"/>
  <c r="E132" i="10" s="1"/>
  <c r="D131" i="6"/>
  <c r="D132" i="10" s="1"/>
  <c r="C131" i="6"/>
  <c r="C132" i="10" s="1"/>
  <c r="N130" i="6"/>
  <c r="N131" i="10" s="1"/>
  <c r="M130" i="6"/>
  <c r="M131" i="10" s="1"/>
  <c r="L130" i="6"/>
  <c r="L131" i="10" s="1"/>
  <c r="K130" i="6"/>
  <c r="K131" i="10" s="1"/>
  <c r="J130" i="6"/>
  <c r="J131" i="10" s="1"/>
  <c r="I130" i="6"/>
  <c r="I131" i="10" s="1"/>
  <c r="H130" i="6"/>
  <c r="H131" i="10" s="1"/>
  <c r="G130" i="6"/>
  <c r="G131" i="10" s="1"/>
  <c r="F130" i="6"/>
  <c r="F131" i="10" s="1"/>
  <c r="E130" i="6"/>
  <c r="E131" i="10" s="1"/>
  <c r="D130" i="6"/>
  <c r="D131" i="10" s="1"/>
  <c r="C130" i="6"/>
  <c r="C131" i="10" s="1"/>
  <c r="N129" i="6"/>
  <c r="N130" i="10" s="1"/>
  <c r="M129" i="6"/>
  <c r="M130" i="10" s="1"/>
  <c r="L129" i="6"/>
  <c r="L130" i="10" s="1"/>
  <c r="K129" i="6"/>
  <c r="K130" i="10" s="1"/>
  <c r="J129" i="6"/>
  <c r="J130" i="10" s="1"/>
  <c r="I129" i="6"/>
  <c r="I130" i="10" s="1"/>
  <c r="H129" i="6"/>
  <c r="H130" i="10" s="1"/>
  <c r="G129" i="6"/>
  <c r="G130" i="10" s="1"/>
  <c r="F129" i="6"/>
  <c r="F130" i="10" s="1"/>
  <c r="E129" i="6"/>
  <c r="E130" i="10" s="1"/>
  <c r="D129" i="6"/>
  <c r="D130" i="10" s="1"/>
  <c r="C129" i="6"/>
  <c r="C130" i="10" s="1"/>
  <c r="N128" i="6"/>
  <c r="N129" i="10" s="1"/>
  <c r="M128" i="6"/>
  <c r="M129" i="10" s="1"/>
  <c r="L128" i="6"/>
  <c r="L129" i="10" s="1"/>
  <c r="K128" i="6"/>
  <c r="K129" i="10" s="1"/>
  <c r="J128" i="6"/>
  <c r="J129" i="10" s="1"/>
  <c r="I128" i="6"/>
  <c r="I129" i="10" s="1"/>
  <c r="H128" i="6"/>
  <c r="H129" i="10" s="1"/>
  <c r="G128" i="6"/>
  <c r="G129" i="10" s="1"/>
  <c r="F128" i="6"/>
  <c r="F129" i="10" s="1"/>
  <c r="E128" i="6"/>
  <c r="E129" i="10" s="1"/>
  <c r="D128" i="6"/>
  <c r="D129" i="10" s="1"/>
  <c r="C128" i="6"/>
  <c r="C129" i="10" s="1"/>
  <c r="N127" i="6"/>
  <c r="N128" i="10" s="1"/>
  <c r="M127" i="6"/>
  <c r="M128" i="10" s="1"/>
  <c r="L127" i="6"/>
  <c r="L128" i="10" s="1"/>
  <c r="K127" i="6"/>
  <c r="K128" i="10" s="1"/>
  <c r="J127" i="6"/>
  <c r="J128" i="10" s="1"/>
  <c r="I127" i="6"/>
  <c r="I128" i="10" s="1"/>
  <c r="H127" i="6"/>
  <c r="H128" i="10" s="1"/>
  <c r="G127" i="6"/>
  <c r="G128" i="10" s="1"/>
  <c r="F127" i="6"/>
  <c r="F128" i="10" s="1"/>
  <c r="E127" i="6"/>
  <c r="E128" i="10" s="1"/>
  <c r="D127" i="6"/>
  <c r="D128" i="10" s="1"/>
  <c r="C127" i="6"/>
  <c r="C128" i="10" s="1"/>
  <c r="N126" i="6"/>
  <c r="N127" i="10" s="1"/>
  <c r="M126" i="6"/>
  <c r="M127" i="10" s="1"/>
  <c r="L126" i="6"/>
  <c r="L127" i="10" s="1"/>
  <c r="K126" i="6"/>
  <c r="K127" i="10" s="1"/>
  <c r="J126" i="6"/>
  <c r="J127" i="10" s="1"/>
  <c r="I126" i="6"/>
  <c r="I127" i="10" s="1"/>
  <c r="H126" i="6"/>
  <c r="H127" i="10" s="1"/>
  <c r="G126" i="6"/>
  <c r="G127" i="10" s="1"/>
  <c r="F126" i="6"/>
  <c r="F127" i="10" s="1"/>
  <c r="E126" i="6"/>
  <c r="E127" i="10" s="1"/>
  <c r="D126" i="6"/>
  <c r="D127" i="10" s="1"/>
  <c r="C126" i="6"/>
  <c r="C127" i="10" s="1"/>
  <c r="N125" i="6"/>
  <c r="N126" i="10" s="1"/>
  <c r="M125" i="6"/>
  <c r="M126" i="10" s="1"/>
  <c r="L125" i="6"/>
  <c r="L126" i="10" s="1"/>
  <c r="K125" i="6"/>
  <c r="K126" i="10" s="1"/>
  <c r="J125" i="6"/>
  <c r="J126" i="10" s="1"/>
  <c r="I125" i="6"/>
  <c r="I126" i="10" s="1"/>
  <c r="H125" i="6"/>
  <c r="H126" i="10" s="1"/>
  <c r="G125" i="6"/>
  <c r="G126" i="10" s="1"/>
  <c r="F125" i="6"/>
  <c r="F126" i="10" s="1"/>
  <c r="E125" i="6"/>
  <c r="E126" i="10" s="1"/>
  <c r="D125" i="6"/>
  <c r="D126" i="10" s="1"/>
  <c r="C125" i="6"/>
  <c r="C126" i="10" s="1"/>
  <c r="N124" i="6"/>
  <c r="N125" i="10" s="1"/>
  <c r="M124" i="6"/>
  <c r="M125" i="10" s="1"/>
  <c r="L124" i="6"/>
  <c r="L125" i="10" s="1"/>
  <c r="K124" i="6"/>
  <c r="K125" i="10" s="1"/>
  <c r="J124" i="6"/>
  <c r="J125" i="10" s="1"/>
  <c r="I124" i="6"/>
  <c r="I125" i="10" s="1"/>
  <c r="H124" i="6"/>
  <c r="H125" i="10" s="1"/>
  <c r="G124" i="6"/>
  <c r="G125" i="10" s="1"/>
  <c r="F124" i="6"/>
  <c r="F125" i="10" s="1"/>
  <c r="E124" i="6"/>
  <c r="E125" i="10" s="1"/>
  <c r="D124" i="6"/>
  <c r="D125" i="10" s="1"/>
  <c r="C124" i="6"/>
  <c r="C125" i="10" s="1"/>
  <c r="N123" i="6"/>
  <c r="N124" i="10" s="1"/>
  <c r="M123" i="6"/>
  <c r="M124" i="10" s="1"/>
  <c r="L123" i="6"/>
  <c r="L124" i="10" s="1"/>
  <c r="K123" i="6"/>
  <c r="K124" i="10" s="1"/>
  <c r="J123" i="6"/>
  <c r="J124" i="10" s="1"/>
  <c r="I123" i="6"/>
  <c r="I124" i="10" s="1"/>
  <c r="H123" i="6"/>
  <c r="H124" i="10" s="1"/>
  <c r="G123" i="6"/>
  <c r="G124" i="10" s="1"/>
  <c r="F123" i="6"/>
  <c r="F124" i="10" s="1"/>
  <c r="E123" i="6"/>
  <c r="E124" i="10" s="1"/>
  <c r="D123" i="6"/>
  <c r="D124" i="10" s="1"/>
  <c r="C123" i="6"/>
  <c r="C124" i="10" s="1"/>
  <c r="N122" i="6"/>
  <c r="N123" i="10" s="1"/>
  <c r="M122" i="6"/>
  <c r="M123" i="10" s="1"/>
  <c r="L122" i="6"/>
  <c r="L123" i="10" s="1"/>
  <c r="K122" i="6"/>
  <c r="K123" i="10" s="1"/>
  <c r="J122" i="6"/>
  <c r="J123" i="10" s="1"/>
  <c r="I122" i="6"/>
  <c r="I123" i="10" s="1"/>
  <c r="H122" i="6"/>
  <c r="H123" i="10" s="1"/>
  <c r="G122" i="6"/>
  <c r="G123" i="10" s="1"/>
  <c r="F122" i="6"/>
  <c r="F123" i="10" s="1"/>
  <c r="E122" i="6"/>
  <c r="E123" i="10" s="1"/>
  <c r="D122" i="6"/>
  <c r="D123" i="10" s="1"/>
  <c r="C122" i="6"/>
  <c r="C123" i="10" s="1"/>
  <c r="N121" i="6"/>
  <c r="N122" i="10" s="1"/>
  <c r="M121" i="6"/>
  <c r="M122" i="10" s="1"/>
  <c r="L121" i="6"/>
  <c r="L122" i="10" s="1"/>
  <c r="K121" i="6"/>
  <c r="K122" i="10" s="1"/>
  <c r="J121" i="6"/>
  <c r="J122" i="10" s="1"/>
  <c r="I121" i="6"/>
  <c r="I122" i="10" s="1"/>
  <c r="H121" i="6"/>
  <c r="H122" i="10" s="1"/>
  <c r="G121" i="6"/>
  <c r="G122" i="10" s="1"/>
  <c r="F121" i="6"/>
  <c r="F122" i="10" s="1"/>
  <c r="E121" i="6"/>
  <c r="E122" i="10" s="1"/>
  <c r="D121" i="6"/>
  <c r="D122" i="10" s="1"/>
  <c r="C121" i="6"/>
  <c r="C122" i="10" s="1"/>
  <c r="N120" i="6"/>
  <c r="N121" i="10" s="1"/>
  <c r="M120" i="6"/>
  <c r="M121" i="10" s="1"/>
  <c r="L120" i="6"/>
  <c r="L121" i="10" s="1"/>
  <c r="K120" i="6"/>
  <c r="K121" i="10" s="1"/>
  <c r="J120" i="6"/>
  <c r="J121" i="10" s="1"/>
  <c r="I120" i="6"/>
  <c r="I121" i="10" s="1"/>
  <c r="H120" i="6"/>
  <c r="H121" i="10" s="1"/>
  <c r="G120" i="6"/>
  <c r="G121" i="10" s="1"/>
  <c r="F120" i="6"/>
  <c r="F121" i="10" s="1"/>
  <c r="E120" i="6"/>
  <c r="E121" i="10" s="1"/>
  <c r="D120" i="6"/>
  <c r="D121" i="10" s="1"/>
  <c r="C120" i="6"/>
  <c r="C121" i="10" s="1"/>
  <c r="N119" i="6"/>
  <c r="N120" i="10" s="1"/>
  <c r="M119" i="6"/>
  <c r="M120" i="10" s="1"/>
  <c r="L119" i="6"/>
  <c r="L120" i="10" s="1"/>
  <c r="K119" i="6"/>
  <c r="K120" i="10" s="1"/>
  <c r="J119" i="6"/>
  <c r="J120" i="10" s="1"/>
  <c r="I119" i="6"/>
  <c r="I120" i="10" s="1"/>
  <c r="H119" i="6"/>
  <c r="H120" i="10" s="1"/>
  <c r="G119" i="6"/>
  <c r="G120" i="10" s="1"/>
  <c r="F119" i="6"/>
  <c r="F120" i="10" s="1"/>
  <c r="E119" i="6"/>
  <c r="E120" i="10" s="1"/>
  <c r="D119" i="6"/>
  <c r="D120" i="10" s="1"/>
  <c r="C119" i="6"/>
  <c r="C120" i="10" s="1"/>
  <c r="N118" i="6"/>
  <c r="N119" i="10" s="1"/>
  <c r="M118" i="6"/>
  <c r="M119" i="10" s="1"/>
  <c r="L118" i="6"/>
  <c r="L119" i="10" s="1"/>
  <c r="K118" i="6"/>
  <c r="K119" i="10" s="1"/>
  <c r="J118" i="6"/>
  <c r="J119" i="10" s="1"/>
  <c r="I118" i="6"/>
  <c r="I119" i="10" s="1"/>
  <c r="H118" i="6"/>
  <c r="H119" i="10" s="1"/>
  <c r="G118" i="6"/>
  <c r="G119" i="10" s="1"/>
  <c r="F118" i="6"/>
  <c r="F119" i="10" s="1"/>
  <c r="E118" i="6"/>
  <c r="E119" i="10" s="1"/>
  <c r="D118" i="6"/>
  <c r="D119" i="10" s="1"/>
  <c r="C118" i="6"/>
  <c r="C119" i="10" s="1"/>
  <c r="O114" i="6"/>
  <c r="Q114" i="6" s="1"/>
  <c r="P113" i="6"/>
  <c r="P113" i="10" s="1"/>
  <c r="O113" i="6"/>
  <c r="P112" i="6"/>
  <c r="P112" i="10" s="1"/>
  <c r="O112" i="6"/>
  <c r="P111" i="6"/>
  <c r="P111" i="10" s="1"/>
  <c r="O111" i="6"/>
  <c r="P110" i="6"/>
  <c r="P110" i="10" s="1"/>
  <c r="O110" i="6"/>
  <c r="P109" i="6"/>
  <c r="P109" i="10" s="1"/>
  <c r="O109" i="6"/>
  <c r="P108" i="6"/>
  <c r="P108" i="10" s="1"/>
  <c r="O108" i="6"/>
  <c r="P107" i="6"/>
  <c r="P107" i="10" s="1"/>
  <c r="O107" i="6"/>
  <c r="P106" i="6"/>
  <c r="P106" i="10" s="1"/>
  <c r="O106" i="6"/>
  <c r="P105" i="6"/>
  <c r="P105" i="10" s="1"/>
  <c r="O105" i="6"/>
  <c r="P104" i="6"/>
  <c r="P104" i="10" s="1"/>
  <c r="O104" i="6"/>
  <c r="P103" i="6"/>
  <c r="P103" i="10" s="1"/>
  <c r="O103" i="6"/>
  <c r="P102" i="6"/>
  <c r="P102" i="10" s="1"/>
  <c r="O102" i="6"/>
  <c r="P101" i="6"/>
  <c r="P101" i="10" s="1"/>
  <c r="O101" i="6"/>
  <c r="P100" i="6"/>
  <c r="P100" i="10" s="1"/>
  <c r="O100" i="6"/>
  <c r="P99" i="6"/>
  <c r="P99" i="10" s="1"/>
  <c r="O99" i="6"/>
  <c r="O99" i="10" s="1"/>
  <c r="O95" i="6"/>
  <c r="Q95" i="6" s="1"/>
  <c r="P94" i="6"/>
  <c r="P94" i="10" s="1"/>
  <c r="O94" i="6"/>
  <c r="P93" i="6"/>
  <c r="P93" i="10" s="1"/>
  <c r="O93" i="6"/>
  <c r="P92" i="6"/>
  <c r="P92" i="10" s="1"/>
  <c r="O92" i="6"/>
  <c r="P91" i="6"/>
  <c r="P91" i="10" s="1"/>
  <c r="O91" i="6"/>
  <c r="P90" i="6"/>
  <c r="P90" i="10" s="1"/>
  <c r="O90" i="6"/>
  <c r="P89" i="6"/>
  <c r="P89" i="10" s="1"/>
  <c r="O89" i="6"/>
  <c r="P88" i="6"/>
  <c r="P88" i="10" s="1"/>
  <c r="O88" i="6"/>
  <c r="O88" i="10" s="1"/>
  <c r="P87" i="6"/>
  <c r="P87" i="10" s="1"/>
  <c r="O87" i="6"/>
  <c r="P86" i="6"/>
  <c r="P86" i="10" s="1"/>
  <c r="O86" i="6"/>
  <c r="P85" i="6"/>
  <c r="P85" i="10" s="1"/>
  <c r="O85" i="6"/>
  <c r="P84" i="6"/>
  <c r="P84" i="10" s="1"/>
  <c r="O84" i="6"/>
  <c r="O84" i="10" s="1"/>
  <c r="P83" i="6"/>
  <c r="P83" i="10" s="1"/>
  <c r="O83" i="6"/>
  <c r="P82" i="6"/>
  <c r="P82" i="10" s="1"/>
  <c r="O82" i="6"/>
  <c r="P81" i="6"/>
  <c r="P81" i="10" s="1"/>
  <c r="O81" i="6"/>
  <c r="P80" i="6"/>
  <c r="P80" i="10" s="1"/>
  <c r="O80" i="6"/>
  <c r="O80" i="10" s="1"/>
  <c r="O76" i="6"/>
  <c r="Q76" i="6" s="1"/>
  <c r="P75" i="6"/>
  <c r="P75" i="10" s="1"/>
  <c r="O75" i="6"/>
  <c r="P74" i="6"/>
  <c r="P74" i="10" s="1"/>
  <c r="O74" i="6"/>
  <c r="O74" i="10" s="1"/>
  <c r="P73" i="6"/>
  <c r="P73" i="10" s="1"/>
  <c r="O73" i="6"/>
  <c r="P72" i="6"/>
  <c r="P72" i="10" s="1"/>
  <c r="O72" i="6"/>
  <c r="P71" i="6"/>
  <c r="P71" i="10" s="1"/>
  <c r="O71" i="6"/>
  <c r="P70" i="6"/>
  <c r="P70" i="10" s="1"/>
  <c r="O70" i="6"/>
  <c r="O70" i="10" s="1"/>
  <c r="P69" i="6"/>
  <c r="P69" i="10" s="1"/>
  <c r="O69" i="6"/>
  <c r="P68" i="6"/>
  <c r="P68" i="10" s="1"/>
  <c r="O68" i="6"/>
  <c r="P67" i="6"/>
  <c r="P67" i="10" s="1"/>
  <c r="O67" i="6"/>
  <c r="P66" i="6"/>
  <c r="P66" i="10" s="1"/>
  <c r="O66" i="6"/>
  <c r="O66" i="10" s="1"/>
  <c r="P65" i="6"/>
  <c r="P65" i="10" s="1"/>
  <c r="O65" i="6"/>
  <c r="P64" i="6"/>
  <c r="P64" i="10" s="1"/>
  <c r="O64" i="6"/>
  <c r="P63" i="6"/>
  <c r="P63" i="10" s="1"/>
  <c r="O63" i="6"/>
  <c r="P62" i="6"/>
  <c r="P62" i="10" s="1"/>
  <c r="O62" i="6"/>
  <c r="O62" i="10" s="1"/>
  <c r="P61" i="6"/>
  <c r="P61" i="10" s="1"/>
  <c r="O61" i="6"/>
  <c r="O61" i="10" s="1"/>
  <c r="O57" i="6"/>
  <c r="P56" i="6"/>
  <c r="P56" i="10" s="1"/>
  <c r="O56" i="6"/>
  <c r="P55" i="6"/>
  <c r="P55" i="10" s="1"/>
  <c r="O55" i="6"/>
  <c r="P54" i="6"/>
  <c r="P54" i="10" s="1"/>
  <c r="O54" i="6"/>
  <c r="P53" i="6"/>
  <c r="P53" i="10" s="1"/>
  <c r="O53" i="6"/>
  <c r="P52" i="6"/>
  <c r="P52" i="10" s="1"/>
  <c r="O52" i="6"/>
  <c r="P51" i="6"/>
  <c r="P51" i="10" s="1"/>
  <c r="O51" i="6"/>
  <c r="P50" i="6"/>
  <c r="P50" i="10" s="1"/>
  <c r="O50" i="6"/>
  <c r="P49" i="6"/>
  <c r="P49" i="10" s="1"/>
  <c r="O49" i="6"/>
  <c r="P48" i="6"/>
  <c r="P48" i="10" s="1"/>
  <c r="O48" i="6"/>
  <c r="P47" i="6"/>
  <c r="P47" i="10" s="1"/>
  <c r="O47" i="6"/>
  <c r="P46" i="6"/>
  <c r="P46" i="10" s="1"/>
  <c r="O46" i="6"/>
  <c r="P45" i="6"/>
  <c r="P45" i="10" s="1"/>
  <c r="O45" i="6"/>
  <c r="P44" i="6"/>
  <c r="P44" i="10" s="1"/>
  <c r="O44" i="6"/>
  <c r="P43" i="6"/>
  <c r="P43" i="10" s="1"/>
  <c r="O43" i="6"/>
  <c r="P42" i="6"/>
  <c r="P42" i="10" s="1"/>
  <c r="O42" i="6"/>
  <c r="O42" i="10" s="1"/>
  <c r="O38" i="6"/>
  <c r="P37" i="6"/>
  <c r="P37" i="10" s="1"/>
  <c r="O37" i="6"/>
  <c r="P36" i="6"/>
  <c r="P36" i="10" s="1"/>
  <c r="O36" i="6"/>
  <c r="P35" i="6"/>
  <c r="P35" i="10" s="1"/>
  <c r="O35" i="6"/>
  <c r="P34" i="6"/>
  <c r="P34" i="10" s="1"/>
  <c r="O34" i="6"/>
  <c r="P33" i="6"/>
  <c r="P33" i="10" s="1"/>
  <c r="O33" i="6"/>
  <c r="P32" i="6"/>
  <c r="P32" i="10" s="1"/>
  <c r="O32" i="6"/>
  <c r="P31" i="6"/>
  <c r="P31" i="10" s="1"/>
  <c r="O31" i="6"/>
  <c r="P30" i="6"/>
  <c r="P30" i="10" s="1"/>
  <c r="O30" i="6"/>
  <c r="P29" i="6"/>
  <c r="P29" i="10" s="1"/>
  <c r="O29" i="6"/>
  <c r="P28" i="6"/>
  <c r="P28" i="10" s="1"/>
  <c r="O28" i="6"/>
  <c r="P27" i="6"/>
  <c r="P27" i="10" s="1"/>
  <c r="O27" i="6"/>
  <c r="P26" i="6"/>
  <c r="P26" i="10" s="1"/>
  <c r="O26" i="6"/>
  <c r="P25" i="6"/>
  <c r="P25" i="10" s="1"/>
  <c r="O25" i="6"/>
  <c r="P24" i="6"/>
  <c r="P24" i="10" s="1"/>
  <c r="O24" i="6"/>
  <c r="P23" i="6"/>
  <c r="P23" i="10" s="1"/>
  <c r="O23" i="6"/>
  <c r="O23" i="10" s="1"/>
  <c r="O19" i="6"/>
  <c r="P18" i="6"/>
  <c r="P18" i="10" s="1"/>
  <c r="O18" i="6"/>
  <c r="P17" i="6"/>
  <c r="P17" i="10" s="1"/>
  <c r="O17" i="6"/>
  <c r="P16" i="6"/>
  <c r="P16" i="10" s="1"/>
  <c r="O16" i="6"/>
  <c r="P15" i="6"/>
  <c r="P15" i="10" s="1"/>
  <c r="O15" i="6"/>
  <c r="P14" i="6"/>
  <c r="P14" i="10" s="1"/>
  <c r="O14" i="6"/>
  <c r="P13" i="6"/>
  <c r="P13" i="10" s="1"/>
  <c r="O13" i="6"/>
  <c r="P12" i="6"/>
  <c r="P12" i="10" s="1"/>
  <c r="O12" i="6"/>
  <c r="P11" i="6"/>
  <c r="P11" i="10" s="1"/>
  <c r="O11" i="6"/>
  <c r="P10" i="6"/>
  <c r="P10" i="10" s="1"/>
  <c r="O10" i="6"/>
  <c r="P9" i="6"/>
  <c r="P9" i="10" s="1"/>
  <c r="O9" i="6"/>
  <c r="P8" i="6"/>
  <c r="P8" i="10" s="1"/>
  <c r="O8" i="6"/>
  <c r="P7" i="6"/>
  <c r="P7" i="10" s="1"/>
  <c r="O7" i="6"/>
  <c r="P6" i="6"/>
  <c r="P6" i="10" s="1"/>
  <c r="O6" i="6"/>
  <c r="P5" i="6"/>
  <c r="P5" i="10" s="1"/>
  <c r="O5" i="6"/>
  <c r="P4" i="6"/>
  <c r="P4" i="10" s="1"/>
  <c r="O4" i="6"/>
  <c r="O4" i="10" s="1"/>
  <c r="K133" i="5"/>
  <c r="K134" i="9" s="1"/>
  <c r="J133" i="5"/>
  <c r="J134" i="9" s="1"/>
  <c r="I133" i="5"/>
  <c r="I134" i="9" s="1"/>
  <c r="H133" i="5"/>
  <c r="H134" i="9" s="1"/>
  <c r="G133" i="5"/>
  <c r="G134" i="9" s="1"/>
  <c r="F133" i="5"/>
  <c r="F134" i="9" s="1"/>
  <c r="E133" i="5"/>
  <c r="E134" i="9" s="1"/>
  <c r="D133" i="5"/>
  <c r="D134" i="9" s="1"/>
  <c r="C133" i="5"/>
  <c r="C134" i="9" s="1"/>
  <c r="N132" i="5"/>
  <c r="N133" i="9" s="1"/>
  <c r="M132" i="5"/>
  <c r="M133" i="9" s="1"/>
  <c r="L132" i="5"/>
  <c r="L133" i="9" s="1"/>
  <c r="K132" i="5"/>
  <c r="K133" i="9" s="1"/>
  <c r="J132" i="5"/>
  <c r="J133" i="9" s="1"/>
  <c r="I132" i="5"/>
  <c r="I133" i="9" s="1"/>
  <c r="H132" i="5"/>
  <c r="H133" i="9" s="1"/>
  <c r="G132" i="5"/>
  <c r="G133" i="9" s="1"/>
  <c r="F132" i="5"/>
  <c r="F133" i="9" s="1"/>
  <c r="E132" i="5"/>
  <c r="E133" i="9" s="1"/>
  <c r="D132" i="5"/>
  <c r="D133" i="9" s="1"/>
  <c r="C132" i="5"/>
  <c r="C133" i="9" s="1"/>
  <c r="N131" i="5"/>
  <c r="N132" i="9" s="1"/>
  <c r="M131" i="5"/>
  <c r="M132" i="9" s="1"/>
  <c r="L131" i="5"/>
  <c r="L132" i="9" s="1"/>
  <c r="K131" i="5"/>
  <c r="K132" i="9" s="1"/>
  <c r="J131" i="5"/>
  <c r="J132" i="9" s="1"/>
  <c r="I131" i="5"/>
  <c r="I132" i="9" s="1"/>
  <c r="H131" i="5"/>
  <c r="H132" i="9" s="1"/>
  <c r="G131" i="5"/>
  <c r="G132" i="9" s="1"/>
  <c r="F131" i="5"/>
  <c r="F132" i="9" s="1"/>
  <c r="E131" i="5"/>
  <c r="E132" i="9" s="1"/>
  <c r="D131" i="5"/>
  <c r="D132" i="9" s="1"/>
  <c r="C131" i="5"/>
  <c r="C132" i="9" s="1"/>
  <c r="N130" i="5"/>
  <c r="N131" i="9" s="1"/>
  <c r="M130" i="5"/>
  <c r="M131" i="9" s="1"/>
  <c r="L130" i="5"/>
  <c r="L131" i="9" s="1"/>
  <c r="K130" i="5"/>
  <c r="K131" i="9" s="1"/>
  <c r="J130" i="5"/>
  <c r="J131" i="9" s="1"/>
  <c r="I130" i="5"/>
  <c r="I131" i="9" s="1"/>
  <c r="H130" i="5"/>
  <c r="H131" i="9" s="1"/>
  <c r="G130" i="5"/>
  <c r="G131" i="9" s="1"/>
  <c r="F130" i="5"/>
  <c r="F131" i="9" s="1"/>
  <c r="E130" i="5"/>
  <c r="E131" i="9" s="1"/>
  <c r="D130" i="5"/>
  <c r="D131" i="9" s="1"/>
  <c r="C130" i="5"/>
  <c r="C131" i="9" s="1"/>
  <c r="N129" i="5"/>
  <c r="N130" i="9" s="1"/>
  <c r="M129" i="5"/>
  <c r="M130" i="9" s="1"/>
  <c r="L129" i="5"/>
  <c r="L130" i="9" s="1"/>
  <c r="K129" i="5"/>
  <c r="K130" i="9" s="1"/>
  <c r="J129" i="5"/>
  <c r="J130" i="9" s="1"/>
  <c r="I129" i="5"/>
  <c r="I130" i="9" s="1"/>
  <c r="H129" i="5"/>
  <c r="H130" i="9" s="1"/>
  <c r="G129" i="5"/>
  <c r="G130" i="9" s="1"/>
  <c r="F129" i="5"/>
  <c r="F130" i="9" s="1"/>
  <c r="E129" i="5"/>
  <c r="E130" i="9" s="1"/>
  <c r="D129" i="5"/>
  <c r="D130" i="9" s="1"/>
  <c r="C129" i="5"/>
  <c r="C130" i="9" s="1"/>
  <c r="N128" i="5"/>
  <c r="N129" i="9" s="1"/>
  <c r="M128" i="5"/>
  <c r="M129" i="9" s="1"/>
  <c r="L128" i="5"/>
  <c r="L129" i="9" s="1"/>
  <c r="K128" i="5"/>
  <c r="K129" i="9" s="1"/>
  <c r="J128" i="5"/>
  <c r="J129" i="9" s="1"/>
  <c r="I128" i="5"/>
  <c r="I129" i="9" s="1"/>
  <c r="H128" i="5"/>
  <c r="H129" i="9" s="1"/>
  <c r="G128" i="5"/>
  <c r="G129" i="9" s="1"/>
  <c r="F128" i="5"/>
  <c r="F129" i="9" s="1"/>
  <c r="E128" i="5"/>
  <c r="E129" i="9" s="1"/>
  <c r="D128" i="5"/>
  <c r="D129" i="9" s="1"/>
  <c r="C128" i="5"/>
  <c r="C129" i="9" s="1"/>
  <c r="N127" i="5"/>
  <c r="N128" i="9" s="1"/>
  <c r="M127" i="5"/>
  <c r="M128" i="9" s="1"/>
  <c r="L127" i="5"/>
  <c r="L128" i="9" s="1"/>
  <c r="K127" i="5"/>
  <c r="K128" i="9" s="1"/>
  <c r="J127" i="5"/>
  <c r="J128" i="9" s="1"/>
  <c r="I127" i="5"/>
  <c r="I128" i="9" s="1"/>
  <c r="H127" i="5"/>
  <c r="H128" i="9" s="1"/>
  <c r="G127" i="5"/>
  <c r="G128" i="9" s="1"/>
  <c r="F127" i="5"/>
  <c r="F128" i="9" s="1"/>
  <c r="E127" i="5"/>
  <c r="E128" i="9" s="1"/>
  <c r="D127" i="5"/>
  <c r="D128" i="9" s="1"/>
  <c r="C127" i="5"/>
  <c r="C128" i="9" s="1"/>
  <c r="N126" i="5"/>
  <c r="N127" i="9" s="1"/>
  <c r="M126" i="5"/>
  <c r="M127" i="9" s="1"/>
  <c r="L126" i="5"/>
  <c r="L127" i="9" s="1"/>
  <c r="K126" i="5"/>
  <c r="K127" i="9" s="1"/>
  <c r="J126" i="5"/>
  <c r="J127" i="9" s="1"/>
  <c r="I126" i="5"/>
  <c r="I127" i="9" s="1"/>
  <c r="H126" i="5"/>
  <c r="H127" i="9" s="1"/>
  <c r="G126" i="5"/>
  <c r="G127" i="9" s="1"/>
  <c r="F126" i="5"/>
  <c r="F127" i="9" s="1"/>
  <c r="E126" i="5"/>
  <c r="E127" i="9" s="1"/>
  <c r="D126" i="5"/>
  <c r="D127" i="9" s="1"/>
  <c r="C126" i="5"/>
  <c r="C127" i="9" s="1"/>
  <c r="N125" i="5"/>
  <c r="N126" i="9" s="1"/>
  <c r="M125" i="5"/>
  <c r="M126" i="9" s="1"/>
  <c r="L125" i="5"/>
  <c r="L126" i="9" s="1"/>
  <c r="K125" i="5"/>
  <c r="K126" i="9" s="1"/>
  <c r="J125" i="5"/>
  <c r="J126" i="9" s="1"/>
  <c r="I125" i="5"/>
  <c r="I126" i="9" s="1"/>
  <c r="H125" i="5"/>
  <c r="H126" i="9" s="1"/>
  <c r="G125" i="5"/>
  <c r="G126" i="9" s="1"/>
  <c r="F125" i="5"/>
  <c r="F126" i="9" s="1"/>
  <c r="E125" i="5"/>
  <c r="E126" i="9" s="1"/>
  <c r="D125" i="5"/>
  <c r="D126" i="9" s="1"/>
  <c r="C125" i="5"/>
  <c r="C126" i="9" s="1"/>
  <c r="N124" i="5"/>
  <c r="N125" i="9" s="1"/>
  <c r="M124" i="5"/>
  <c r="M125" i="9" s="1"/>
  <c r="L124" i="5"/>
  <c r="L125" i="9" s="1"/>
  <c r="K124" i="5"/>
  <c r="K125" i="9" s="1"/>
  <c r="J124" i="5"/>
  <c r="J125" i="9" s="1"/>
  <c r="I124" i="5"/>
  <c r="I125" i="9" s="1"/>
  <c r="H124" i="5"/>
  <c r="H125" i="9" s="1"/>
  <c r="G124" i="5"/>
  <c r="G125" i="9" s="1"/>
  <c r="F124" i="5"/>
  <c r="F125" i="9" s="1"/>
  <c r="E124" i="5"/>
  <c r="E125" i="9" s="1"/>
  <c r="D124" i="5"/>
  <c r="D125" i="9" s="1"/>
  <c r="C124" i="5"/>
  <c r="C125" i="9" s="1"/>
  <c r="N123" i="5"/>
  <c r="N124" i="9" s="1"/>
  <c r="M123" i="5"/>
  <c r="M124" i="9" s="1"/>
  <c r="L123" i="5"/>
  <c r="L124" i="9" s="1"/>
  <c r="K123" i="5"/>
  <c r="K124" i="9" s="1"/>
  <c r="J123" i="5"/>
  <c r="J124" i="9" s="1"/>
  <c r="I123" i="5"/>
  <c r="I124" i="9" s="1"/>
  <c r="H123" i="5"/>
  <c r="H124" i="9" s="1"/>
  <c r="G123" i="5"/>
  <c r="G124" i="9" s="1"/>
  <c r="F123" i="5"/>
  <c r="F124" i="9" s="1"/>
  <c r="E123" i="5"/>
  <c r="E124" i="9" s="1"/>
  <c r="D123" i="5"/>
  <c r="D124" i="9" s="1"/>
  <c r="C123" i="5"/>
  <c r="C124" i="9" s="1"/>
  <c r="N122" i="5"/>
  <c r="N123" i="9" s="1"/>
  <c r="M122" i="5"/>
  <c r="M123" i="9" s="1"/>
  <c r="L122" i="5"/>
  <c r="L123" i="9" s="1"/>
  <c r="K122" i="5"/>
  <c r="K123" i="9" s="1"/>
  <c r="J122" i="5"/>
  <c r="J123" i="9" s="1"/>
  <c r="I122" i="5"/>
  <c r="I123" i="9" s="1"/>
  <c r="H122" i="5"/>
  <c r="H123" i="9" s="1"/>
  <c r="G122" i="5"/>
  <c r="G123" i="9" s="1"/>
  <c r="F122" i="5"/>
  <c r="F123" i="9" s="1"/>
  <c r="E122" i="5"/>
  <c r="E123" i="9" s="1"/>
  <c r="D122" i="5"/>
  <c r="D123" i="9" s="1"/>
  <c r="C122" i="5"/>
  <c r="C123" i="9" s="1"/>
  <c r="N121" i="5"/>
  <c r="N122" i="9" s="1"/>
  <c r="M121" i="5"/>
  <c r="M122" i="9" s="1"/>
  <c r="L121" i="5"/>
  <c r="L122" i="9" s="1"/>
  <c r="K121" i="5"/>
  <c r="K122" i="9" s="1"/>
  <c r="J121" i="5"/>
  <c r="J122" i="9" s="1"/>
  <c r="I121" i="5"/>
  <c r="I122" i="9" s="1"/>
  <c r="H121" i="5"/>
  <c r="H122" i="9" s="1"/>
  <c r="G121" i="5"/>
  <c r="G122" i="9" s="1"/>
  <c r="F121" i="5"/>
  <c r="F122" i="9" s="1"/>
  <c r="E121" i="5"/>
  <c r="E122" i="9" s="1"/>
  <c r="D121" i="5"/>
  <c r="D122" i="9" s="1"/>
  <c r="C121" i="5"/>
  <c r="C122" i="9" s="1"/>
  <c r="N120" i="5"/>
  <c r="N121" i="9" s="1"/>
  <c r="M120" i="5"/>
  <c r="M121" i="9" s="1"/>
  <c r="L120" i="5"/>
  <c r="L121" i="9" s="1"/>
  <c r="K120" i="5"/>
  <c r="K121" i="9" s="1"/>
  <c r="J120" i="5"/>
  <c r="J121" i="9" s="1"/>
  <c r="I120" i="5"/>
  <c r="I121" i="9" s="1"/>
  <c r="H120" i="5"/>
  <c r="H121" i="9" s="1"/>
  <c r="G120" i="5"/>
  <c r="G121" i="9" s="1"/>
  <c r="F120" i="5"/>
  <c r="F121" i="9" s="1"/>
  <c r="E120" i="5"/>
  <c r="E121" i="9" s="1"/>
  <c r="D120" i="5"/>
  <c r="D121" i="9" s="1"/>
  <c r="C120" i="5"/>
  <c r="C121" i="9" s="1"/>
  <c r="N119" i="5"/>
  <c r="N120" i="9" s="1"/>
  <c r="M119" i="5"/>
  <c r="M120" i="9" s="1"/>
  <c r="L119" i="5"/>
  <c r="L120" i="9" s="1"/>
  <c r="K119" i="5"/>
  <c r="K120" i="9" s="1"/>
  <c r="J119" i="5"/>
  <c r="J120" i="9" s="1"/>
  <c r="I119" i="5"/>
  <c r="I120" i="9" s="1"/>
  <c r="H119" i="5"/>
  <c r="H120" i="9" s="1"/>
  <c r="G119" i="5"/>
  <c r="G120" i="9" s="1"/>
  <c r="F119" i="5"/>
  <c r="F120" i="9" s="1"/>
  <c r="E119" i="5"/>
  <c r="E120" i="9" s="1"/>
  <c r="D119" i="5"/>
  <c r="D120" i="9" s="1"/>
  <c r="C119" i="5"/>
  <c r="C120" i="9" s="1"/>
  <c r="N118" i="5"/>
  <c r="N119" i="9" s="1"/>
  <c r="M118" i="5"/>
  <c r="M119" i="9" s="1"/>
  <c r="L118" i="5"/>
  <c r="L119" i="9" s="1"/>
  <c r="K118" i="5"/>
  <c r="K119" i="9" s="1"/>
  <c r="J118" i="5"/>
  <c r="J119" i="9" s="1"/>
  <c r="I118" i="5"/>
  <c r="I119" i="9" s="1"/>
  <c r="H118" i="5"/>
  <c r="H119" i="9" s="1"/>
  <c r="G118" i="5"/>
  <c r="G119" i="9" s="1"/>
  <c r="F118" i="5"/>
  <c r="F119" i="9" s="1"/>
  <c r="E118" i="5"/>
  <c r="E119" i="9" s="1"/>
  <c r="D118" i="5"/>
  <c r="D119" i="9" s="1"/>
  <c r="C118" i="5"/>
  <c r="C119" i="9" s="1"/>
  <c r="O114" i="5"/>
  <c r="Q114" i="5" s="1"/>
  <c r="P113" i="5"/>
  <c r="P113" i="9" s="1"/>
  <c r="O113" i="5"/>
  <c r="O113" i="9" s="1"/>
  <c r="P112" i="5"/>
  <c r="P112" i="9" s="1"/>
  <c r="O112" i="5"/>
  <c r="O112" i="9" s="1"/>
  <c r="P111" i="5"/>
  <c r="P111" i="9" s="1"/>
  <c r="O111" i="5"/>
  <c r="O111" i="9" s="1"/>
  <c r="P110" i="5"/>
  <c r="P110" i="9" s="1"/>
  <c r="O110" i="5"/>
  <c r="O110" i="9" s="1"/>
  <c r="P109" i="5"/>
  <c r="P109" i="9" s="1"/>
  <c r="O109" i="5"/>
  <c r="O109" i="9" s="1"/>
  <c r="P108" i="5"/>
  <c r="P108" i="9" s="1"/>
  <c r="O108" i="5"/>
  <c r="O108" i="9" s="1"/>
  <c r="P107" i="5"/>
  <c r="P107" i="9" s="1"/>
  <c r="O107" i="5"/>
  <c r="O107" i="9" s="1"/>
  <c r="P106" i="5"/>
  <c r="P106" i="9" s="1"/>
  <c r="O106" i="5"/>
  <c r="O106" i="9" s="1"/>
  <c r="P105" i="5"/>
  <c r="P105" i="9" s="1"/>
  <c r="O105" i="5"/>
  <c r="O105" i="9" s="1"/>
  <c r="P104" i="5"/>
  <c r="P104" i="9" s="1"/>
  <c r="O104" i="5"/>
  <c r="O104" i="9" s="1"/>
  <c r="P103" i="5"/>
  <c r="P103" i="9" s="1"/>
  <c r="O103" i="5"/>
  <c r="O103" i="9" s="1"/>
  <c r="P102" i="5"/>
  <c r="P102" i="9" s="1"/>
  <c r="O102" i="5"/>
  <c r="O102" i="9" s="1"/>
  <c r="P101" i="5"/>
  <c r="P101" i="9" s="1"/>
  <c r="O101" i="5"/>
  <c r="O101" i="9" s="1"/>
  <c r="P100" i="5"/>
  <c r="P100" i="9" s="1"/>
  <c r="O100" i="5"/>
  <c r="O100" i="9" s="1"/>
  <c r="P99" i="5"/>
  <c r="P99" i="9" s="1"/>
  <c r="O99" i="5"/>
  <c r="O99" i="9" s="1"/>
  <c r="O95" i="5"/>
  <c r="Q95" i="5" s="1"/>
  <c r="P94" i="5"/>
  <c r="P94" i="9" s="1"/>
  <c r="O94" i="5"/>
  <c r="O94" i="9" s="1"/>
  <c r="P93" i="5"/>
  <c r="P93" i="9" s="1"/>
  <c r="O93" i="5"/>
  <c r="O93" i="9" s="1"/>
  <c r="P92" i="5"/>
  <c r="P92" i="9" s="1"/>
  <c r="O92" i="5"/>
  <c r="O92" i="9" s="1"/>
  <c r="P91" i="5"/>
  <c r="P91" i="9" s="1"/>
  <c r="O91" i="5"/>
  <c r="O91" i="9" s="1"/>
  <c r="P90" i="5"/>
  <c r="P90" i="9" s="1"/>
  <c r="O90" i="5"/>
  <c r="O90" i="9" s="1"/>
  <c r="P89" i="5"/>
  <c r="P89" i="9" s="1"/>
  <c r="O89" i="5"/>
  <c r="O89" i="9" s="1"/>
  <c r="P88" i="5"/>
  <c r="P88" i="9" s="1"/>
  <c r="O88" i="5"/>
  <c r="O88" i="9" s="1"/>
  <c r="P87" i="5"/>
  <c r="P87" i="9" s="1"/>
  <c r="O87" i="5"/>
  <c r="O87" i="9" s="1"/>
  <c r="P86" i="5"/>
  <c r="P86" i="9" s="1"/>
  <c r="O86" i="5"/>
  <c r="O86" i="9" s="1"/>
  <c r="P85" i="5"/>
  <c r="P85" i="9" s="1"/>
  <c r="O85" i="5"/>
  <c r="O85" i="9" s="1"/>
  <c r="P84" i="5"/>
  <c r="P84" i="9" s="1"/>
  <c r="O84" i="5"/>
  <c r="O84" i="9" s="1"/>
  <c r="P83" i="5"/>
  <c r="P83" i="9" s="1"/>
  <c r="O83" i="5"/>
  <c r="O83" i="9" s="1"/>
  <c r="P82" i="5"/>
  <c r="P82" i="9" s="1"/>
  <c r="O82" i="5"/>
  <c r="O82" i="9" s="1"/>
  <c r="P81" i="5"/>
  <c r="P81" i="9" s="1"/>
  <c r="O81" i="5"/>
  <c r="O81" i="9" s="1"/>
  <c r="P80" i="5"/>
  <c r="P80" i="9" s="1"/>
  <c r="O80" i="5"/>
  <c r="O80" i="9" s="1"/>
  <c r="O76" i="5"/>
  <c r="Q76" i="5" s="1"/>
  <c r="P75" i="5"/>
  <c r="P75" i="9" s="1"/>
  <c r="O75" i="5"/>
  <c r="O75" i="9" s="1"/>
  <c r="P74" i="5"/>
  <c r="P74" i="9" s="1"/>
  <c r="O74" i="5"/>
  <c r="O74" i="9" s="1"/>
  <c r="P73" i="5"/>
  <c r="P73" i="9" s="1"/>
  <c r="O73" i="5"/>
  <c r="O73" i="9" s="1"/>
  <c r="P72" i="5"/>
  <c r="P72" i="9" s="1"/>
  <c r="O72" i="5"/>
  <c r="O72" i="9" s="1"/>
  <c r="P71" i="5"/>
  <c r="P71" i="9" s="1"/>
  <c r="O71" i="5"/>
  <c r="O71" i="9" s="1"/>
  <c r="P70" i="5"/>
  <c r="P70" i="9" s="1"/>
  <c r="O70" i="5"/>
  <c r="O70" i="9" s="1"/>
  <c r="P69" i="5"/>
  <c r="P69" i="9" s="1"/>
  <c r="O69" i="5"/>
  <c r="O69" i="9" s="1"/>
  <c r="P68" i="5"/>
  <c r="P68" i="9" s="1"/>
  <c r="O68" i="5"/>
  <c r="O68" i="9" s="1"/>
  <c r="P67" i="5"/>
  <c r="P67" i="9" s="1"/>
  <c r="O67" i="5"/>
  <c r="O67" i="9" s="1"/>
  <c r="P66" i="5"/>
  <c r="P66" i="9" s="1"/>
  <c r="O66" i="5"/>
  <c r="O66" i="9" s="1"/>
  <c r="P65" i="5"/>
  <c r="P65" i="9" s="1"/>
  <c r="O65" i="5"/>
  <c r="O65" i="9" s="1"/>
  <c r="P64" i="5"/>
  <c r="P64" i="9" s="1"/>
  <c r="O64" i="5"/>
  <c r="O64" i="9" s="1"/>
  <c r="P63" i="5"/>
  <c r="P63" i="9" s="1"/>
  <c r="O63" i="5"/>
  <c r="O63" i="9" s="1"/>
  <c r="P62" i="5"/>
  <c r="P62" i="9" s="1"/>
  <c r="O62" i="5"/>
  <c r="O62" i="9" s="1"/>
  <c r="P61" i="5"/>
  <c r="P61" i="9" s="1"/>
  <c r="O61" i="5"/>
  <c r="O61" i="9" s="1"/>
  <c r="O57" i="5"/>
  <c r="Q57" i="5" s="1"/>
  <c r="P56" i="5"/>
  <c r="P56" i="9" s="1"/>
  <c r="O56" i="5"/>
  <c r="O56" i="9" s="1"/>
  <c r="P55" i="5"/>
  <c r="P55" i="9" s="1"/>
  <c r="O55" i="5"/>
  <c r="O55" i="9" s="1"/>
  <c r="P54" i="5"/>
  <c r="P54" i="9" s="1"/>
  <c r="O54" i="5"/>
  <c r="O54" i="9" s="1"/>
  <c r="P53" i="5"/>
  <c r="P53" i="9" s="1"/>
  <c r="O53" i="5"/>
  <c r="O53" i="9" s="1"/>
  <c r="P52" i="5"/>
  <c r="P52" i="9" s="1"/>
  <c r="O52" i="5"/>
  <c r="O52" i="9" s="1"/>
  <c r="P51" i="5"/>
  <c r="P51" i="9" s="1"/>
  <c r="O51" i="5"/>
  <c r="O51" i="9" s="1"/>
  <c r="P50" i="5"/>
  <c r="P50" i="9" s="1"/>
  <c r="O50" i="5"/>
  <c r="O50" i="9" s="1"/>
  <c r="P49" i="5"/>
  <c r="P49" i="9" s="1"/>
  <c r="O49" i="5"/>
  <c r="O49" i="9" s="1"/>
  <c r="P48" i="5"/>
  <c r="P48" i="9" s="1"/>
  <c r="O48" i="5"/>
  <c r="O48" i="9" s="1"/>
  <c r="P47" i="5"/>
  <c r="P47" i="9" s="1"/>
  <c r="O47" i="5"/>
  <c r="O47" i="9" s="1"/>
  <c r="P46" i="5"/>
  <c r="P46" i="9" s="1"/>
  <c r="O46" i="5"/>
  <c r="O46" i="9" s="1"/>
  <c r="P45" i="5"/>
  <c r="P45" i="9" s="1"/>
  <c r="O45" i="5"/>
  <c r="O45" i="9" s="1"/>
  <c r="P44" i="5"/>
  <c r="P44" i="9" s="1"/>
  <c r="O44" i="5"/>
  <c r="O44" i="9" s="1"/>
  <c r="P43" i="5"/>
  <c r="P43" i="9" s="1"/>
  <c r="O43" i="5"/>
  <c r="O43" i="9" s="1"/>
  <c r="P42" i="5"/>
  <c r="P42" i="9" s="1"/>
  <c r="O42" i="5"/>
  <c r="O42" i="9" s="1"/>
  <c r="O38" i="5"/>
  <c r="Q38" i="5" s="1"/>
  <c r="P37" i="5"/>
  <c r="P37" i="9" s="1"/>
  <c r="O37" i="5"/>
  <c r="O37" i="9" s="1"/>
  <c r="P36" i="5"/>
  <c r="P36" i="9" s="1"/>
  <c r="O36" i="5"/>
  <c r="O36" i="9" s="1"/>
  <c r="P35" i="5"/>
  <c r="P35" i="9" s="1"/>
  <c r="O35" i="5"/>
  <c r="O35" i="9" s="1"/>
  <c r="P34" i="5"/>
  <c r="P34" i="9" s="1"/>
  <c r="O34" i="5"/>
  <c r="O34" i="9" s="1"/>
  <c r="P33" i="5"/>
  <c r="P33" i="9" s="1"/>
  <c r="O33" i="5"/>
  <c r="O33" i="9" s="1"/>
  <c r="P32" i="5"/>
  <c r="P32" i="9" s="1"/>
  <c r="O32" i="5"/>
  <c r="O32" i="9" s="1"/>
  <c r="P31" i="5"/>
  <c r="P31" i="9" s="1"/>
  <c r="O31" i="5"/>
  <c r="O31" i="9" s="1"/>
  <c r="P30" i="5"/>
  <c r="P30" i="9" s="1"/>
  <c r="O30" i="5"/>
  <c r="O30" i="9" s="1"/>
  <c r="P29" i="5"/>
  <c r="P29" i="9" s="1"/>
  <c r="O29" i="5"/>
  <c r="O29" i="9" s="1"/>
  <c r="P28" i="5"/>
  <c r="P28" i="9" s="1"/>
  <c r="O28" i="5"/>
  <c r="O28" i="9" s="1"/>
  <c r="P27" i="5"/>
  <c r="P27" i="9" s="1"/>
  <c r="O27" i="5"/>
  <c r="O27" i="9" s="1"/>
  <c r="P26" i="5"/>
  <c r="P26" i="9" s="1"/>
  <c r="O26" i="5"/>
  <c r="O26" i="9" s="1"/>
  <c r="P25" i="5"/>
  <c r="P25" i="9" s="1"/>
  <c r="O25" i="5"/>
  <c r="O25" i="9" s="1"/>
  <c r="P24" i="5"/>
  <c r="P24" i="9" s="1"/>
  <c r="O24" i="5"/>
  <c r="O24" i="9" s="1"/>
  <c r="P23" i="5"/>
  <c r="P23" i="9" s="1"/>
  <c r="O23" i="5"/>
  <c r="O23" i="9" s="1"/>
  <c r="O19" i="5"/>
  <c r="Q19" i="5" s="1"/>
  <c r="P18" i="5"/>
  <c r="P18" i="9" s="1"/>
  <c r="O18" i="5"/>
  <c r="O18" i="9" s="1"/>
  <c r="P17" i="5"/>
  <c r="P17" i="9" s="1"/>
  <c r="O17" i="5"/>
  <c r="O17" i="9" s="1"/>
  <c r="P16" i="5"/>
  <c r="P16" i="9" s="1"/>
  <c r="O16" i="5"/>
  <c r="O16" i="9" s="1"/>
  <c r="P15" i="5"/>
  <c r="P15" i="9" s="1"/>
  <c r="O15" i="5"/>
  <c r="O15" i="9" s="1"/>
  <c r="P14" i="5"/>
  <c r="P14" i="9" s="1"/>
  <c r="O14" i="5"/>
  <c r="O14" i="9" s="1"/>
  <c r="P13" i="5"/>
  <c r="P13" i="9" s="1"/>
  <c r="O13" i="5"/>
  <c r="O13" i="9" s="1"/>
  <c r="P12" i="5"/>
  <c r="P12" i="9" s="1"/>
  <c r="O12" i="5"/>
  <c r="O12" i="9" s="1"/>
  <c r="P11" i="5"/>
  <c r="P11" i="9" s="1"/>
  <c r="O11" i="5"/>
  <c r="O11" i="9" s="1"/>
  <c r="P10" i="5"/>
  <c r="P10" i="9" s="1"/>
  <c r="O10" i="5"/>
  <c r="O10" i="9" s="1"/>
  <c r="P9" i="5"/>
  <c r="P9" i="9" s="1"/>
  <c r="O9" i="5"/>
  <c r="O9" i="9" s="1"/>
  <c r="P8" i="5"/>
  <c r="P8" i="9" s="1"/>
  <c r="O8" i="5"/>
  <c r="O8" i="9" s="1"/>
  <c r="P7" i="5"/>
  <c r="P7" i="9" s="1"/>
  <c r="O7" i="5"/>
  <c r="O7" i="9" s="1"/>
  <c r="P6" i="5"/>
  <c r="P6" i="9" s="1"/>
  <c r="O6" i="5"/>
  <c r="O6" i="9" s="1"/>
  <c r="P5" i="5"/>
  <c r="P5" i="9" s="1"/>
  <c r="O5" i="5"/>
  <c r="O5" i="9" s="1"/>
  <c r="P4" i="5"/>
  <c r="P4" i="9" s="1"/>
  <c r="O4" i="5"/>
  <c r="O4" i="9" s="1"/>
  <c r="K134" i="4"/>
  <c r="K135" i="8" s="1"/>
  <c r="J134" i="4"/>
  <c r="J135" i="8" s="1"/>
  <c r="I134" i="4"/>
  <c r="I135" i="8" s="1"/>
  <c r="H134" i="4"/>
  <c r="H135" i="8" s="1"/>
  <c r="G134" i="4"/>
  <c r="G135" i="8" s="1"/>
  <c r="F134" i="4"/>
  <c r="F135" i="8" s="1"/>
  <c r="E134" i="4"/>
  <c r="E135" i="8" s="1"/>
  <c r="D134" i="4"/>
  <c r="D135" i="8" s="1"/>
  <c r="C134" i="4"/>
  <c r="C135" i="8" s="1"/>
  <c r="N133" i="4"/>
  <c r="N134" i="8" s="1"/>
  <c r="M133" i="4"/>
  <c r="M134" i="8" s="1"/>
  <c r="L133" i="4"/>
  <c r="L134" i="8" s="1"/>
  <c r="K133" i="4"/>
  <c r="K134" i="8" s="1"/>
  <c r="J133" i="4"/>
  <c r="J134" i="8" s="1"/>
  <c r="I133" i="4"/>
  <c r="I134" i="8" s="1"/>
  <c r="H133" i="4"/>
  <c r="H134" i="8" s="1"/>
  <c r="G133" i="4"/>
  <c r="G134" i="8" s="1"/>
  <c r="F133" i="4"/>
  <c r="F134" i="8" s="1"/>
  <c r="E133" i="4"/>
  <c r="E134" i="8" s="1"/>
  <c r="D133" i="4"/>
  <c r="D134" i="8" s="1"/>
  <c r="C133" i="4"/>
  <c r="C134" i="8" s="1"/>
  <c r="N132" i="4"/>
  <c r="N133" i="8" s="1"/>
  <c r="M132" i="4"/>
  <c r="M133" i="8" s="1"/>
  <c r="L132" i="4"/>
  <c r="L133" i="8" s="1"/>
  <c r="K132" i="4"/>
  <c r="K133" i="8" s="1"/>
  <c r="J132" i="4"/>
  <c r="J133" i="8" s="1"/>
  <c r="I132" i="4"/>
  <c r="I133" i="8" s="1"/>
  <c r="H132" i="4"/>
  <c r="H133" i="8" s="1"/>
  <c r="G132" i="4"/>
  <c r="G133" i="8" s="1"/>
  <c r="F132" i="4"/>
  <c r="F133" i="8" s="1"/>
  <c r="E132" i="4"/>
  <c r="E133" i="8" s="1"/>
  <c r="D132" i="4"/>
  <c r="D133" i="8" s="1"/>
  <c r="C132" i="4"/>
  <c r="C133" i="8" s="1"/>
  <c r="N131" i="4"/>
  <c r="N132" i="8" s="1"/>
  <c r="M131" i="4"/>
  <c r="M132" i="8" s="1"/>
  <c r="L131" i="4"/>
  <c r="L132" i="8" s="1"/>
  <c r="K131" i="4"/>
  <c r="K132" i="8" s="1"/>
  <c r="J131" i="4"/>
  <c r="J132" i="8" s="1"/>
  <c r="I131" i="4"/>
  <c r="I132" i="8" s="1"/>
  <c r="H131" i="4"/>
  <c r="H132" i="8" s="1"/>
  <c r="G131" i="4"/>
  <c r="G132" i="8" s="1"/>
  <c r="F131" i="4"/>
  <c r="F132" i="8" s="1"/>
  <c r="E131" i="4"/>
  <c r="E132" i="8" s="1"/>
  <c r="D131" i="4"/>
  <c r="D132" i="8" s="1"/>
  <c r="C131" i="4"/>
  <c r="C132" i="8" s="1"/>
  <c r="N130" i="4"/>
  <c r="N131" i="8" s="1"/>
  <c r="M130" i="4"/>
  <c r="M131" i="8" s="1"/>
  <c r="L130" i="4"/>
  <c r="L131" i="8" s="1"/>
  <c r="K130" i="4"/>
  <c r="K131" i="8" s="1"/>
  <c r="J130" i="4"/>
  <c r="J131" i="8" s="1"/>
  <c r="I130" i="4"/>
  <c r="I131" i="8" s="1"/>
  <c r="H130" i="4"/>
  <c r="H131" i="8" s="1"/>
  <c r="G130" i="4"/>
  <c r="G131" i="8" s="1"/>
  <c r="F130" i="4"/>
  <c r="F131" i="8" s="1"/>
  <c r="E130" i="4"/>
  <c r="E131" i="8" s="1"/>
  <c r="D130" i="4"/>
  <c r="D131" i="8" s="1"/>
  <c r="C130" i="4"/>
  <c r="C131" i="8" s="1"/>
  <c r="N129" i="4"/>
  <c r="N130" i="8" s="1"/>
  <c r="M129" i="4"/>
  <c r="M130" i="8" s="1"/>
  <c r="L129" i="4"/>
  <c r="L130" i="8" s="1"/>
  <c r="K129" i="4"/>
  <c r="K130" i="8" s="1"/>
  <c r="J129" i="4"/>
  <c r="J130" i="8" s="1"/>
  <c r="I129" i="4"/>
  <c r="I130" i="8" s="1"/>
  <c r="H129" i="4"/>
  <c r="H130" i="8" s="1"/>
  <c r="G129" i="4"/>
  <c r="G130" i="8" s="1"/>
  <c r="F129" i="4"/>
  <c r="F130" i="8" s="1"/>
  <c r="E129" i="4"/>
  <c r="E130" i="8" s="1"/>
  <c r="D129" i="4"/>
  <c r="D130" i="8" s="1"/>
  <c r="C129" i="4"/>
  <c r="C130" i="8" s="1"/>
  <c r="N128" i="4"/>
  <c r="N129" i="8" s="1"/>
  <c r="M128" i="4"/>
  <c r="M129" i="8" s="1"/>
  <c r="L128" i="4"/>
  <c r="L129" i="8" s="1"/>
  <c r="K128" i="4"/>
  <c r="K129" i="8" s="1"/>
  <c r="J128" i="4"/>
  <c r="J129" i="8" s="1"/>
  <c r="I128" i="4"/>
  <c r="I129" i="8" s="1"/>
  <c r="H128" i="4"/>
  <c r="H129" i="8" s="1"/>
  <c r="G128" i="4"/>
  <c r="G129" i="8" s="1"/>
  <c r="F128" i="4"/>
  <c r="F129" i="8" s="1"/>
  <c r="E128" i="4"/>
  <c r="E129" i="8" s="1"/>
  <c r="D128" i="4"/>
  <c r="D129" i="8" s="1"/>
  <c r="C128" i="4"/>
  <c r="C129" i="8" s="1"/>
  <c r="N127" i="4"/>
  <c r="N128" i="8" s="1"/>
  <c r="M127" i="4"/>
  <c r="M128" i="8" s="1"/>
  <c r="L127" i="4"/>
  <c r="L128" i="8" s="1"/>
  <c r="K127" i="4"/>
  <c r="K128" i="8" s="1"/>
  <c r="J127" i="4"/>
  <c r="J128" i="8" s="1"/>
  <c r="I127" i="4"/>
  <c r="I128" i="8" s="1"/>
  <c r="H127" i="4"/>
  <c r="H128" i="8" s="1"/>
  <c r="G127" i="4"/>
  <c r="G128" i="8" s="1"/>
  <c r="F127" i="4"/>
  <c r="F128" i="8" s="1"/>
  <c r="E127" i="4"/>
  <c r="E128" i="8" s="1"/>
  <c r="D127" i="4"/>
  <c r="D128" i="8" s="1"/>
  <c r="C127" i="4"/>
  <c r="C128" i="8" s="1"/>
  <c r="N126" i="4"/>
  <c r="N127" i="8" s="1"/>
  <c r="M126" i="4"/>
  <c r="M127" i="8" s="1"/>
  <c r="L126" i="4"/>
  <c r="L127" i="8" s="1"/>
  <c r="K126" i="4"/>
  <c r="K127" i="8" s="1"/>
  <c r="J126" i="4"/>
  <c r="J127" i="8" s="1"/>
  <c r="I126" i="4"/>
  <c r="I127" i="8" s="1"/>
  <c r="H126" i="4"/>
  <c r="H127" i="8" s="1"/>
  <c r="G126" i="4"/>
  <c r="G127" i="8" s="1"/>
  <c r="F126" i="4"/>
  <c r="F127" i="8" s="1"/>
  <c r="E126" i="4"/>
  <c r="E127" i="8" s="1"/>
  <c r="D126" i="4"/>
  <c r="D127" i="8" s="1"/>
  <c r="C126" i="4"/>
  <c r="C127" i="8" s="1"/>
  <c r="N125" i="4"/>
  <c r="N126" i="8" s="1"/>
  <c r="M125" i="4"/>
  <c r="M126" i="8" s="1"/>
  <c r="L125" i="4"/>
  <c r="L126" i="8" s="1"/>
  <c r="K125" i="4"/>
  <c r="K126" i="8" s="1"/>
  <c r="J125" i="4"/>
  <c r="J126" i="8" s="1"/>
  <c r="I125" i="4"/>
  <c r="I126" i="8" s="1"/>
  <c r="H125" i="4"/>
  <c r="H126" i="8" s="1"/>
  <c r="G125" i="4"/>
  <c r="G126" i="8" s="1"/>
  <c r="F125" i="4"/>
  <c r="F126" i="8" s="1"/>
  <c r="E125" i="4"/>
  <c r="E126" i="8" s="1"/>
  <c r="D125" i="4"/>
  <c r="D126" i="8" s="1"/>
  <c r="C125" i="4"/>
  <c r="C126" i="8" s="1"/>
  <c r="N124" i="4"/>
  <c r="N125" i="8" s="1"/>
  <c r="M124" i="4"/>
  <c r="M125" i="8" s="1"/>
  <c r="L124" i="4"/>
  <c r="L125" i="8" s="1"/>
  <c r="K124" i="4"/>
  <c r="K125" i="8" s="1"/>
  <c r="J124" i="4"/>
  <c r="J125" i="8" s="1"/>
  <c r="I124" i="4"/>
  <c r="I125" i="8" s="1"/>
  <c r="H124" i="4"/>
  <c r="H125" i="8" s="1"/>
  <c r="G124" i="4"/>
  <c r="G125" i="8" s="1"/>
  <c r="F124" i="4"/>
  <c r="F125" i="8" s="1"/>
  <c r="E124" i="4"/>
  <c r="E125" i="8" s="1"/>
  <c r="D124" i="4"/>
  <c r="D125" i="8" s="1"/>
  <c r="C124" i="4"/>
  <c r="C125" i="8" s="1"/>
  <c r="N123" i="4"/>
  <c r="N124" i="8" s="1"/>
  <c r="M123" i="4"/>
  <c r="M124" i="8" s="1"/>
  <c r="L123" i="4"/>
  <c r="L124" i="8" s="1"/>
  <c r="K123" i="4"/>
  <c r="K124" i="8" s="1"/>
  <c r="J123" i="4"/>
  <c r="J124" i="8" s="1"/>
  <c r="I123" i="4"/>
  <c r="I124" i="8" s="1"/>
  <c r="H123" i="4"/>
  <c r="H124" i="8" s="1"/>
  <c r="G123" i="4"/>
  <c r="G124" i="8" s="1"/>
  <c r="F123" i="4"/>
  <c r="F124" i="8" s="1"/>
  <c r="E123" i="4"/>
  <c r="E124" i="8" s="1"/>
  <c r="D123" i="4"/>
  <c r="D124" i="8" s="1"/>
  <c r="C123" i="4"/>
  <c r="C124" i="8" s="1"/>
  <c r="N122" i="4"/>
  <c r="N123" i="8" s="1"/>
  <c r="M122" i="4"/>
  <c r="M123" i="8" s="1"/>
  <c r="L122" i="4"/>
  <c r="L123" i="8" s="1"/>
  <c r="K122" i="4"/>
  <c r="K123" i="8" s="1"/>
  <c r="J122" i="4"/>
  <c r="J123" i="8" s="1"/>
  <c r="I122" i="4"/>
  <c r="H122" i="4"/>
  <c r="H123" i="8" s="1"/>
  <c r="G122" i="4"/>
  <c r="G123" i="8" s="1"/>
  <c r="F122" i="4"/>
  <c r="F123" i="8" s="1"/>
  <c r="E122" i="4"/>
  <c r="E123" i="8" s="1"/>
  <c r="D122" i="4"/>
  <c r="D123" i="8" s="1"/>
  <c r="C122" i="4"/>
  <c r="C123" i="8" s="1"/>
  <c r="N121" i="4"/>
  <c r="N122" i="8" s="1"/>
  <c r="M121" i="4"/>
  <c r="M122" i="8" s="1"/>
  <c r="L121" i="4"/>
  <c r="L122" i="8" s="1"/>
  <c r="K121" i="4"/>
  <c r="K122" i="8" s="1"/>
  <c r="J121" i="4"/>
  <c r="J122" i="8" s="1"/>
  <c r="I121" i="4"/>
  <c r="I122" i="8" s="1"/>
  <c r="H121" i="4"/>
  <c r="H122" i="8" s="1"/>
  <c r="G121" i="4"/>
  <c r="G122" i="8" s="1"/>
  <c r="F121" i="4"/>
  <c r="F122" i="8" s="1"/>
  <c r="E121" i="4"/>
  <c r="E122" i="8" s="1"/>
  <c r="D121" i="4"/>
  <c r="D122" i="8" s="1"/>
  <c r="C121" i="4"/>
  <c r="C122" i="8" s="1"/>
  <c r="N120" i="4"/>
  <c r="N121" i="8" s="1"/>
  <c r="M120" i="4"/>
  <c r="M121" i="8" s="1"/>
  <c r="L120" i="4"/>
  <c r="L121" i="8" s="1"/>
  <c r="K120" i="4"/>
  <c r="K121" i="8" s="1"/>
  <c r="J120" i="4"/>
  <c r="J121" i="8" s="1"/>
  <c r="I120" i="4"/>
  <c r="H120" i="4"/>
  <c r="H121" i="8" s="1"/>
  <c r="G120" i="4"/>
  <c r="G121" i="8" s="1"/>
  <c r="F120" i="4"/>
  <c r="F121" i="8" s="1"/>
  <c r="E120" i="4"/>
  <c r="E121" i="8" s="1"/>
  <c r="D120" i="4"/>
  <c r="D121" i="8" s="1"/>
  <c r="C120" i="4"/>
  <c r="C121" i="8" s="1"/>
  <c r="N119" i="4"/>
  <c r="N120" i="8" s="1"/>
  <c r="M119" i="4"/>
  <c r="M120" i="8" s="1"/>
  <c r="L119" i="4"/>
  <c r="L120" i="8" s="1"/>
  <c r="K119" i="4"/>
  <c r="K120" i="8" s="1"/>
  <c r="J119" i="4"/>
  <c r="J120" i="8" s="1"/>
  <c r="I119" i="4"/>
  <c r="H119" i="4"/>
  <c r="H120" i="8" s="1"/>
  <c r="G119" i="4"/>
  <c r="G120" i="8" s="1"/>
  <c r="F119" i="4"/>
  <c r="F120" i="8" s="1"/>
  <c r="E119" i="4"/>
  <c r="E120" i="8" s="1"/>
  <c r="D119" i="4"/>
  <c r="D120" i="8" s="1"/>
  <c r="C119" i="4"/>
  <c r="C120" i="8" s="1"/>
  <c r="O114" i="4"/>
  <c r="Q114" i="4" s="1"/>
  <c r="P113" i="4"/>
  <c r="P114" i="8" s="1"/>
  <c r="O113" i="4"/>
  <c r="P112" i="4"/>
  <c r="P113" i="8" s="1"/>
  <c r="O112" i="4"/>
  <c r="P111" i="4"/>
  <c r="P112" i="8" s="1"/>
  <c r="O111" i="4"/>
  <c r="P110" i="4"/>
  <c r="P111" i="8" s="1"/>
  <c r="O110" i="4"/>
  <c r="P109" i="4"/>
  <c r="P110" i="8" s="1"/>
  <c r="O109" i="4"/>
  <c r="P108" i="4"/>
  <c r="P109" i="8" s="1"/>
  <c r="O108" i="4"/>
  <c r="P107" i="4"/>
  <c r="P108" i="8" s="1"/>
  <c r="O107" i="4"/>
  <c r="P106" i="4"/>
  <c r="P107" i="8" s="1"/>
  <c r="O106" i="4"/>
  <c r="P105" i="4"/>
  <c r="P106" i="8" s="1"/>
  <c r="O105" i="4"/>
  <c r="P104" i="4"/>
  <c r="P105" i="8" s="1"/>
  <c r="O104" i="4"/>
  <c r="P103" i="4"/>
  <c r="P104" i="8" s="1"/>
  <c r="O103" i="4"/>
  <c r="P102" i="4"/>
  <c r="P103" i="8" s="1"/>
  <c r="O102" i="4"/>
  <c r="P101" i="4"/>
  <c r="P102" i="8" s="1"/>
  <c r="O101" i="4"/>
  <c r="P100" i="4"/>
  <c r="P101" i="8" s="1"/>
  <c r="O100" i="4"/>
  <c r="P99" i="4"/>
  <c r="P100" i="8" s="1"/>
  <c r="O99" i="4"/>
  <c r="O100" i="8" s="1"/>
  <c r="O95" i="4"/>
  <c r="Q95" i="4" s="1"/>
  <c r="P94" i="4"/>
  <c r="P95" i="8" s="1"/>
  <c r="O94" i="4"/>
  <c r="P93" i="4"/>
  <c r="P94" i="8" s="1"/>
  <c r="O93" i="4"/>
  <c r="P92" i="4"/>
  <c r="P93" i="8" s="1"/>
  <c r="O92" i="4"/>
  <c r="P91" i="4"/>
  <c r="P92" i="8" s="1"/>
  <c r="O91" i="4"/>
  <c r="O92" i="8" s="1"/>
  <c r="P90" i="4"/>
  <c r="P91" i="8" s="1"/>
  <c r="O90" i="4"/>
  <c r="P89" i="4"/>
  <c r="P90" i="8" s="1"/>
  <c r="O89" i="4"/>
  <c r="P88" i="4"/>
  <c r="P89" i="8" s="1"/>
  <c r="O88" i="4"/>
  <c r="P87" i="4"/>
  <c r="P88" i="8" s="1"/>
  <c r="O87" i="4"/>
  <c r="O88" i="8" s="1"/>
  <c r="P86" i="4"/>
  <c r="P87" i="8" s="1"/>
  <c r="O86" i="4"/>
  <c r="P85" i="4"/>
  <c r="P86" i="8" s="1"/>
  <c r="O85" i="4"/>
  <c r="O86" i="8" s="1"/>
  <c r="P84" i="4"/>
  <c r="P85" i="8" s="1"/>
  <c r="O84" i="4"/>
  <c r="P83" i="4"/>
  <c r="P84" i="8" s="1"/>
  <c r="O83" i="4"/>
  <c r="O84" i="8" s="1"/>
  <c r="P82" i="4"/>
  <c r="P83" i="8" s="1"/>
  <c r="O82" i="4"/>
  <c r="O83" i="8" s="1"/>
  <c r="P81" i="4"/>
  <c r="P82" i="8" s="1"/>
  <c r="O81" i="4"/>
  <c r="P80" i="4"/>
  <c r="P81" i="8" s="1"/>
  <c r="O80" i="4"/>
  <c r="O81" i="8" s="1"/>
  <c r="O76" i="4"/>
  <c r="P75" i="4"/>
  <c r="P76" i="8" s="1"/>
  <c r="O75" i="4"/>
  <c r="P74" i="4"/>
  <c r="P75" i="8" s="1"/>
  <c r="O74" i="4"/>
  <c r="P73" i="4"/>
  <c r="P74" i="8" s="1"/>
  <c r="O73" i="4"/>
  <c r="P72" i="4"/>
  <c r="P73" i="8" s="1"/>
  <c r="O72" i="4"/>
  <c r="P71" i="4"/>
  <c r="P72" i="8" s="1"/>
  <c r="O71" i="4"/>
  <c r="P70" i="4"/>
  <c r="P71" i="8" s="1"/>
  <c r="O70" i="4"/>
  <c r="P69" i="4"/>
  <c r="P70" i="8" s="1"/>
  <c r="O69" i="4"/>
  <c r="P68" i="4"/>
  <c r="P69" i="8" s="1"/>
  <c r="O68" i="4"/>
  <c r="P67" i="4"/>
  <c r="P68" i="8" s="1"/>
  <c r="O67" i="4"/>
  <c r="P66" i="4"/>
  <c r="P67" i="8" s="1"/>
  <c r="O66" i="4"/>
  <c r="P65" i="4"/>
  <c r="P66" i="8" s="1"/>
  <c r="O65" i="4"/>
  <c r="P64" i="4"/>
  <c r="P65" i="8" s="1"/>
  <c r="O64" i="4"/>
  <c r="P63" i="4"/>
  <c r="P64" i="8" s="1"/>
  <c r="O63" i="4"/>
  <c r="P62" i="4"/>
  <c r="P63" i="8" s="1"/>
  <c r="O62" i="4"/>
  <c r="P61" i="4"/>
  <c r="P62" i="8" s="1"/>
  <c r="O61" i="4"/>
  <c r="O62" i="8" s="1"/>
  <c r="O57" i="4"/>
  <c r="P56" i="4"/>
  <c r="P57" i="8" s="1"/>
  <c r="O56" i="4"/>
  <c r="P55" i="4"/>
  <c r="P56" i="8" s="1"/>
  <c r="O55" i="4"/>
  <c r="O56" i="8" s="1"/>
  <c r="P54" i="4"/>
  <c r="P55" i="8" s="1"/>
  <c r="O54" i="4"/>
  <c r="P53" i="4"/>
  <c r="P54" i="8" s="1"/>
  <c r="O53" i="4"/>
  <c r="O54" i="8" s="1"/>
  <c r="P52" i="4"/>
  <c r="P53" i="8" s="1"/>
  <c r="O52" i="4"/>
  <c r="P51" i="4"/>
  <c r="P52" i="8" s="1"/>
  <c r="O51" i="4"/>
  <c r="P50" i="4"/>
  <c r="P51" i="8" s="1"/>
  <c r="O50" i="4"/>
  <c r="P49" i="4"/>
  <c r="P50" i="8" s="1"/>
  <c r="O49" i="4"/>
  <c r="P48" i="4"/>
  <c r="P49" i="8" s="1"/>
  <c r="O48" i="4"/>
  <c r="P47" i="4"/>
  <c r="P48" i="8" s="1"/>
  <c r="O47" i="4"/>
  <c r="O48" i="8" s="1"/>
  <c r="P46" i="4"/>
  <c r="P47" i="8" s="1"/>
  <c r="O46" i="4"/>
  <c r="P45" i="4"/>
  <c r="P46" i="8" s="1"/>
  <c r="O45" i="4"/>
  <c r="P44" i="4"/>
  <c r="P45" i="8" s="1"/>
  <c r="O44" i="4"/>
  <c r="P43" i="4"/>
  <c r="P44" i="8" s="1"/>
  <c r="O43" i="4"/>
  <c r="O44" i="8" s="1"/>
  <c r="P42" i="4"/>
  <c r="P43" i="8" s="1"/>
  <c r="O42" i="4"/>
  <c r="O43" i="8" s="1"/>
  <c r="O38" i="4"/>
  <c r="P37" i="4"/>
  <c r="P38" i="8" s="1"/>
  <c r="O37" i="4"/>
  <c r="P36" i="4"/>
  <c r="P37" i="8" s="1"/>
  <c r="O36" i="4"/>
  <c r="P35" i="4"/>
  <c r="P36" i="8" s="1"/>
  <c r="O35" i="4"/>
  <c r="P34" i="4"/>
  <c r="P35" i="8" s="1"/>
  <c r="O34" i="4"/>
  <c r="O35" i="8" s="1"/>
  <c r="P33" i="4"/>
  <c r="P34" i="8" s="1"/>
  <c r="O33" i="4"/>
  <c r="O34" i="8" s="1"/>
  <c r="P32" i="4"/>
  <c r="P33" i="8" s="1"/>
  <c r="O32" i="4"/>
  <c r="P31" i="4"/>
  <c r="P32" i="8" s="1"/>
  <c r="O31" i="4"/>
  <c r="P30" i="4"/>
  <c r="P31" i="8" s="1"/>
  <c r="O30" i="4"/>
  <c r="P29" i="4"/>
  <c r="P30" i="8" s="1"/>
  <c r="O29" i="4"/>
  <c r="P28" i="4"/>
  <c r="P29" i="8" s="1"/>
  <c r="O28" i="4"/>
  <c r="P27" i="4"/>
  <c r="P28" i="8" s="1"/>
  <c r="O27" i="4"/>
  <c r="P26" i="4"/>
  <c r="P27" i="8" s="1"/>
  <c r="O26" i="4"/>
  <c r="P25" i="4"/>
  <c r="P26" i="8" s="1"/>
  <c r="O25" i="4"/>
  <c r="P24" i="4"/>
  <c r="P25" i="8" s="1"/>
  <c r="O24" i="4"/>
  <c r="P23" i="4"/>
  <c r="P24" i="8" s="1"/>
  <c r="O23" i="4"/>
  <c r="O24" i="8" s="1"/>
  <c r="O19" i="4"/>
  <c r="P18" i="4"/>
  <c r="P18" i="8" s="1"/>
  <c r="O18" i="4"/>
  <c r="P17" i="4"/>
  <c r="P17" i="8" s="1"/>
  <c r="O17" i="4"/>
  <c r="O17" i="8" s="1"/>
  <c r="P16" i="4"/>
  <c r="P16" i="8" s="1"/>
  <c r="O16" i="4"/>
  <c r="P15" i="4"/>
  <c r="P15" i="8" s="1"/>
  <c r="O15" i="4"/>
  <c r="O15" i="8" s="1"/>
  <c r="P14" i="4"/>
  <c r="P14" i="8" s="1"/>
  <c r="O14" i="4"/>
  <c r="P13" i="4"/>
  <c r="P13" i="8" s="1"/>
  <c r="O13" i="4"/>
  <c r="O13" i="8" s="1"/>
  <c r="P12" i="4"/>
  <c r="P12" i="8" s="1"/>
  <c r="O12" i="4"/>
  <c r="P11" i="4"/>
  <c r="P11" i="8" s="1"/>
  <c r="O11" i="4"/>
  <c r="O11" i="8" s="1"/>
  <c r="P10" i="4"/>
  <c r="P10" i="8" s="1"/>
  <c r="O10" i="4"/>
  <c r="O10" i="8" s="1"/>
  <c r="P9" i="4"/>
  <c r="P9" i="8" s="1"/>
  <c r="O9" i="4"/>
  <c r="P8" i="4"/>
  <c r="P8" i="8" s="1"/>
  <c r="O8" i="4"/>
  <c r="O8" i="8" s="1"/>
  <c r="P7" i="4"/>
  <c r="P7" i="8" s="1"/>
  <c r="O7" i="4"/>
  <c r="P6" i="4"/>
  <c r="P6" i="8" s="1"/>
  <c r="O6" i="4"/>
  <c r="O6" i="8" s="1"/>
  <c r="P5" i="4"/>
  <c r="P5" i="8" s="1"/>
  <c r="O5" i="4"/>
  <c r="P4" i="4"/>
  <c r="P4" i="8" s="1"/>
  <c r="O4" i="4"/>
  <c r="O4" i="8" s="1"/>
  <c r="N140" i="3"/>
  <c r="M140" i="3"/>
  <c r="L140" i="3"/>
  <c r="K140" i="3"/>
  <c r="J140" i="3"/>
  <c r="I140" i="3"/>
  <c r="H140" i="3"/>
  <c r="G140" i="3"/>
  <c r="F140" i="3"/>
  <c r="E140" i="3"/>
  <c r="D140" i="3"/>
  <c r="C140" i="3"/>
  <c r="N139" i="3"/>
  <c r="M139" i="3"/>
  <c r="L139" i="3"/>
  <c r="K139" i="3"/>
  <c r="J139" i="3"/>
  <c r="P139" i="3" s="1"/>
  <c r="I139" i="3"/>
  <c r="H139" i="3"/>
  <c r="G139" i="3"/>
  <c r="F139" i="3"/>
  <c r="E139" i="3"/>
  <c r="D139" i="3"/>
  <c r="C139" i="3"/>
  <c r="N138" i="3"/>
  <c r="M138" i="3"/>
  <c r="L138" i="3"/>
  <c r="K138" i="3"/>
  <c r="J138" i="3"/>
  <c r="I138" i="3"/>
  <c r="H138" i="3"/>
  <c r="G138" i="3"/>
  <c r="F138" i="3"/>
  <c r="E138" i="3"/>
  <c r="D138" i="3"/>
  <c r="C138" i="3"/>
  <c r="N137" i="3"/>
  <c r="M137" i="3"/>
  <c r="L137" i="3"/>
  <c r="K137" i="3"/>
  <c r="J137" i="3"/>
  <c r="P137" i="3" s="1"/>
  <c r="I137" i="3"/>
  <c r="H137" i="3"/>
  <c r="G137" i="3"/>
  <c r="F137" i="3"/>
  <c r="E137" i="3"/>
  <c r="D137" i="3"/>
  <c r="C137" i="3"/>
  <c r="N136" i="3"/>
  <c r="M136" i="3"/>
  <c r="L136" i="3"/>
  <c r="K136" i="3"/>
  <c r="J136" i="3"/>
  <c r="I136" i="3"/>
  <c r="H136" i="3"/>
  <c r="G136" i="3"/>
  <c r="F136" i="3"/>
  <c r="E136" i="3"/>
  <c r="D136" i="3"/>
  <c r="C136" i="3"/>
  <c r="N135" i="3"/>
  <c r="M135" i="3"/>
  <c r="L135" i="3"/>
  <c r="K135" i="3"/>
  <c r="J135" i="3"/>
  <c r="P135" i="3" s="1"/>
  <c r="I135" i="3"/>
  <c r="H135" i="3"/>
  <c r="G135" i="3"/>
  <c r="F135" i="3"/>
  <c r="E135" i="3"/>
  <c r="D135" i="3"/>
  <c r="C135" i="3"/>
  <c r="N134" i="3"/>
  <c r="M134" i="3"/>
  <c r="L134" i="3"/>
  <c r="K134" i="3"/>
  <c r="J134" i="3"/>
  <c r="I134" i="3"/>
  <c r="H134" i="3"/>
  <c r="G134" i="3"/>
  <c r="F134" i="3"/>
  <c r="E134" i="3"/>
  <c r="D134" i="3"/>
  <c r="C134" i="3"/>
  <c r="N133" i="3"/>
  <c r="M133" i="3"/>
  <c r="L133" i="3"/>
  <c r="K133" i="3"/>
  <c r="J133" i="3"/>
  <c r="I133" i="3"/>
  <c r="H133" i="3"/>
  <c r="G133" i="3"/>
  <c r="F133" i="3"/>
  <c r="E133" i="3"/>
  <c r="D133" i="3"/>
  <c r="C133" i="3"/>
  <c r="N132" i="3"/>
  <c r="M132" i="3"/>
  <c r="L132" i="3"/>
  <c r="K132" i="3"/>
  <c r="J132" i="3"/>
  <c r="I132" i="3"/>
  <c r="H132" i="3"/>
  <c r="G132" i="3"/>
  <c r="F132" i="3"/>
  <c r="E132" i="3"/>
  <c r="D132" i="3"/>
  <c r="C132" i="3"/>
  <c r="N131" i="3"/>
  <c r="M131" i="3"/>
  <c r="L131" i="3"/>
  <c r="K131" i="3"/>
  <c r="J131" i="3"/>
  <c r="I131" i="3"/>
  <c r="H131" i="3"/>
  <c r="G131" i="3"/>
  <c r="F131" i="3"/>
  <c r="E131" i="3"/>
  <c r="D131" i="3"/>
  <c r="C131" i="3"/>
  <c r="N130" i="3"/>
  <c r="M130" i="3"/>
  <c r="L130" i="3"/>
  <c r="K130" i="3"/>
  <c r="J130" i="3"/>
  <c r="I130" i="3"/>
  <c r="H130" i="3"/>
  <c r="G130" i="3"/>
  <c r="F130" i="3"/>
  <c r="E130" i="3"/>
  <c r="D130" i="3"/>
  <c r="C130" i="3"/>
  <c r="N129" i="3"/>
  <c r="M129" i="3"/>
  <c r="L129" i="3"/>
  <c r="K129" i="3"/>
  <c r="J129" i="3"/>
  <c r="I129" i="3"/>
  <c r="H129" i="3"/>
  <c r="G129" i="3"/>
  <c r="F129" i="3"/>
  <c r="E129" i="3"/>
  <c r="D129" i="3"/>
  <c r="C129" i="3"/>
  <c r="N128" i="3"/>
  <c r="M128" i="3"/>
  <c r="L128" i="3"/>
  <c r="K128" i="3"/>
  <c r="J128" i="3"/>
  <c r="I128" i="3"/>
  <c r="H128" i="3"/>
  <c r="G128" i="3"/>
  <c r="F128" i="3"/>
  <c r="E128" i="3"/>
  <c r="D128" i="3"/>
  <c r="C128" i="3"/>
  <c r="N127" i="3"/>
  <c r="M127" i="3"/>
  <c r="L127" i="3"/>
  <c r="K127" i="3"/>
  <c r="J127" i="3"/>
  <c r="I127" i="3"/>
  <c r="H127" i="3"/>
  <c r="G127" i="3"/>
  <c r="F127" i="3"/>
  <c r="E127" i="3"/>
  <c r="D127" i="3"/>
  <c r="C127" i="3"/>
  <c r="N126" i="3"/>
  <c r="M126" i="3"/>
  <c r="L126" i="3"/>
  <c r="K126" i="3"/>
  <c r="J126" i="3"/>
  <c r="I126" i="3"/>
  <c r="H126" i="3"/>
  <c r="G126" i="3"/>
  <c r="F126" i="3"/>
  <c r="E126" i="3"/>
  <c r="D126" i="3"/>
  <c r="C126" i="3"/>
  <c r="N125" i="3"/>
  <c r="M125" i="3"/>
  <c r="L125" i="3"/>
  <c r="K125" i="3"/>
  <c r="J125" i="3"/>
  <c r="I125" i="3"/>
  <c r="H125" i="3"/>
  <c r="G125" i="3"/>
  <c r="F125" i="3"/>
  <c r="E125" i="3"/>
  <c r="D125" i="3"/>
  <c r="C125" i="3"/>
  <c r="O120" i="3"/>
  <c r="Q120" i="3" s="1"/>
  <c r="P119" i="3"/>
  <c r="O119" i="3"/>
  <c r="P118" i="3"/>
  <c r="O118" i="3"/>
  <c r="P117" i="3"/>
  <c r="O117" i="3"/>
  <c r="P116" i="3"/>
  <c r="O116" i="3"/>
  <c r="P115" i="3"/>
  <c r="O115" i="3"/>
  <c r="P114" i="3"/>
  <c r="O114" i="3"/>
  <c r="P113" i="3"/>
  <c r="O113" i="3"/>
  <c r="P112" i="3"/>
  <c r="O112" i="3"/>
  <c r="P111" i="3"/>
  <c r="O111" i="3"/>
  <c r="P110" i="3"/>
  <c r="O110" i="3"/>
  <c r="P109" i="3"/>
  <c r="O109" i="3"/>
  <c r="P108" i="3"/>
  <c r="O108" i="3"/>
  <c r="P107" i="3"/>
  <c r="O107" i="3"/>
  <c r="P106" i="3"/>
  <c r="O106" i="3"/>
  <c r="P105" i="3"/>
  <c r="O105" i="3"/>
  <c r="O100" i="3"/>
  <c r="Q100" i="3" s="1"/>
  <c r="P99" i="3"/>
  <c r="O99" i="3"/>
  <c r="P98" i="3"/>
  <c r="O98" i="3"/>
  <c r="P97" i="3"/>
  <c r="O97" i="3"/>
  <c r="P96" i="3"/>
  <c r="O96" i="3"/>
  <c r="P95" i="3"/>
  <c r="O95" i="3"/>
  <c r="P94" i="3"/>
  <c r="O94" i="3"/>
  <c r="P93" i="3"/>
  <c r="O93" i="3"/>
  <c r="P92" i="3"/>
  <c r="O92" i="3"/>
  <c r="P91" i="3"/>
  <c r="O91" i="3"/>
  <c r="P90" i="3"/>
  <c r="O90" i="3"/>
  <c r="P89" i="3"/>
  <c r="O89" i="3"/>
  <c r="P88" i="3"/>
  <c r="O88" i="3"/>
  <c r="P87" i="3"/>
  <c r="O87" i="3"/>
  <c r="P86" i="3"/>
  <c r="O86" i="3"/>
  <c r="P85" i="3"/>
  <c r="O85" i="3"/>
  <c r="O80" i="3"/>
  <c r="Q80" i="3" s="1"/>
  <c r="P79" i="3"/>
  <c r="O79" i="3"/>
  <c r="P78" i="3"/>
  <c r="O78" i="3"/>
  <c r="Q78" i="3" s="1"/>
  <c r="P77" i="3"/>
  <c r="O77" i="3"/>
  <c r="P76" i="3"/>
  <c r="O76" i="3"/>
  <c r="P75" i="3"/>
  <c r="O75" i="3"/>
  <c r="P74" i="3"/>
  <c r="O74" i="3"/>
  <c r="P73" i="3"/>
  <c r="O73" i="3"/>
  <c r="P72" i="3"/>
  <c r="O72" i="3"/>
  <c r="P71" i="3"/>
  <c r="O71" i="3"/>
  <c r="Q71" i="3" s="1"/>
  <c r="P70" i="3"/>
  <c r="O70" i="3"/>
  <c r="P69" i="3"/>
  <c r="O69" i="3"/>
  <c r="P68" i="3"/>
  <c r="O68" i="3"/>
  <c r="Q68" i="3" s="1"/>
  <c r="P67" i="3"/>
  <c r="O67" i="3"/>
  <c r="P66" i="3"/>
  <c r="O66" i="3"/>
  <c r="Q66" i="3" s="1"/>
  <c r="P65" i="3"/>
  <c r="O65" i="3"/>
  <c r="O59" i="3"/>
  <c r="Q59" i="3" s="1"/>
  <c r="P58" i="3"/>
  <c r="O58" i="3"/>
  <c r="P57" i="3"/>
  <c r="O57" i="3"/>
  <c r="P56" i="3"/>
  <c r="O56" i="3"/>
  <c r="P55" i="3"/>
  <c r="O55" i="3"/>
  <c r="P54" i="3"/>
  <c r="O54" i="3"/>
  <c r="P53" i="3"/>
  <c r="O53" i="3"/>
  <c r="P52" i="3"/>
  <c r="O52" i="3"/>
  <c r="P51" i="3"/>
  <c r="O51" i="3"/>
  <c r="P50" i="3"/>
  <c r="O50" i="3"/>
  <c r="P49" i="3"/>
  <c r="O49" i="3"/>
  <c r="P48" i="3"/>
  <c r="O48" i="3"/>
  <c r="P47" i="3"/>
  <c r="O47" i="3"/>
  <c r="P46" i="3"/>
  <c r="O46" i="3"/>
  <c r="P45" i="3"/>
  <c r="O45" i="3"/>
  <c r="P44" i="3"/>
  <c r="O44" i="3"/>
  <c r="O39" i="3"/>
  <c r="Q39" i="3" s="1"/>
  <c r="P38" i="3"/>
  <c r="O38" i="3"/>
  <c r="P37" i="3"/>
  <c r="O37" i="3"/>
  <c r="P36" i="3"/>
  <c r="O36" i="3"/>
  <c r="Q36" i="3" s="1"/>
  <c r="P35" i="3"/>
  <c r="O35" i="3"/>
  <c r="P34" i="3"/>
  <c r="O34" i="3"/>
  <c r="P33" i="3"/>
  <c r="O33" i="3"/>
  <c r="P32" i="3"/>
  <c r="O32" i="3"/>
  <c r="P31" i="3"/>
  <c r="O31" i="3"/>
  <c r="P30" i="3"/>
  <c r="O30" i="3"/>
  <c r="P29" i="3"/>
  <c r="O29" i="3"/>
  <c r="P28" i="3"/>
  <c r="O28" i="3"/>
  <c r="P27" i="3"/>
  <c r="O27" i="3"/>
  <c r="Q27" i="3" s="1"/>
  <c r="P26" i="3"/>
  <c r="O26" i="3"/>
  <c r="P25" i="3"/>
  <c r="O25" i="3"/>
  <c r="P24" i="3"/>
  <c r="O24" i="3"/>
  <c r="O19" i="3"/>
  <c r="Q19" i="3" s="1"/>
  <c r="P18" i="3"/>
  <c r="O18" i="3"/>
  <c r="P17" i="3"/>
  <c r="O17" i="3"/>
  <c r="P16" i="3"/>
  <c r="O16" i="3"/>
  <c r="P15" i="3"/>
  <c r="O15" i="3"/>
  <c r="P14" i="3"/>
  <c r="O14" i="3"/>
  <c r="P13" i="3"/>
  <c r="O13" i="3"/>
  <c r="P12" i="3"/>
  <c r="O12" i="3"/>
  <c r="P11" i="3"/>
  <c r="O11" i="3"/>
  <c r="P10" i="3"/>
  <c r="O10" i="3"/>
  <c r="P9" i="3"/>
  <c r="O9" i="3"/>
  <c r="P8" i="3"/>
  <c r="O8" i="3"/>
  <c r="P7" i="3"/>
  <c r="O7" i="3"/>
  <c r="P6" i="3"/>
  <c r="O6" i="3"/>
  <c r="P5" i="3"/>
  <c r="O5" i="3"/>
  <c r="P4" i="3"/>
  <c r="O4" i="3"/>
  <c r="O62" i="23"/>
  <c r="P61" i="23"/>
  <c r="O61" i="23"/>
  <c r="P60" i="23"/>
  <c r="O60" i="23"/>
  <c r="P59" i="23"/>
  <c r="O59" i="23"/>
  <c r="P58" i="23"/>
  <c r="O58" i="23"/>
  <c r="P57" i="23"/>
  <c r="O57" i="23"/>
  <c r="P56" i="23"/>
  <c r="O56" i="23"/>
  <c r="P55" i="23"/>
  <c r="O55" i="23"/>
  <c r="P54" i="23"/>
  <c r="O54" i="23"/>
  <c r="P53" i="23"/>
  <c r="O53" i="23"/>
  <c r="P52" i="23"/>
  <c r="O52" i="23"/>
  <c r="P51" i="23"/>
  <c r="O51" i="23"/>
  <c r="P50" i="23"/>
  <c r="O50" i="23"/>
  <c r="P49" i="23"/>
  <c r="O49" i="23"/>
  <c r="P48" i="23"/>
  <c r="O48" i="23"/>
  <c r="P47" i="23"/>
  <c r="O47" i="23"/>
  <c r="O41" i="23"/>
  <c r="Q41" i="23" s="1"/>
  <c r="P40" i="23"/>
  <c r="O40" i="23"/>
  <c r="P39" i="23"/>
  <c r="O39" i="23"/>
  <c r="P38" i="23"/>
  <c r="O38" i="23"/>
  <c r="P37" i="23"/>
  <c r="O37" i="23"/>
  <c r="P36" i="23"/>
  <c r="O36" i="23"/>
  <c r="P35" i="23"/>
  <c r="O35" i="23"/>
  <c r="P34" i="23"/>
  <c r="O34" i="23"/>
  <c r="P33" i="23"/>
  <c r="O33" i="23"/>
  <c r="P32" i="23"/>
  <c r="O32" i="23"/>
  <c r="P31" i="23"/>
  <c r="O31" i="23"/>
  <c r="P30" i="23"/>
  <c r="O30" i="23"/>
  <c r="P29" i="23"/>
  <c r="O29" i="23"/>
  <c r="P28" i="23"/>
  <c r="O28" i="23"/>
  <c r="P27" i="23"/>
  <c r="O27" i="23"/>
  <c r="P26" i="23"/>
  <c r="O26" i="23"/>
  <c r="O20" i="23"/>
  <c r="Q20" i="23" s="1"/>
  <c r="P19" i="23"/>
  <c r="O19" i="23"/>
  <c r="P18" i="23"/>
  <c r="O18" i="23"/>
  <c r="P17" i="23"/>
  <c r="O17" i="23"/>
  <c r="P16" i="23"/>
  <c r="O16" i="23"/>
  <c r="P15" i="23"/>
  <c r="O15" i="23"/>
  <c r="P14" i="23"/>
  <c r="O14" i="23"/>
  <c r="P13" i="23"/>
  <c r="O13" i="23"/>
  <c r="P12" i="23"/>
  <c r="O12" i="23"/>
  <c r="P11" i="23"/>
  <c r="O11" i="23"/>
  <c r="P10" i="23"/>
  <c r="O10" i="23"/>
  <c r="P9" i="23"/>
  <c r="O9" i="23"/>
  <c r="P8" i="23"/>
  <c r="O8" i="23"/>
  <c r="P7" i="23"/>
  <c r="O7" i="23"/>
  <c r="P6" i="23"/>
  <c r="O6" i="23"/>
  <c r="P5" i="23"/>
  <c r="O5" i="23"/>
  <c r="Q25" i="3" l="1"/>
  <c r="Q26" i="3"/>
  <c r="Q28" i="3"/>
  <c r="Q30" i="3"/>
  <c r="Q32" i="3"/>
  <c r="Q34" i="3"/>
  <c r="Q35" i="3"/>
  <c r="Q37" i="3"/>
  <c r="Q67" i="3"/>
  <c r="Q69" i="3"/>
  <c r="Q70" i="3"/>
  <c r="Q72" i="3"/>
  <c r="Q73" i="3"/>
  <c r="Q74" i="3"/>
  <c r="Q75" i="3"/>
  <c r="Q76" i="3"/>
  <c r="Q77" i="3"/>
  <c r="Q29" i="3"/>
  <c r="Q31" i="3"/>
  <c r="Q33" i="3"/>
  <c r="Q38" i="3"/>
  <c r="Q79" i="3"/>
  <c r="Q106" i="3"/>
  <c r="Q107" i="3"/>
  <c r="Q108" i="3"/>
  <c r="Q109" i="3"/>
  <c r="Q110" i="3"/>
  <c r="Q111" i="3"/>
  <c r="Q112" i="3"/>
  <c r="Q113" i="3"/>
  <c r="Q114" i="3"/>
  <c r="Q115" i="3"/>
  <c r="Q116" i="3"/>
  <c r="Q117" i="3"/>
  <c r="Q118" i="3"/>
  <c r="Q119" i="3"/>
  <c r="Q5" i="3"/>
  <c r="Q6" i="3"/>
  <c r="Q7" i="3"/>
  <c r="Q8" i="3"/>
  <c r="Q9" i="3"/>
  <c r="Q10" i="3"/>
  <c r="Q11" i="3"/>
  <c r="Q12" i="3"/>
  <c r="Q13" i="3"/>
  <c r="Q14" i="3"/>
  <c r="Q15" i="3"/>
  <c r="Q16" i="3"/>
  <c r="Q17" i="3"/>
  <c r="Q18" i="3"/>
  <c r="Q45" i="3"/>
  <c r="Q46" i="3"/>
  <c r="Q47" i="3"/>
  <c r="Q48" i="3"/>
  <c r="Q49" i="3"/>
  <c r="Q50" i="3"/>
  <c r="Q51" i="3"/>
  <c r="Q52" i="3"/>
  <c r="Q53" i="3"/>
  <c r="Q54" i="3"/>
  <c r="Q55" i="3"/>
  <c r="Q56" i="3"/>
  <c r="Q57" i="3"/>
  <c r="Q58" i="3"/>
  <c r="Q86" i="3"/>
  <c r="Q87" i="3"/>
  <c r="Q88" i="3"/>
  <c r="Q89" i="3"/>
  <c r="Q90" i="3"/>
  <c r="Q91" i="3"/>
  <c r="Q92" i="3"/>
  <c r="Q93" i="3"/>
  <c r="Q94" i="3"/>
  <c r="Q95" i="3"/>
  <c r="Q96" i="3"/>
  <c r="Q97" i="3"/>
  <c r="Q98" i="3"/>
  <c r="Q99" i="3"/>
  <c r="O125" i="3"/>
  <c r="P125" i="3"/>
  <c r="O126" i="3"/>
  <c r="P126" i="3"/>
  <c r="O127" i="3"/>
  <c r="P127" i="3"/>
  <c r="O128" i="3"/>
  <c r="P128" i="3"/>
  <c r="O129" i="3"/>
  <c r="P129" i="3"/>
  <c r="O130" i="3"/>
  <c r="P130" i="3"/>
  <c r="O131" i="3"/>
  <c r="P131" i="3"/>
  <c r="O132" i="3"/>
  <c r="P132" i="3"/>
  <c r="O133" i="3"/>
  <c r="P133" i="3"/>
  <c r="O134" i="3"/>
  <c r="P134" i="3"/>
  <c r="O135" i="3"/>
  <c r="O136" i="3"/>
  <c r="P136" i="3"/>
  <c r="O137" i="3"/>
  <c r="O138" i="3"/>
  <c r="P138" i="3"/>
  <c r="O139" i="3"/>
  <c r="Q140" i="3"/>
  <c r="Q18" i="6"/>
  <c r="Q16" i="6"/>
  <c r="Q50" i="6"/>
  <c r="Q5" i="9"/>
  <c r="Q14" i="9"/>
  <c r="Q18" i="4"/>
  <c r="Q54" i="4"/>
  <c r="Q12" i="4"/>
  <c r="Q46" i="4"/>
  <c r="Q48" i="4"/>
  <c r="Q50" i="4"/>
  <c r="Q52" i="4"/>
  <c r="Q84" i="4"/>
  <c r="Q88" i="4"/>
  <c r="Q90" i="4"/>
  <c r="Q92" i="4"/>
  <c r="Q94" i="4"/>
  <c r="Q6" i="6"/>
  <c r="Q8" i="6"/>
  <c r="Q10" i="6"/>
  <c r="Q12" i="6"/>
  <c r="Q14" i="6"/>
  <c r="Q15" i="6"/>
  <c r="Q45" i="6"/>
  <c r="Q47" i="6"/>
  <c r="Q52" i="6"/>
  <c r="O52" i="10"/>
  <c r="Q54" i="6"/>
  <c r="O54" i="10"/>
  <c r="Q56" i="6"/>
  <c r="O56" i="10"/>
  <c r="O81" i="10"/>
  <c r="Q83" i="6"/>
  <c r="O83" i="10"/>
  <c r="Q90" i="6"/>
  <c r="O90" i="10"/>
  <c r="Q92" i="6"/>
  <c r="O92" i="10"/>
  <c r="Q94" i="6"/>
  <c r="O94" i="10"/>
  <c r="Q7" i="6"/>
  <c r="Q9" i="6"/>
  <c r="Q11" i="6"/>
  <c r="Q13" i="6"/>
  <c r="Q17" i="6"/>
  <c r="Q44" i="6"/>
  <c r="Q46" i="6"/>
  <c r="Q48" i="6"/>
  <c r="Q49" i="6"/>
  <c r="Q51" i="6"/>
  <c r="O51" i="10"/>
  <c r="Q53" i="6"/>
  <c r="O53" i="10"/>
  <c r="Q55" i="6"/>
  <c r="O55" i="10"/>
  <c r="Q82" i="6"/>
  <c r="O82" i="10"/>
  <c r="Q85" i="6"/>
  <c r="O85" i="10"/>
  <c r="Q86" i="6"/>
  <c r="O86" i="10"/>
  <c r="Q87" i="6"/>
  <c r="O87" i="10"/>
  <c r="Q89" i="6"/>
  <c r="O89" i="10"/>
  <c r="Q91" i="6"/>
  <c r="O91" i="10"/>
  <c r="Q93" i="6"/>
  <c r="O93" i="10"/>
  <c r="Q25" i="6"/>
  <c r="Q26" i="6"/>
  <c r="Q27" i="6"/>
  <c r="Q28" i="6"/>
  <c r="Q29" i="6"/>
  <c r="Q30" i="6"/>
  <c r="Q31" i="6"/>
  <c r="Q32" i="6"/>
  <c r="Q33" i="6"/>
  <c r="Q34" i="6"/>
  <c r="Q35" i="6"/>
  <c r="Q36" i="6"/>
  <c r="Q37" i="6"/>
  <c r="Q63" i="6"/>
  <c r="O63" i="10"/>
  <c r="Q64" i="6"/>
  <c r="O64" i="10"/>
  <c r="Q65" i="6"/>
  <c r="O65" i="10"/>
  <c r="Q67" i="6"/>
  <c r="O67" i="10"/>
  <c r="Q68" i="6"/>
  <c r="O68" i="10"/>
  <c r="Q69" i="6"/>
  <c r="O69" i="10"/>
  <c r="Q71" i="6"/>
  <c r="O71" i="10"/>
  <c r="Q72" i="6"/>
  <c r="O72" i="10"/>
  <c r="Q73" i="6"/>
  <c r="O73" i="10"/>
  <c r="Q75" i="6"/>
  <c r="O75" i="10"/>
  <c r="O100" i="10"/>
  <c r="Q101" i="6"/>
  <c r="O101" i="10"/>
  <c r="Q102" i="6"/>
  <c r="O102" i="10"/>
  <c r="Q103" i="6"/>
  <c r="O103" i="10"/>
  <c r="Q104" i="6"/>
  <c r="O104" i="10"/>
  <c r="Q105" i="6"/>
  <c r="O105" i="10"/>
  <c r="Q106" i="6"/>
  <c r="O106" i="10"/>
  <c r="Q107" i="6"/>
  <c r="O107" i="10"/>
  <c r="Q108" i="6"/>
  <c r="O108" i="10"/>
  <c r="Q109" i="6"/>
  <c r="O109" i="10"/>
  <c r="Q110" i="6"/>
  <c r="O110" i="10"/>
  <c r="Q111" i="6"/>
  <c r="O111" i="10"/>
  <c r="Q112" i="6"/>
  <c r="O112" i="10"/>
  <c r="Q113" i="6"/>
  <c r="O113" i="10"/>
  <c r="O5" i="10"/>
  <c r="O6" i="10"/>
  <c r="O7" i="10"/>
  <c r="O8" i="10"/>
  <c r="O9" i="10"/>
  <c r="O10" i="10"/>
  <c r="O11" i="10"/>
  <c r="O12" i="10"/>
  <c r="O13" i="10"/>
  <c r="O14" i="10"/>
  <c r="O15" i="10"/>
  <c r="O16" i="10"/>
  <c r="O17" i="10"/>
  <c r="O18" i="10"/>
  <c r="O24" i="10"/>
  <c r="O25" i="10"/>
  <c r="O26" i="10"/>
  <c r="O27" i="10"/>
  <c r="O28" i="10"/>
  <c r="O29" i="10"/>
  <c r="O30" i="10"/>
  <c r="O31" i="10"/>
  <c r="O32" i="10"/>
  <c r="O33" i="10"/>
  <c r="O34" i="10"/>
  <c r="O35" i="10"/>
  <c r="O36" i="10"/>
  <c r="O37" i="10"/>
  <c r="O43" i="10"/>
  <c r="O44" i="10"/>
  <c r="O45" i="10"/>
  <c r="O46" i="10"/>
  <c r="O47" i="10"/>
  <c r="O48" i="10"/>
  <c r="O49" i="10"/>
  <c r="O50" i="10"/>
  <c r="Q6" i="9"/>
  <c r="Q8" i="9"/>
  <c r="Q9" i="9"/>
  <c r="Q10" i="9"/>
  <c r="Q11" i="9"/>
  <c r="Q12" i="9"/>
  <c r="Q13" i="9"/>
  <c r="Q15" i="9"/>
  <c r="Q16" i="9"/>
  <c r="Q17" i="9"/>
  <c r="Q18" i="9"/>
  <c r="Q43" i="9"/>
  <c r="Q44" i="9"/>
  <c r="Q45" i="9"/>
  <c r="Q46" i="9"/>
  <c r="Q47" i="9"/>
  <c r="Q48" i="9"/>
  <c r="Q49" i="9"/>
  <c r="Q50" i="9"/>
  <c r="Q51" i="9"/>
  <c r="Q52" i="9"/>
  <c r="Q53" i="9"/>
  <c r="Q54" i="9"/>
  <c r="Q55" i="9"/>
  <c r="Q56" i="9"/>
  <c r="Q81" i="9"/>
  <c r="Q82" i="9"/>
  <c r="Q83" i="9"/>
  <c r="Q84" i="9"/>
  <c r="Q85" i="9"/>
  <c r="Q86" i="9"/>
  <c r="Q87" i="9"/>
  <c r="Q88" i="9"/>
  <c r="Q89" i="9"/>
  <c r="Q90" i="9"/>
  <c r="Q91" i="9"/>
  <c r="Q92" i="9"/>
  <c r="Q93" i="9"/>
  <c r="Q94" i="9"/>
  <c r="Q7" i="9"/>
  <c r="Q24" i="9"/>
  <c r="Q25" i="9"/>
  <c r="Q26" i="9"/>
  <c r="Q27" i="9"/>
  <c r="Q28" i="9"/>
  <c r="Q29" i="9"/>
  <c r="Q30" i="9"/>
  <c r="Q31" i="9"/>
  <c r="Q32" i="9"/>
  <c r="Q33" i="9"/>
  <c r="Q34" i="9"/>
  <c r="Q35" i="9"/>
  <c r="Q36" i="9"/>
  <c r="Q37" i="9"/>
  <c r="Q62" i="9"/>
  <c r="Q63" i="9"/>
  <c r="Q64" i="9"/>
  <c r="Q65" i="9"/>
  <c r="Q66" i="9"/>
  <c r="Q67" i="9"/>
  <c r="Q68" i="9"/>
  <c r="Q69" i="9"/>
  <c r="Q70" i="9"/>
  <c r="Q71" i="9"/>
  <c r="Q72" i="9"/>
  <c r="Q73" i="9"/>
  <c r="Q74" i="9"/>
  <c r="Q75" i="9"/>
  <c r="Q100" i="9"/>
  <c r="Q101" i="9"/>
  <c r="Q102" i="9"/>
  <c r="Q103" i="9"/>
  <c r="Q104" i="9"/>
  <c r="Q105" i="9"/>
  <c r="Q106" i="9"/>
  <c r="Q107" i="9"/>
  <c r="Q108" i="9"/>
  <c r="Q109" i="9"/>
  <c r="Q110" i="9"/>
  <c r="Q111" i="9"/>
  <c r="Q112" i="9"/>
  <c r="Q113" i="9"/>
  <c r="Q35" i="8"/>
  <c r="Q11" i="8"/>
  <c r="Q44" i="8"/>
  <c r="Q84" i="8"/>
  <c r="Q5" i="4"/>
  <c r="Q7" i="4"/>
  <c r="Q9" i="4"/>
  <c r="Q14" i="4"/>
  <c r="Q16" i="4"/>
  <c r="Q44" i="4"/>
  <c r="Q45" i="4"/>
  <c r="Q49" i="4"/>
  <c r="Q51" i="4"/>
  <c r="Q56" i="4"/>
  <c r="Q81" i="4"/>
  <c r="Q86" i="4"/>
  <c r="Q89" i="4"/>
  <c r="Q93" i="4"/>
  <c r="P119" i="4"/>
  <c r="P120" i="8" s="1"/>
  <c r="I120" i="8"/>
  <c r="F118" i="7"/>
  <c r="F119" i="11" s="1"/>
  <c r="F4" i="11"/>
  <c r="J118" i="7"/>
  <c r="J119" i="11" s="1"/>
  <c r="J4" i="11"/>
  <c r="N118" i="7"/>
  <c r="N119" i="11" s="1"/>
  <c r="N4" i="11"/>
  <c r="F119" i="7"/>
  <c r="F120" i="11" s="1"/>
  <c r="F5" i="11"/>
  <c r="J119" i="7"/>
  <c r="J120" i="11" s="1"/>
  <c r="J5" i="11"/>
  <c r="N119" i="7"/>
  <c r="N120" i="11" s="1"/>
  <c r="N5" i="11"/>
  <c r="F120" i="7"/>
  <c r="F121" i="11" s="1"/>
  <c r="F6" i="11"/>
  <c r="J120" i="7"/>
  <c r="J121" i="11" s="1"/>
  <c r="J6" i="11"/>
  <c r="N120" i="7"/>
  <c r="N121" i="11" s="1"/>
  <c r="N6" i="11"/>
  <c r="F121" i="7"/>
  <c r="F122" i="11" s="1"/>
  <c r="F7" i="11"/>
  <c r="J121" i="7"/>
  <c r="J122" i="11" s="1"/>
  <c r="J7" i="11"/>
  <c r="N121" i="7"/>
  <c r="N122" i="11" s="1"/>
  <c r="N7" i="11"/>
  <c r="F122" i="7"/>
  <c r="F123" i="11" s="1"/>
  <c r="F8" i="11"/>
  <c r="J122" i="7"/>
  <c r="J123" i="11" s="1"/>
  <c r="J8" i="11"/>
  <c r="N122" i="7"/>
  <c r="N123" i="11" s="1"/>
  <c r="N8" i="11"/>
  <c r="F123" i="7"/>
  <c r="F124" i="11" s="1"/>
  <c r="F9" i="11"/>
  <c r="J123" i="7"/>
  <c r="J124" i="11" s="1"/>
  <c r="J9" i="11"/>
  <c r="N123" i="7"/>
  <c r="N124" i="11" s="1"/>
  <c r="N9" i="11"/>
  <c r="F124" i="7"/>
  <c r="F125" i="11" s="1"/>
  <c r="F10" i="11"/>
  <c r="J124" i="7"/>
  <c r="J125" i="11" s="1"/>
  <c r="J10" i="11"/>
  <c r="D125" i="7"/>
  <c r="D126" i="11" s="1"/>
  <c r="D11" i="11"/>
  <c r="H125" i="7"/>
  <c r="H126" i="11" s="1"/>
  <c r="H11" i="11"/>
  <c r="L125" i="7"/>
  <c r="L126" i="11" s="1"/>
  <c r="L11" i="11"/>
  <c r="D126" i="7"/>
  <c r="D127" i="11" s="1"/>
  <c r="D12" i="11"/>
  <c r="H126" i="7"/>
  <c r="H127" i="11" s="1"/>
  <c r="H12" i="11"/>
  <c r="L126" i="7"/>
  <c r="L127" i="11" s="1"/>
  <c r="L12" i="11"/>
  <c r="D127" i="7"/>
  <c r="D128" i="11" s="1"/>
  <c r="D13" i="11"/>
  <c r="H127" i="7"/>
  <c r="H128" i="11" s="1"/>
  <c r="H13" i="11"/>
  <c r="L127" i="7"/>
  <c r="L128" i="11" s="1"/>
  <c r="L13" i="11"/>
  <c r="D128" i="7"/>
  <c r="D129" i="11" s="1"/>
  <c r="D14" i="11"/>
  <c r="H128" i="7"/>
  <c r="H129" i="11" s="1"/>
  <c r="H14" i="11"/>
  <c r="L128" i="7"/>
  <c r="L129" i="11" s="1"/>
  <c r="L14" i="11"/>
  <c r="D129" i="7"/>
  <c r="D130" i="11" s="1"/>
  <c r="D15" i="11"/>
  <c r="H129" i="7"/>
  <c r="H130" i="11" s="1"/>
  <c r="H15" i="11"/>
  <c r="L129" i="7"/>
  <c r="L130" i="11" s="1"/>
  <c r="L15" i="11"/>
  <c r="D130" i="7"/>
  <c r="D131" i="11" s="1"/>
  <c r="D16" i="11"/>
  <c r="J130" i="7"/>
  <c r="J131" i="11" s="1"/>
  <c r="J16" i="11"/>
  <c r="N130" i="7"/>
  <c r="N131" i="11" s="1"/>
  <c r="N16" i="11"/>
  <c r="F131" i="7"/>
  <c r="F132" i="11" s="1"/>
  <c r="F17" i="11"/>
  <c r="J131" i="7"/>
  <c r="J132" i="11" s="1"/>
  <c r="J17" i="11"/>
  <c r="N131" i="7"/>
  <c r="N132" i="11" s="1"/>
  <c r="N17" i="11"/>
  <c r="F132" i="7"/>
  <c r="F133" i="11" s="1"/>
  <c r="F18" i="11"/>
  <c r="J132" i="7"/>
  <c r="J133" i="11" s="1"/>
  <c r="J18" i="11"/>
  <c r="N132" i="7"/>
  <c r="N133" i="11" s="1"/>
  <c r="N18" i="11"/>
  <c r="H133" i="7"/>
  <c r="H134" i="11" s="1"/>
  <c r="H19" i="11"/>
  <c r="P25" i="7"/>
  <c r="P25" i="11" s="1"/>
  <c r="J25" i="11"/>
  <c r="P27" i="7"/>
  <c r="P27" i="11" s="1"/>
  <c r="J27" i="11"/>
  <c r="P29" i="7"/>
  <c r="P29" i="11" s="1"/>
  <c r="J29" i="11"/>
  <c r="P31" i="7"/>
  <c r="P31" i="11" s="1"/>
  <c r="J31" i="11"/>
  <c r="P33" i="7"/>
  <c r="P33" i="11" s="1"/>
  <c r="J33" i="11"/>
  <c r="P35" i="7"/>
  <c r="P35" i="11" s="1"/>
  <c r="J35" i="11"/>
  <c r="P42" i="7"/>
  <c r="P42" i="11" s="1"/>
  <c r="J42" i="11"/>
  <c r="P45" i="7"/>
  <c r="P45" i="11" s="1"/>
  <c r="J45" i="11"/>
  <c r="P47" i="7"/>
  <c r="P47" i="11" s="1"/>
  <c r="J47" i="11"/>
  <c r="P51" i="7"/>
  <c r="P51" i="11" s="1"/>
  <c r="J51" i="11"/>
  <c r="P63" i="7"/>
  <c r="P63" i="11" s="1"/>
  <c r="J63" i="11"/>
  <c r="P67" i="7"/>
  <c r="P67" i="11" s="1"/>
  <c r="J67" i="11"/>
  <c r="P69" i="7"/>
  <c r="P69" i="11" s="1"/>
  <c r="J69" i="11"/>
  <c r="Q24" i="4"/>
  <c r="Q25" i="4"/>
  <c r="Q26" i="4"/>
  <c r="Q27" i="4"/>
  <c r="Q28" i="4"/>
  <c r="Q29" i="4"/>
  <c r="Q30" i="4"/>
  <c r="Q31" i="4"/>
  <c r="Q32" i="4"/>
  <c r="Q35" i="4"/>
  <c r="Q36" i="4"/>
  <c r="Q37" i="4"/>
  <c r="Q62" i="4"/>
  <c r="Q63" i="4"/>
  <c r="Q64" i="4"/>
  <c r="Q65" i="4"/>
  <c r="Q66" i="4"/>
  <c r="Q67" i="4"/>
  <c r="Q68" i="4"/>
  <c r="Q69" i="4"/>
  <c r="Q70" i="4"/>
  <c r="Q71" i="4"/>
  <c r="Q72" i="4"/>
  <c r="Q73" i="4"/>
  <c r="Q74" i="4"/>
  <c r="Q75" i="4"/>
  <c r="Q100" i="4"/>
  <c r="Q101" i="4"/>
  <c r="Q102" i="4"/>
  <c r="Q103" i="4"/>
  <c r="Q104" i="4"/>
  <c r="Q105" i="4"/>
  <c r="Q106" i="4"/>
  <c r="Q107" i="4"/>
  <c r="Q108" i="4"/>
  <c r="Q109" i="4"/>
  <c r="Q110" i="4"/>
  <c r="Q111" i="4"/>
  <c r="Q112" i="4"/>
  <c r="Q113" i="4"/>
  <c r="C118" i="7"/>
  <c r="C4" i="11"/>
  <c r="E118" i="7"/>
  <c r="E119" i="11" s="1"/>
  <c r="E4" i="11"/>
  <c r="G118" i="7"/>
  <c r="G119" i="11" s="1"/>
  <c r="G4" i="11"/>
  <c r="I118" i="7"/>
  <c r="I4" i="11"/>
  <c r="K118" i="7"/>
  <c r="K119" i="11" s="1"/>
  <c r="K4" i="11"/>
  <c r="M118" i="7"/>
  <c r="M119" i="11" s="1"/>
  <c r="M4" i="11"/>
  <c r="C119" i="7"/>
  <c r="C5" i="11"/>
  <c r="E119" i="7"/>
  <c r="E120" i="11" s="1"/>
  <c r="E5" i="11"/>
  <c r="G119" i="7"/>
  <c r="G120" i="11" s="1"/>
  <c r="G5" i="11"/>
  <c r="I119" i="7"/>
  <c r="I5" i="11"/>
  <c r="K119" i="7"/>
  <c r="K120" i="11" s="1"/>
  <c r="K5" i="11"/>
  <c r="M119" i="7"/>
  <c r="M120" i="11" s="1"/>
  <c r="M5" i="11"/>
  <c r="C120" i="7"/>
  <c r="C121" i="11" s="1"/>
  <c r="C6" i="11"/>
  <c r="E120" i="7"/>
  <c r="E121" i="11" s="1"/>
  <c r="E6" i="11"/>
  <c r="G120" i="7"/>
  <c r="G121" i="11" s="1"/>
  <c r="G6" i="11"/>
  <c r="I120" i="7"/>
  <c r="I121" i="11" s="1"/>
  <c r="I6" i="11"/>
  <c r="K120" i="7"/>
  <c r="K121" i="11" s="1"/>
  <c r="K6" i="11"/>
  <c r="M120" i="7"/>
  <c r="M121" i="11" s="1"/>
  <c r="M6" i="11"/>
  <c r="C121" i="7"/>
  <c r="C7" i="11"/>
  <c r="E121" i="7"/>
  <c r="E122" i="11" s="1"/>
  <c r="E7" i="11"/>
  <c r="G121" i="7"/>
  <c r="G122" i="11" s="1"/>
  <c r="G7" i="11"/>
  <c r="I121" i="7"/>
  <c r="I7" i="11"/>
  <c r="K121" i="7"/>
  <c r="K122" i="11" s="1"/>
  <c r="K7" i="11"/>
  <c r="M121" i="7"/>
  <c r="M122" i="11" s="1"/>
  <c r="M7" i="11"/>
  <c r="C122" i="7"/>
  <c r="C123" i="11" s="1"/>
  <c r="C8" i="11"/>
  <c r="E122" i="7"/>
  <c r="E123" i="11" s="1"/>
  <c r="E8" i="11"/>
  <c r="G122" i="7"/>
  <c r="G123" i="11" s="1"/>
  <c r="G8" i="11"/>
  <c r="I122" i="7"/>
  <c r="I123" i="11" s="1"/>
  <c r="I8" i="11"/>
  <c r="K122" i="7"/>
  <c r="K123" i="11" s="1"/>
  <c r="K8" i="11"/>
  <c r="M122" i="7"/>
  <c r="M123" i="11" s="1"/>
  <c r="M8" i="11"/>
  <c r="C123" i="7"/>
  <c r="C9" i="11"/>
  <c r="E123" i="7"/>
  <c r="E124" i="11" s="1"/>
  <c r="E9" i="11"/>
  <c r="G123" i="7"/>
  <c r="G124" i="11" s="1"/>
  <c r="G9" i="11"/>
  <c r="I123" i="7"/>
  <c r="I9" i="11"/>
  <c r="K123" i="7"/>
  <c r="K124" i="11" s="1"/>
  <c r="K9" i="11"/>
  <c r="M123" i="7"/>
  <c r="M124" i="11" s="1"/>
  <c r="M9" i="11"/>
  <c r="C124" i="7"/>
  <c r="C125" i="11" s="1"/>
  <c r="C10" i="11"/>
  <c r="E124" i="7"/>
  <c r="E125" i="11" s="1"/>
  <c r="E10" i="11"/>
  <c r="G124" i="7"/>
  <c r="G125" i="11" s="1"/>
  <c r="G10" i="11"/>
  <c r="I124" i="7"/>
  <c r="I125" i="11" s="1"/>
  <c r="I10" i="11"/>
  <c r="K124" i="7"/>
  <c r="K125" i="11" s="1"/>
  <c r="K10" i="11"/>
  <c r="M124" i="7"/>
  <c r="M125" i="11" s="1"/>
  <c r="M10" i="11"/>
  <c r="C125" i="7"/>
  <c r="C11" i="11"/>
  <c r="E125" i="7"/>
  <c r="E126" i="11" s="1"/>
  <c r="E11" i="11"/>
  <c r="G125" i="7"/>
  <c r="G126" i="11" s="1"/>
  <c r="G11" i="11"/>
  <c r="I125" i="7"/>
  <c r="I11" i="11"/>
  <c r="K125" i="7"/>
  <c r="K126" i="11" s="1"/>
  <c r="K11" i="11"/>
  <c r="M125" i="7"/>
  <c r="M126" i="11" s="1"/>
  <c r="M11" i="11"/>
  <c r="C126" i="7"/>
  <c r="C127" i="11" s="1"/>
  <c r="C12" i="11"/>
  <c r="E126" i="7"/>
  <c r="E127" i="11" s="1"/>
  <c r="E12" i="11"/>
  <c r="G126" i="7"/>
  <c r="G127" i="11" s="1"/>
  <c r="G12" i="11"/>
  <c r="I126" i="7"/>
  <c r="I127" i="11" s="1"/>
  <c r="I12" i="11"/>
  <c r="K126" i="7"/>
  <c r="K127" i="11" s="1"/>
  <c r="K12" i="11"/>
  <c r="M126" i="7"/>
  <c r="M127" i="11" s="1"/>
  <c r="M12" i="11"/>
  <c r="C127" i="7"/>
  <c r="C13" i="11"/>
  <c r="E127" i="7"/>
  <c r="E128" i="11" s="1"/>
  <c r="E13" i="11"/>
  <c r="G127" i="7"/>
  <c r="G128" i="11" s="1"/>
  <c r="G13" i="11"/>
  <c r="I127" i="7"/>
  <c r="I13" i="11"/>
  <c r="K127" i="7"/>
  <c r="K128" i="11" s="1"/>
  <c r="K13" i="11"/>
  <c r="M127" i="7"/>
  <c r="M128" i="11" s="1"/>
  <c r="M13" i="11"/>
  <c r="C128" i="7"/>
  <c r="C14" i="11"/>
  <c r="E128" i="7"/>
  <c r="E129" i="11" s="1"/>
  <c r="E14" i="11"/>
  <c r="G128" i="7"/>
  <c r="G129" i="11" s="1"/>
  <c r="G14" i="11"/>
  <c r="I128" i="7"/>
  <c r="I14" i="11"/>
  <c r="K128" i="7"/>
  <c r="K129" i="11" s="1"/>
  <c r="K14" i="11"/>
  <c r="M128" i="7"/>
  <c r="M129" i="11" s="1"/>
  <c r="M14" i="11"/>
  <c r="C129" i="7"/>
  <c r="C130" i="11" s="1"/>
  <c r="C15" i="11"/>
  <c r="E129" i="7"/>
  <c r="E130" i="11" s="1"/>
  <c r="E15" i="11"/>
  <c r="G129" i="7"/>
  <c r="G130" i="11" s="1"/>
  <c r="G15" i="11"/>
  <c r="I129" i="7"/>
  <c r="I130" i="11" s="1"/>
  <c r="I15" i="11"/>
  <c r="K129" i="7"/>
  <c r="K130" i="11" s="1"/>
  <c r="K15" i="11"/>
  <c r="M129" i="7"/>
  <c r="M130" i="11" s="1"/>
  <c r="M15" i="11"/>
  <c r="C130" i="7"/>
  <c r="C16" i="11"/>
  <c r="E130" i="7"/>
  <c r="E131" i="11" s="1"/>
  <c r="E16" i="11"/>
  <c r="G130" i="7"/>
  <c r="G131" i="11" s="1"/>
  <c r="G16" i="11"/>
  <c r="I130" i="7"/>
  <c r="I16" i="11"/>
  <c r="K130" i="7"/>
  <c r="K131" i="11" s="1"/>
  <c r="K16" i="11"/>
  <c r="M130" i="7"/>
  <c r="M131" i="11" s="1"/>
  <c r="M16" i="11"/>
  <c r="C131" i="7"/>
  <c r="C17" i="11"/>
  <c r="E131" i="7"/>
  <c r="E132" i="11" s="1"/>
  <c r="E17" i="11"/>
  <c r="G131" i="7"/>
  <c r="G132" i="11" s="1"/>
  <c r="G17" i="11"/>
  <c r="I131" i="7"/>
  <c r="I132" i="11" s="1"/>
  <c r="I17" i="11"/>
  <c r="K131" i="7"/>
  <c r="K132" i="11" s="1"/>
  <c r="K17" i="11"/>
  <c r="M131" i="7"/>
  <c r="M132" i="11" s="1"/>
  <c r="M17" i="11"/>
  <c r="C132" i="7"/>
  <c r="C18" i="11"/>
  <c r="E132" i="7"/>
  <c r="E133" i="11" s="1"/>
  <c r="E18" i="11"/>
  <c r="G132" i="7"/>
  <c r="G133" i="11" s="1"/>
  <c r="G18" i="11"/>
  <c r="I132" i="7"/>
  <c r="I133" i="11" s="1"/>
  <c r="I18" i="11"/>
  <c r="K132" i="7"/>
  <c r="K133" i="11" s="1"/>
  <c r="K18" i="11"/>
  <c r="M132" i="7"/>
  <c r="M133" i="11" s="1"/>
  <c r="M18" i="11"/>
  <c r="C133" i="7"/>
  <c r="C19" i="11"/>
  <c r="E133" i="7"/>
  <c r="E134" i="11" s="1"/>
  <c r="E19" i="11"/>
  <c r="G133" i="7"/>
  <c r="G134" i="11" s="1"/>
  <c r="G19" i="11"/>
  <c r="I133" i="7"/>
  <c r="I134" i="11" s="1"/>
  <c r="I19" i="11"/>
  <c r="K133" i="7"/>
  <c r="K134" i="11" s="1"/>
  <c r="K19" i="11"/>
  <c r="O23" i="7"/>
  <c r="O23" i="11" s="1"/>
  <c r="C23" i="11"/>
  <c r="P23" i="7"/>
  <c r="P23" i="11" s="1"/>
  <c r="I23" i="11"/>
  <c r="O24" i="7"/>
  <c r="O24" i="11" s="1"/>
  <c r="C24" i="11"/>
  <c r="P24" i="7"/>
  <c r="P24" i="11" s="1"/>
  <c r="I24" i="11"/>
  <c r="O25" i="7"/>
  <c r="O25" i="11" s="1"/>
  <c r="C25" i="11"/>
  <c r="O26" i="7"/>
  <c r="O26" i="11" s="1"/>
  <c r="C26" i="11"/>
  <c r="P26" i="7"/>
  <c r="P26" i="11" s="1"/>
  <c r="I26" i="11"/>
  <c r="O27" i="7"/>
  <c r="O27" i="11" s="1"/>
  <c r="C27" i="11"/>
  <c r="O28" i="7"/>
  <c r="O28" i="11" s="1"/>
  <c r="C28" i="11"/>
  <c r="P28" i="7"/>
  <c r="P28" i="11" s="1"/>
  <c r="I28" i="11"/>
  <c r="O29" i="7"/>
  <c r="O29" i="11" s="1"/>
  <c r="C29" i="11"/>
  <c r="O30" i="7"/>
  <c r="O30" i="11" s="1"/>
  <c r="C30" i="11"/>
  <c r="P30" i="7"/>
  <c r="P30" i="11" s="1"/>
  <c r="I30" i="11"/>
  <c r="O31" i="7"/>
  <c r="O31" i="11" s="1"/>
  <c r="C31" i="11"/>
  <c r="O32" i="7"/>
  <c r="O32" i="11" s="1"/>
  <c r="C32" i="11"/>
  <c r="P32" i="7"/>
  <c r="P32" i="11" s="1"/>
  <c r="I32" i="11"/>
  <c r="O33" i="7"/>
  <c r="O33" i="11" s="1"/>
  <c r="C33" i="11"/>
  <c r="O34" i="7"/>
  <c r="O34" i="11" s="1"/>
  <c r="C34" i="11"/>
  <c r="P34" i="7"/>
  <c r="P34" i="11" s="1"/>
  <c r="I34" i="11"/>
  <c r="O35" i="7"/>
  <c r="O35" i="11" s="1"/>
  <c r="C35" i="11"/>
  <c r="O36" i="7"/>
  <c r="O36" i="11" s="1"/>
  <c r="C36" i="11"/>
  <c r="P36" i="7"/>
  <c r="P36" i="11" s="1"/>
  <c r="I36" i="11"/>
  <c r="O37" i="7"/>
  <c r="O37" i="11" s="1"/>
  <c r="C37" i="11"/>
  <c r="O38" i="7"/>
  <c r="C38" i="11"/>
  <c r="O42" i="7"/>
  <c r="O42" i="11" s="1"/>
  <c r="C42" i="11"/>
  <c r="O43" i="7"/>
  <c r="O43" i="11" s="1"/>
  <c r="C43" i="11"/>
  <c r="O44" i="7"/>
  <c r="O44" i="11" s="1"/>
  <c r="C44" i="11"/>
  <c r="P44" i="7"/>
  <c r="P44" i="11" s="1"/>
  <c r="I44" i="11"/>
  <c r="O45" i="7"/>
  <c r="O45" i="11" s="1"/>
  <c r="C45" i="11"/>
  <c r="O46" i="7"/>
  <c r="O46" i="11" s="1"/>
  <c r="C46" i="11"/>
  <c r="P46" i="7"/>
  <c r="P46" i="11" s="1"/>
  <c r="I46" i="11"/>
  <c r="O47" i="7"/>
  <c r="O47" i="11" s="1"/>
  <c r="C47" i="11"/>
  <c r="O48" i="7"/>
  <c r="O48" i="11" s="1"/>
  <c r="C48" i="11"/>
  <c r="P48" i="7"/>
  <c r="P48" i="11" s="1"/>
  <c r="I48" i="11"/>
  <c r="O49" i="7"/>
  <c r="O49" i="11" s="1"/>
  <c r="C49" i="11"/>
  <c r="O50" i="7"/>
  <c r="O50" i="11" s="1"/>
  <c r="C50" i="11"/>
  <c r="P50" i="7"/>
  <c r="P50" i="11" s="1"/>
  <c r="I50" i="11"/>
  <c r="O51" i="7"/>
  <c r="O51" i="11" s="1"/>
  <c r="C51" i="11"/>
  <c r="O52" i="7"/>
  <c r="O52" i="11" s="1"/>
  <c r="C52" i="11"/>
  <c r="P52" i="7"/>
  <c r="P52" i="11" s="1"/>
  <c r="I52" i="11"/>
  <c r="O53" i="7"/>
  <c r="O53" i="11" s="1"/>
  <c r="C53" i="11"/>
  <c r="O54" i="7"/>
  <c r="O54" i="11" s="1"/>
  <c r="C54" i="11"/>
  <c r="P54" i="7"/>
  <c r="P54" i="11" s="1"/>
  <c r="I54" i="11"/>
  <c r="O55" i="7"/>
  <c r="O55" i="11" s="1"/>
  <c r="C55" i="11"/>
  <c r="O56" i="7"/>
  <c r="O56" i="11" s="1"/>
  <c r="C56" i="11"/>
  <c r="P56" i="7"/>
  <c r="P56" i="11" s="1"/>
  <c r="I56" i="11"/>
  <c r="O57" i="7"/>
  <c r="C57" i="11"/>
  <c r="O61" i="7"/>
  <c r="O61" i="11" s="1"/>
  <c r="C61" i="11"/>
  <c r="P61" i="7"/>
  <c r="P61" i="11" s="1"/>
  <c r="I61" i="11"/>
  <c r="O62" i="7"/>
  <c r="O62" i="11" s="1"/>
  <c r="C62" i="11"/>
  <c r="P62" i="7"/>
  <c r="P62" i="11" s="1"/>
  <c r="I62" i="11"/>
  <c r="O63" i="7"/>
  <c r="O63" i="11" s="1"/>
  <c r="C63" i="11"/>
  <c r="O64" i="7"/>
  <c r="O64" i="11" s="1"/>
  <c r="C64" i="11"/>
  <c r="P64" i="7"/>
  <c r="P64" i="11" s="1"/>
  <c r="I64" i="11"/>
  <c r="O65" i="7"/>
  <c r="O65" i="11" s="1"/>
  <c r="C65" i="11"/>
  <c r="O66" i="7"/>
  <c r="O66" i="11" s="1"/>
  <c r="C66" i="11"/>
  <c r="P66" i="7"/>
  <c r="P66" i="11" s="1"/>
  <c r="I66" i="11"/>
  <c r="O67" i="7"/>
  <c r="O67" i="11" s="1"/>
  <c r="C67" i="11"/>
  <c r="O68" i="7"/>
  <c r="O68" i="11" s="1"/>
  <c r="C68" i="11"/>
  <c r="P68" i="7"/>
  <c r="P68" i="11" s="1"/>
  <c r="I68" i="11"/>
  <c r="O69" i="7"/>
  <c r="O69" i="11" s="1"/>
  <c r="C69" i="11"/>
  <c r="O70" i="7"/>
  <c r="O70" i="11" s="1"/>
  <c r="C70" i="11"/>
  <c r="P70" i="7"/>
  <c r="P70" i="11" s="1"/>
  <c r="I70" i="11"/>
  <c r="O71" i="7"/>
  <c r="O71" i="11" s="1"/>
  <c r="C71" i="11"/>
  <c r="O72" i="7"/>
  <c r="O72" i="11" s="1"/>
  <c r="C72" i="11"/>
  <c r="P72" i="7"/>
  <c r="P72" i="11" s="1"/>
  <c r="I72" i="11"/>
  <c r="O73" i="7"/>
  <c r="O73" i="11" s="1"/>
  <c r="C73" i="11"/>
  <c r="P73" i="7"/>
  <c r="P73" i="11" s="1"/>
  <c r="I73" i="11"/>
  <c r="O74" i="7"/>
  <c r="O74" i="11" s="1"/>
  <c r="C74" i="11"/>
  <c r="P74" i="7"/>
  <c r="P74" i="11" s="1"/>
  <c r="I74" i="11"/>
  <c r="O75" i="7"/>
  <c r="O75" i="11" s="1"/>
  <c r="C75" i="11"/>
  <c r="P75" i="7"/>
  <c r="P75" i="11" s="1"/>
  <c r="I75" i="11"/>
  <c r="O76" i="7"/>
  <c r="C76" i="11"/>
  <c r="O80" i="7"/>
  <c r="O80" i="11" s="1"/>
  <c r="C80" i="11"/>
  <c r="P80" i="7"/>
  <c r="P80" i="11" s="1"/>
  <c r="I80" i="11"/>
  <c r="O81" i="7"/>
  <c r="O81" i="11" s="1"/>
  <c r="C81" i="11"/>
  <c r="P81" i="7"/>
  <c r="P81" i="11" s="1"/>
  <c r="I81" i="11"/>
  <c r="O82" i="7"/>
  <c r="O82" i="11" s="1"/>
  <c r="C82" i="11"/>
  <c r="P82" i="7"/>
  <c r="P82" i="11" s="1"/>
  <c r="I82" i="11"/>
  <c r="O83" i="7"/>
  <c r="O83" i="11" s="1"/>
  <c r="C83" i="11"/>
  <c r="P83" i="7"/>
  <c r="P83" i="11" s="1"/>
  <c r="I83" i="11"/>
  <c r="O84" i="7"/>
  <c r="O84" i="11" s="1"/>
  <c r="C84" i="11"/>
  <c r="P84" i="7"/>
  <c r="P84" i="11" s="1"/>
  <c r="I84" i="11"/>
  <c r="O85" i="7"/>
  <c r="O85" i="11" s="1"/>
  <c r="C85" i="11"/>
  <c r="P85" i="7"/>
  <c r="P85" i="11" s="1"/>
  <c r="I85" i="11"/>
  <c r="O86" i="7"/>
  <c r="O86" i="11" s="1"/>
  <c r="C86" i="11"/>
  <c r="P86" i="7"/>
  <c r="P86" i="11" s="1"/>
  <c r="I86" i="11"/>
  <c r="O87" i="7"/>
  <c r="O87" i="11" s="1"/>
  <c r="C87" i="11"/>
  <c r="P87" i="7"/>
  <c r="P87" i="11" s="1"/>
  <c r="I87" i="11"/>
  <c r="O88" i="7"/>
  <c r="O88" i="11" s="1"/>
  <c r="C88" i="11"/>
  <c r="P88" i="7"/>
  <c r="P88" i="11" s="1"/>
  <c r="I88" i="11"/>
  <c r="O89" i="7"/>
  <c r="O89" i="11" s="1"/>
  <c r="C89" i="11"/>
  <c r="P89" i="7"/>
  <c r="P89" i="11" s="1"/>
  <c r="I89" i="11"/>
  <c r="O90" i="7"/>
  <c r="O90" i="11" s="1"/>
  <c r="C90" i="11"/>
  <c r="P90" i="7"/>
  <c r="P90" i="11" s="1"/>
  <c r="I90" i="11"/>
  <c r="O91" i="7"/>
  <c r="O91" i="11" s="1"/>
  <c r="C91" i="11"/>
  <c r="P91" i="7"/>
  <c r="P91" i="11" s="1"/>
  <c r="I91" i="11"/>
  <c r="O92" i="7"/>
  <c r="O92" i="11" s="1"/>
  <c r="C92" i="11"/>
  <c r="P92" i="7"/>
  <c r="P92" i="11" s="1"/>
  <c r="I92" i="11"/>
  <c r="O93" i="7"/>
  <c r="O93" i="11" s="1"/>
  <c r="C93" i="11"/>
  <c r="P93" i="7"/>
  <c r="P93" i="11" s="1"/>
  <c r="I93" i="11"/>
  <c r="O94" i="7"/>
  <c r="O94" i="11" s="1"/>
  <c r="C94" i="11"/>
  <c r="P94" i="7"/>
  <c r="P94" i="11" s="1"/>
  <c r="I94" i="11"/>
  <c r="O95" i="7"/>
  <c r="C95" i="11"/>
  <c r="O99" i="7"/>
  <c r="O99" i="11" s="1"/>
  <c r="C99" i="11"/>
  <c r="P99" i="7"/>
  <c r="P99" i="11" s="1"/>
  <c r="I99" i="11"/>
  <c r="O100" i="7"/>
  <c r="O100" i="11" s="1"/>
  <c r="C100" i="11"/>
  <c r="P100" i="7"/>
  <c r="P100" i="11" s="1"/>
  <c r="I100" i="11"/>
  <c r="O101" i="7"/>
  <c r="O101" i="11" s="1"/>
  <c r="C101" i="11"/>
  <c r="P101" i="7"/>
  <c r="P101" i="11" s="1"/>
  <c r="I101" i="11"/>
  <c r="O102" i="7"/>
  <c r="O102" i="11" s="1"/>
  <c r="C102" i="11"/>
  <c r="P102" i="7"/>
  <c r="P102" i="11" s="1"/>
  <c r="I102" i="11"/>
  <c r="O103" i="7"/>
  <c r="O103" i="11" s="1"/>
  <c r="C103" i="11"/>
  <c r="P103" i="7"/>
  <c r="P103" i="11" s="1"/>
  <c r="I103" i="11"/>
  <c r="O104" i="7"/>
  <c r="O104" i="11" s="1"/>
  <c r="C104" i="11"/>
  <c r="P104" i="7"/>
  <c r="P104" i="11" s="1"/>
  <c r="I104" i="11"/>
  <c r="O105" i="7"/>
  <c r="O105" i="11" s="1"/>
  <c r="C105" i="11"/>
  <c r="P105" i="7"/>
  <c r="P105" i="11" s="1"/>
  <c r="I105" i="11"/>
  <c r="O106" i="7"/>
  <c r="O106" i="11" s="1"/>
  <c r="C106" i="11"/>
  <c r="P106" i="7"/>
  <c r="P106" i="11" s="1"/>
  <c r="I106" i="11"/>
  <c r="O107" i="7"/>
  <c r="O107" i="11" s="1"/>
  <c r="C107" i="11"/>
  <c r="P107" i="7"/>
  <c r="P107" i="11" s="1"/>
  <c r="I107" i="11"/>
  <c r="O108" i="7"/>
  <c r="O108" i="11" s="1"/>
  <c r="C108" i="11"/>
  <c r="P108" i="7"/>
  <c r="P108" i="11" s="1"/>
  <c r="I108" i="11"/>
  <c r="O109" i="7"/>
  <c r="O109" i="11" s="1"/>
  <c r="C109" i="11"/>
  <c r="P109" i="7"/>
  <c r="P109" i="11" s="1"/>
  <c r="I109" i="11"/>
  <c r="O110" i="7"/>
  <c r="O110" i="11" s="1"/>
  <c r="C110" i="11"/>
  <c r="P110" i="7"/>
  <c r="P110" i="11" s="1"/>
  <c r="I110" i="11"/>
  <c r="O111" i="7"/>
  <c r="O111" i="11" s="1"/>
  <c r="C111" i="11"/>
  <c r="P111" i="7"/>
  <c r="P111" i="11" s="1"/>
  <c r="I111" i="11"/>
  <c r="O112" i="7"/>
  <c r="O112" i="11" s="1"/>
  <c r="C112" i="11"/>
  <c r="P112" i="7"/>
  <c r="P112" i="11" s="1"/>
  <c r="I112" i="11"/>
  <c r="O113" i="7"/>
  <c r="O113" i="11" s="1"/>
  <c r="C113" i="11"/>
  <c r="P113" i="7"/>
  <c r="P113" i="11" s="1"/>
  <c r="I113" i="11"/>
  <c r="O114" i="7"/>
  <c r="C114" i="11"/>
  <c r="O5" i="8"/>
  <c r="Q5" i="8" s="1"/>
  <c r="O7" i="8"/>
  <c r="Q7" i="8" s="1"/>
  <c r="O9" i="8"/>
  <c r="Q9" i="8" s="1"/>
  <c r="O12" i="8"/>
  <c r="Q12" i="8" s="1"/>
  <c r="O14" i="8"/>
  <c r="Q14" i="8" s="1"/>
  <c r="O16" i="8"/>
  <c r="Q16" i="8" s="1"/>
  <c r="O18" i="8"/>
  <c r="Q18" i="8" s="1"/>
  <c r="O25" i="8"/>
  <c r="Q25" i="8" s="1"/>
  <c r="O26" i="8"/>
  <c r="O27" i="8"/>
  <c r="O28" i="8"/>
  <c r="O29" i="8"/>
  <c r="O30" i="8"/>
  <c r="O31" i="8"/>
  <c r="O32" i="8"/>
  <c r="O33" i="8"/>
  <c r="O36" i="8"/>
  <c r="Q36" i="8" s="1"/>
  <c r="O37" i="8"/>
  <c r="O38" i="8"/>
  <c r="O45" i="8"/>
  <c r="Q45" i="8" s="1"/>
  <c r="O46" i="8"/>
  <c r="O47" i="8"/>
  <c r="O49" i="8"/>
  <c r="Q49" i="8" s="1"/>
  <c r="O50" i="8"/>
  <c r="O51" i="8"/>
  <c r="O52" i="8"/>
  <c r="O53" i="8"/>
  <c r="O55" i="8"/>
  <c r="Q55" i="8" s="1"/>
  <c r="O57" i="8"/>
  <c r="Q57" i="8" s="1"/>
  <c r="O63" i="8"/>
  <c r="Q63" i="8" s="1"/>
  <c r="O64" i="8"/>
  <c r="O65" i="8"/>
  <c r="O66" i="8"/>
  <c r="O67" i="8"/>
  <c r="O68" i="8"/>
  <c r="O69" i="8"/>
  <c r="O70" i="8"/>
  <c r="O71" i="8"/>
  <c r="O72" i="8"/>
  <c r="O73" i="8"/>
  <c r="O74" i="8"/>
  <c r="O75" i="8"/>
  <c r="O76" i="8"/>
  <c r="O82" i="8"/>
  <c r="Q82" i="8" s="1"/>
  <c r="O85" i="8"/>
  <c r="Q85" i="8" s="1"/>
  <c r="O87" i="8"/>
  <c r="Q87" i="8" s="1"/>
  <c r="O89" i="8"/>
  <c r="Q89" i="8" s="1"/>
  <c r="O90" i="8"/>
  <c r="O91" i="8"/>
  <c r="O93" i="8"/>
  <c r="Q93" i="8" s="1"/>
  <c r="O94" i="8"/>
  <c r="O95" i="8"/>
  <c r="O101" i="8"/>
  <c r="Q101" i="8" s="1"/>
  <c r="O102" i="8"/>
  <c r="O103" i="8"/>
  <c r="O104" i="8"/>
  <c r="O105" i="8"/>
  <c r="O106" i="8"/>
  <c r="O107" i="8"/>
  <c r="O108" i="8"/>
  <c r="O109" i="8"/>
  <c r="O110" i="8"/>
  <c r="O111" i="8"/>
  <c r="O112" i="8"/>
  <c r="O113" i="8"/>
  <c r="O114" i="8"/>
  <c r="Q6" i="4"/>
  <c r="Q8" i="4"/>
  <c r="Q10" i="4"/>
  <c r="Q11" i="4"/>
  <c r="Q13" i="4"/>
  <c r="Q15" i="4"/>
  <c r="Q17" i="4"/>
  <c r="Q43" i="4"/>
  <c r="Q47" i="4"/>
  <c r="Q53" i="4"/>
  <c r="Q55" i="4"/>
  <c r="Q82" i="4"/>
  <c r="Q83" i="4"/>
  <c r="Q85" i="4"/>
  <c r="Q87" i="4"/>
  <c r="Q91" i="4"/>
  <c r="P120" i="4"/>
  <c r="P121" i="8" s="1"/>
  <c r="I121" i="8"/>
  <c r="P122" i="4"/>
  <c r="P123" i="8" s="1"/>
  <c r="I123" i="8"/>
  <c r="D118" i="7"/>
  <c r="D119" i="11" s="1"/>
  <c r="D4" i="11"/>
  <c r="H118" i="7"/>
  <c r="H119" i="11" s="1"/>
  <c r="H4" i="11"/>
  <c r="L118" i="7"/>
  <c r="L119" i="11" s="1"/>
  <c r="L4" i="11"/>
  <c r="D119" i="7"/>
  <c r="D120" i="11" s="1"/>
  <c r="D5" i="11"/>
  <c r="H119" i="7"/>
  <c r="H120" i="11" s="1"/>
  <c r="H5" i="11"/>
  <c r="L119" i="7"/>
  <c r="L120" i="11" s="1"/>
  <c r="L5" i="11"/>
  <c r="D120" i="7"/>
  <c r="D121" i="11" s="1"/>
  <c r="D6" i="11"/>
  <c r="H120" i="7"/>
  <c r="H121" i="11" s="1"/>
  <c r="H6" i="11"/>
  <c r="L120" i="7"/>
  <c r="L121" i="11" s="1"/>
  <c r="L6" i="11"/>
  <c r="D121" i="7"/>
  <c r="D122" i="11" s="1"/>
  <c r="D7" i="11"/>
  <c r="H121" i="7"/>
  <c r="H122" i="11" s="1"/>
  <c r="H7" i="11"/>
  <c r="L121" i="7"/>
  <c r="L122" i="11" s="1"/>
  <c r="L7" i="11"/>
  <c r="D122" i="7"/>
  <c r="D123" i="11" s="1"/>
  <c r="D8" i="11"/>
  <c r="H122" i="7"/>
  <c r="H123" i="11" s="1"/>
  <c r="H8" i="11"/>
  <c r="L122" i="7"/>
  <c r="L123" i="11" s="1"/>
  <c r="L8" i="11"/>
  <c r="D123" i="7"/>
  <c r="D124" i="11" s="1"/>
  <c r="D9" i="11"/>
  <c r="H123" i="7"/>
  <c r="H124" i="11" s="1"/>
  <c r="H9" i="11"/>
  <c r="L123" i="7"/>
  <c r="L124" i="11" s="1"/>
  <c r="L9" i="11"/>
  <c r="D124" i="7"/>
  <c r="D125" i="11" s="1"/>
  <c r="D10" i="11"/>
  <c r="H124" i="7"/>
  <c r="H125" i="11" s="1"/>
  <c r="H10" i="11"/>
  <c r="L124" i="7"/>
  <c r="L125" i="11" s="1"/>
  <c r="L10" i="11"/>
  <c r="N124" i="7"/>
  <c r="N125" i="11" s="1"/>
  <c r="N10" i="11"/>
  <c r="F125" i="7"/>
  <c r="F126" i="11" s="1"/>
  <c r="F11" i="11"/>
  <c r="J125" i="7"/>
  <c r="J126" i="11" s="1"/>
  <c r="J11" i="11"/>
  <c r="N125" i="7"/>
  <c r="N126" i="11" s="1"/>
  <c r="N11" i="11"/>
  <c r="F126" i="7"/>
  <c r="F127" i="11" s="1"/>
  <c r="F12" i="11"/>
  <c r="J126" i="7"/>
  <c r="J127" i="11" s="1"/>
  <c r="J12" i="11"/>
  <c r="N126" i="7"/>
  <c r="N127" i="11" s="1"/>
  <c r="N12" i="11"/>
  <c r="F127" i="7"/>
  <c r="F128" i="11" s="1"/>
  <c r="F13" i="11"/>
  <c r="J127" i="7"/>
  <c r="J128" i="11" s="1"/>
  <c r="J13" i="11"/>
  <c r="N127" i="7"/>
  <c r="N128" i="11" s="1"/>
  <c r="N13" i="11"/>
  <c r="F128" i="7"/>
  <c r="F129" i="11" s="1"/>
  <c r="F14" i="11"/>
  <c r="J128" i="7"/>
  <c r="J129" i="11" s="1"/>
  <c r="J14" i="11"/>
  <c r="N128" i="7"/>
  <c r="N129" i="11" s="1"/>
  <c r="N14" i="11"/>
  <c r="F129" i="7"/>
  <c r="F130" i="11" s="1"/>
  <c r="F15" i="11"/>
  <c r="J129" i="7"/>
  <c r="J130" i="11" s="1"/>
  <c r="J15" i="11"/>
  <c r="N129" i="7"/>
  <c r="N130" i="11" s="1"/>
  <c r="N15" i="11"/>
  <c r="F130" i="7"/>
  <c r="F131" i="11" s="1"/>
  <c r="F16" i="11"/>
  <c r="H130" i="7"/>
  <c r="H131" i="11" s="1"/>
  <c r="H16" i="11"/>
  <c r="L130" i="7"/>
  <c r="L131" i="11" s="1"/>
  <c r="L16" i="11"/>
  <c r="D131" i="7"/>
  <c r="D132" i="11" s="1"/>
  <c r="D17" i="11"/>
  <c r="H131" i="7"/>
  <c r="H132" i="11" s="1"/>
  <c r="H17" i="11"/>
  <c r="L131" i="7"/>
  <c r="L132" i="11" s="1"/>
  <c r="L17" i="11"/>
  <c r="D132" i="7"/>
  <c r="D133" i="11" s="1"/>
  <c r="D18" i="11"/>
  <c r="H132" i="7"/>
  <c r="H133" i="11" s="1"/>
  <c r="H18" i="11"/>
  <c r="L132" i="7"/>
  <c r="L133" i="11" s="1"/>
  <c r="L18" i="11"/>
  <c r="D133" i="7"/>
  <c r="D134" i="11" s="1"/>
  <c r="D19" i="11"/>
  <c r="F133" i="7"/>
  <c r="F134" i="11" s="1"/>
  <c r="F19" i="11"/>
  <c r="J133" i="7"/>
  <c r="J134" i="11" s="1"/>
  <c r="J19" i="11"/>
  <c r="P37" i="7"/>
  <c r="P37" i="11" s="1"/>
  <c r="J37" i="11"/>
  <c r="P43" i="7"/>
  <c r="P43" i="11" s="1"/>
  <c r="J43" i="11"/>
  <c r="P49" i="7"/>
  <c r="P49" i="11" s="1"/>
  <c r="J49" i="11"/>
  <c r="P53" i="7"/>
  <c r="P53" i="11" s="1"/>
  <c r="J53" i="11"/>
  <c r="P55" i="7"/>
  <c r="P55" i="11" s="1"/>
  <c r="J55" i="11"/>
  <c r="P65" i="7"/>
  <c r="P65" i="11" s="1"/>
  <c r="J65" i="11"/>
  <c r="P71" i="7"/>
  <c r="P71" i="11" s="1"/>
  <c r="J71" i="11"/>
  <c r="P4" i="7"/>
  <c r="P4" i="11" s="1"/>
  <c r="P5" i="7"/>
  <c r="P5" i="11" s="1"/>
  <c r="O6" i="7"/>
  <c r="O6" i="11" s="1"/>
  <c r="P7" i="7"/>
  <c r="P7" i="11" s="1"/>
  <c r="O8" i="7"/>
  <c r="O8" i="11" s="1"/>
  <c r="P9" i="7"/>
  <c r="P9" i="11" s="1"/>
  <c r="O10" i="7"/>
  <c r="O10" i="11" s="1"/>
  <c r="P11" i="7"/>
  <c r="P11" i="11" s="1"/>
  <c r="O12" i="7"/>
  <c r="O12" i="11" s="1"/>
  <c r="P13" i="7"/>
  <c r="P13" i="11" s="1"/>
  <c r="O14" i="7"/>
  <c r="O14" i="11" s="1"/>
  <c r="P15" i="7"/>
  <c r="P15" i="11" s="1"/>
  <c r="O16" i="7"/>
  <c r="O16" i="11" s="1"/>
  <c r="P17" i="7"/>
  <c r="P17" i="11" s="1"/>
  <c r="O18" i="7"/>
  <c r="O18" i="11" s="1"/>
  <c r="O4" i="7"/>
  <c r="O4" i="11" s="1"/>
  <c r="O5" i="7"/>
  <c r="P6" i="7"/>
  <c r="P6" i="11" s="1"/>
  <c r="O7" i="7"/>
  <c r="P8" i="7"/>
  <c r="P8" i="11" s="1"/>
  <c r="O9" i="7"/>
  <c r="P10" i="7"/>
  <c r="P10" i="11" s="1"/>
  <c r="O11" i="7"/>
  <c r="P12" i="7"/>
  <c r="P12" i="11" s="1"/>
  <c r="O13" i="7"/>
  <c r="P14" i="7"/>
  <c r="P14" i="11" s="1"/>
  <c r="O15" i="7"/>
  <c r="P16" i="7"/>
  <c r="P16" i="11" s="1"/>
  <c r="O17" i="7"/>
  <c r="P18" i="7"/>
  <c r="P18" i="11" s="1"/>
  <c r="O19" i="7"/>
  <c r="P118" i="5"/>
  <c r="P119" i="9" s="1"/>
  <c r="P119" i="5"/>
  <c r="P120" i="9" s="1"/>
  <c r="P121" i="5"/>
  <c r="P122" i="9" s="1"/>
  <c r="Q5" i="5"/>
  <c r="Q6" i="5"/>
  <c r="Q7" i="5"/>
  <c r="Q8" i="5"/>
  <c r="Q9" i="5"/>
  <c r="Q10" i="5"/>
  <c r="Q11" i="5"/>
  <c r="Q12" i="5"/>
  <c r="Q13" i="5"/>
  <c r="Q14" i="5"/>
  <c r="Q15" i="5"/>
  <c r="Q16" i="5"/>
  <c r="Q17" i="5"/>
  <c r="Q18" i="5"/>
  <c r="Q43" i="5"/>
  <c r="Q44" i="5"/>
  <c r="Q45" i="5"/>
  <c r="Q46" i="5"/>
  <c r="Q47" i="5"/>
  <c r="Q48" i="5"/>
  <c r="Q49" i="5"/>
  <c r="Q50" i="5"/>
  <c r="Q51" i="5"/>
  <c r="Q52" i="5"/>
  <c r="Q53" i="5"/>
  <c r="Q54" i="5"/>
  <c r="Q55" i="5"/>
  <c r="Q56" i="5"/>
  <c r="Q81" i="5"/>
  <c r="Q82" i="5"/>
  <c r="Q83" i="5"/>
  <c r="Q84" i="5"/>
  <c r="Q85" i="5"/>
  <c r="Q86" i="5"/>
  <c r="Q87" i="5"/>
  <c r="Q88" i="5"/>
  <c r="Q89" i="5"/>
  <c r="Q90" i="5"/>
  <c r="Q91" i="5"/>
  <c r="Q92" i="5"/>
  <c r="Q93" i="5"/>
  <c r="Q94" i="5"/>
  <c r="Q24" i="5"/>
  <c r="Q25" i="5"/>
  <c r="Q26" i="5"/>
  <c r="Q27" i="5"/>
  <c r="Q28" i="5"/>
  <c r="Q29" i="5"/>
  <c r="Q30" i="5"/>
  <c r="Q31" i="5"/>
  <c r="Q32" i="5"/>
  <c r="Q35" i="5"/>
  <c r="Q36" i="5"/>
  <c r="Q37" i="5"/>
  <c r="Q62" i="5"/>
  <c r="Q63" i="5"/>
  <c r="Q64" i="5"/>
  <c r="Q65" i="5"/>
  <c r="Q66" i="5"/>
  <c r="Q67" i="5"/>
  <c r="Q68" i="5"/>
  <c r="Q69" i="5"/>
  <c r="Q70" i="5"/>
  <c r="Q71" i="5"/>
  <c r="Q72" i="5"/>
  <c r="Q73" i="5"/>
  <c r="Q74" i="5"/>
  <c r="Q75" i="5"/>
  <c r="Q100" i="5"/>
  <c r="Q101" i="5"/>
  <c r="Q102" i="5"/>
  <c r="Q103" i="5"/>
  <c r="Q104" i="5"/>
  <c r="Q105" i="5"/>
  <c r="Q106" i="5"/>
  <c r="Q107" i="5"/>
  <c r="Q108" i="5"/>
  <c r="Q109" i="5"/>
  <c r="Q110" i="5"/>
  <c r="Q111" i="5"/>
  <c r="Q112" i="5"/>
  <c r="Q113" i="5"/>
  <c r="Q66" i="6"/>
  <c r="Q70" i="6"/>
  <c r="Q74" i="6"/>
  <c r="Q84" i="6"/>
  <c r="Q88" i="6"/>
  <c r="P118" i="6"/>
  <c r="P119" i="10" s="1"/>
  <c r="P119" i="6"/>
  <c r="P120" i="10" s="1"/>
  <c r="O120" i="6"/>
  <c r="O121" i="10" s="1"/>
  <c r="P121" i="6"/>
  <c r="P122" i="10" s="1"/>
  <c r="O122" i="6"/>
  <c r="O123" i="10" s="1"/>
  <c r="P123" i="6"/>
  <c r="P124" i="10" s="1"/>
  <c r="O124" i="6"/>
  <c r="O125" i="10" s="1"/>
  <c r="P125" i="6"/>
  <c r="P126" i="10" s="1"/>
  <c r="O126" i="6"/>
  <c r="O127" i="10" s="1"/>
  <c r="P127" i="6"/>
  <c r="P128" i="10" s="1"/>
  <c r="O128" i="6"/>
  <c r="O129" i="10" s="1"/>
  <c r="P129" i="6"/>
  <c r="P130" i="10" s="1"/>
  <c r="O130" i="6"/>
  <c r="O131" i="10" s="1"/>
  <c r="P131" i="6"/>
  <c r="P132" i="10" s="1"/>
  <c r="O132" i="6"/>
  <c r="O133" i="10" s="1"/>
  <c r="O133" i="6"/>
  <c r="Q133" i="6" s="1"/>
  <c r="O118" i="6"/>
  <c r="O119" i="10" s="1"/>
  <c r="O119" i="6"/>
  <c r="O120" i="10" s="1"/>
  <c r="P120" i="6"/>
  <c r="P121" i="10" s="1"/>
  <c r="O121" i="6"/>
  <c r="O122" i="10" s="1"/>
  <c r="P122" i="6"/>
  <c r="P123" i="10" s="1"/>
  <c r="O123" i="6"/>
  <c r="O124" i="10" s="1"/>
  <c r="P124" i="6"/>
  <c r="P125" i="10" s="1"/>
  <c r="O125" i="6"/>
  <c r="O126" i="10" s="1"/>
  <c r="P126" i="6"/>
  <c r="P127" i="10" s="1"/>
  <c r="O127" i="6"/>
  <c r="O128" i="10" s="1"/>
  <c r="P128" i="6"/>
  <c r="P129" i="10" s="1"/>
  <c r="O129" i="6"/>
  <c r="O130" i="10" s="1"/>
  <c r="P130" i="6"/>
  <c r="P131" i="10" s="1"/>
  <c r="O131" i="6"/>
  <c r="O132" i="10" s="1"/>
  <c r="P132" i="6"/>
  <c r="P133" i="10" s="1"/>
  <c r="Q33" i="5"/>
  <c r="Q34" i="5"/>
  <c r="O118" i="5"/>
  <c r="O119" i="9" s="1"/>
  <c r="O119" i="5"/>
  <c r="O120" i="9" s="1"/>
  <c r="P120" i="5"/>
  <c r="P121" i="9" s="1"/>
  <c r="O121" i="5"/>
  <c r="O122" i="9" s="1"/>
  <c r="P122" i="5"/>
  <c r="P123" i="9" s="1"/>
  <c r="O123" i="5"/>
  <c r="O124" i="9" s="1"/>
  <c r="P124" i="5"/>
  <c r="P125" i="9" s="1"/>
  <c r="O125" i="5"/>
  <c r="O126" i="9" s="1"/>
  <c r="P126" i="5"/>
  <c r="P127" i="9" s="1"/>
  <c r="O127" i="5"/>
  <c r="O128" i="9" s="1"/>
  <c r="P128" i="5"/>
  <c r="P129" i="9" s="1"/>
  <c r="O129" i="5"/>
  <c r="O130" i="9" s="1"/>
  <c r="P130" i="5"/>
  <c r="P131" i="9" s="1"/>
  <c r="O131" i="5"/>
  <c r="O132" i="9" s="1"/>
  <c r="P132" i="5"/>
  <c r="P133" i="9" s="1"/>
  <c r="O120" i="5"/>
  <c r="O121" i="9" s="1"/>
  <c r="Q121" i="9" s="1"/>
  <c r="O122" i="5"/>
  <c r="O123" i="9" s="1"/>
  <c r="P123" i="5"/>
  <c r="P124" i="9" s="1"/>
  <c r="O124" i="5"/>
  <c r="O125" i="9" s="1"/>
  <c r="P125" i="5"/>
  <c r="P126" i="9" s="1"/>
  <c r="O126" i="5"/>
  <c r="O127" i="9" s="1"/>
  <c r="P127" i="5"/>
  <c r="P128" i="9" s="1"/>
  <c r="O128" i="5"/>
  <c r="O129" i="9" s="1"/>
  <c r="P129" i="5"/>
  <c r="P130" i="9" s="1"/>
  <c r="O130" i="5"/>
  <c r="O131" i="9" s="1"/>
  <c r="P131" i="5"/>
  <c r="P132" i="9" s="1"/>
  <c r="O132" i="5"/>
  <c r="O133" i="9" s="1"/>
  <c r="O133" i="5"/>
  <c r="Q133" i="5" s="1"/>
  <c r="Q33" i="4"/>
  <c r="Q34" i="4"/>
  <c r="O119" i="4"/>
  <c r="O120" i="8" s="1"/>
  <c r="O120" i="4"/>
  <c r="O121" i="8" s="1"/>
  <c r="P121" i="4"/>
  <c r="P122" i="8" s="1"/>
  <c r="O122" i="4"/>
  <c r="O123" i="8" s="1"/>
  <c r="P123" i="4"/>
  <c r="P124" i="8" s="1"/>
  <c r="O124" i="4"/>
  <c r="O125" i="8" s="1"/>
  <c r="P125" i="4"/>
  <c r="P126" i="8" s="1"/>
  <c r="O126" i="4"/>
  <c r="O127" i="8" s="1"/>
  <c r="P127" i="4"/>
  <c r="P128" i="8" s="1"/>
  <c r="O128" i="4"/>
  <c r="O129" i="8" s="1"/>
  <c r="P129" i="4"/>
  <c r="P130" i="8" s="1"/>
  <c r="O130" i="4"/>
  <c r="O131" i="8" s="1"/>
  <c r="P131" i="4"/>
  <c r="P132" i="8" s="1"/>
  <c r="O132" i="4"/>
  <c r="O133" i="8" s="1"/>
  <c r="P133" i="4"/>
  <c r="P134" i="8" s="1"/>
  <c r="O121" i="4"/>
  <c r="O122" i="8" s="1"/>
  <c r="Q122" i="8" s="1"/>
  <c r="O123" i="4"/>
  <c r="O124" i="8" s="1"/>
  <c r="P124" i="4"/>
  <c r="P125" i="8" s="1"/>
  <c r="O125" i="4"/>
  <c r="O126" i="8" s="1"/>
  <c r="P126" i="4"/>
  <c r="P127" i="8" s="1"/>
  <c r="O127" i="4"/>
  <c r="O128" i="8" s="1"/>
  <c r="P128" i="4"/>
  <c r="P129" i="8" s="1"/>
  <c r="O129" i="4"/>
  <c r="O130" i="8" s="1"/>
  <c r="P130" i="4"/>
  <c r="P131" i="8" s="1"/>
  <c r="O131" i="4"/>
  <c r="O132" i="8" s="1"/>
  <c r="P132" i="4"/>
  <c r="P133" i="8" s="1"/>
  <c r="O133" i="4"/>
  <c r="O134" i="8" s="1"/>
  <c r="O134" i="4"/>
  <c r="Q134" i="4" s="1"/>
  <c r="Q126" i="3"/>
  <c r="Q127" i="3"/>
  <c r="Q128" i="3"/>
  <c r="Q129" i="3"/>
  <c r="Q130" i="3"/>
  <c r="Q131" i="3"/>
  <c r="Q132" i="3"/>
  <c r="Q133" i="3"/>
  <c r="Q134" i="3"/>
  <c r="Q135" i="3"/>
  <c r="Q136" i="3"/>
  <c r="Q137" i="3"/>
  <c r="Q138" i="3"/>
  <c r="Q139" i="3"/>
  <c r="Q27" i="23"/>
  <c r="Q28" i="23"/>
  <c r="Q29" i="23"/>
  <c r="Q30" i="23"/>
  <c r="Q31" i="23"/>
  <c r="Q32" i="23"/>
  <c r="Q33" i="23"/>
  <c r="Q34" i="23"/>
  <c r="Q35" i="23"/>
  <c r="Q36" i="23"/>
  <c r="Q37" i="23"/>
  <c r="Q38" i="23"/>
  <c r="Q39" i="23"/>
  <c r="Q40" i="23"/>
  <c r="Q6" i="23"/>
  <c r="Q7" i="23"/>
  <c r="Q8" i="23"/>
  <c r="Q9" i="23"/>
  <c r="Q10" i="23"/>
  <c r="Q11" i="23"/>
  <c r="Q12" i="23"/>
  <c r="Q13" i="23"/>
  <c r="Q14" i="23"/>
  <c r="Q15" i="23"/>
  <c r="Q16" i="23"/>
  <c r="Q17" i="23"/>
  <c r="Q18" i="23"/>
  <c r="Q19" i="23"/>
  <c r="Q48" i="23"/>
  <c r="Q49" i="23"/>
  <c r="Q50" i="23"/>
  <c r="Q51" i="23"/>
  <c r="Q52" i="23"/>
  <c r="Q53" i="23"/>
  <c r="Q54" i="23"/>
  <c r="Q55" i="23"/>
  <c r="Q56" i="23"/>
  <c r="Q57" i="23"/>
  <c r="Q58" i="23"/>
  <c r="Q59" i="23"/>
  <c r="Q60" i="23"/>
  <c r="Q61" i="23"/>
  <c r="K140" i="2"/>
  <c r="J140" i="2"/>
  <c r="I140" i="2"/>
  <c r="H140" i="2"/>
  <c r="G140" i="2"/>
  <c r="F140" i="2"/>
  <c r="E140" i="2"/>
  <c r="D140" i="2"/>
  <c r="C140" i="2"/>
  <c r="N139" i="2"/>
  <c r="M139" i="2"/>
  <c r="L139" i="2"/>
  <c r="K139" i="2"/>
  <c r="J139" i="2"/>
  <c r="I139" i="2"/>
  <c r="H139" i="2"/>
  <c r="G139" i="2"/>
  <c r="F139" i="2"/>
  <c r="E139" i="2"/>
  <c r="D139" i="2"/>
  <c r="C139" i="2"/>
  <c r="N138" i="2"/>
  <c r="M138" i="2"/>
  <c r="L138" i="2"/>
  <c r="K138" i="2"/>
  <c r="J138" i="2"/>
  <c r="I138" i="2"/>
  <c r="H138" i="2"/>
  <c r="G138" i="2"/>
  <c r="F138" i="2"/>
  <c r="E138" i="2"/>
  <c r="D138" i="2"/>
  <c r="C138" i="2"/>
  <c r="N137" i="2"/>
  <c r="M137" i="2"/>
  <c r="L137" i="2"/>
  <c r="K137" i="2"/>
  <c r="J137" i="2"/>
  <c r="I137" i="2"/>
  <c r="H137" i="2"/>
  <c r="G137" i="2"/>
  <c r="F137" i="2"/>
  <c r="E137" i="2"/>
  <c r="D137" i="2"/>
  <c r="C137" i="2"/>
  <c r="N136" i="2"/>
  <c r="M136" i="2"/>
  <c r="L136" i="2"/>
  <c r="K136" i="2"/>
  <c r="J136" i="2"/>
  <c r="I136" i="2"/>
  <c r="H136" i="2"/>
  <c r="G136" i="2"/>
  <c r="F136" i="2"/>
  <c r="E136" i="2"/>
  <c r="D136" i="2"/>
  <c r="C136" i="2"/>
  <c r="N135" i="2"/>
  <c r="M135" i="2"/>
  <c r="L135" i="2"/>
  <c r="K135" i="2"/>
  <c r="J135" i="2"/>
  <c r="I135" i="2"/>
  <c r="H135" i="2"/>
  <c r="G135" i="2"/>
  <c r="F135" i="2"/>
  <c r="E135" i="2"/>
  <c r="D135" i="2"/>
  <c r="C135" i="2"/>
  <c r="N134" i="2"/>
  <c r="M134" i="2"/>
  <c r="L134" i="2"/>
  <c r="K134" i="2"/>
  <c r="J134" i="2"/>
  <c r="I134" i="2"/>
  <c r="H134" i="2"/>
  <c r="G134" i="2"/>
  <c r="F134" i="2"/>
  <c r="E134" i="2"/>
  <c r="D134" i="2"/>
  <c r="C134" i="2"/>
  <c r="N133" i="2"/>
  <c r="M133" i="2"/>
  <c r="L133" i="2"/>
  <c r="K133" i="2"/>
  <c r="J133" i="2"/>
  <c r="I133" i="2"/>
  <c r="H133" i="2"/>
  <c r="G133" i="2"/>
  <c r="F133" i="2"/>
  <c r="E133" i="2"/>
  <c r="D133" i="2"/>
  <c r="C133" i="2"/>
  <c r="N132" i="2"/>
  <c r="M132" i="2"/>
  <c r="L132" i="2"/>
  <c r="K132" i="2"/>
  <c r="J132" i="2"/>
  <c r="I132" i="2"/>
  <c r="H132" i="2"/>
  <c r="G132" i="2"/>
  <c r="F132" i="2"/>
  <c r="E132" i="2"/>
  <c r="D132" i="2"/>
  <c r="C132" i="2"/>
  <c r="N131" i="2"/>
  <c r="M131" i="2"/>
  <c r="L131" i="2"/>
  <c r="K131" i="2"/>
  <c r="J131" i="2"/>
  <c r="I131" i="2"/>
  <c r="H131" i="2"/>
  <c r="G131" i="2"/>
  <c r="F131" i="2"/>
  <c r="E131" i="2"/>
  <c r="D131" i="2"/>
  <c r="C131" i="2"/>
  <c r="N130" i="2"/>
  <c r="M130" i="2"/>
  <c r="L130" i="2"/>
  <c r="K130" i="2"/>
  <c r="J130" i="2"/>
  <c r="I130" i="2"/>
  <c r="H130" i="2"/>
  <c r="G130" i="2"/>
  <c r="F130" i="2"/>
  <c r="E130" i="2"/>
  <c r="D130" i="2"/>
  <c r="C130" i="2"/>
  <c r="N129" i="2"/>
  <c r="M129" i="2"/>
  <c r="L129" i="2"/>
  <c r="K129" i="2"/>
  <c r="J129" i="2"/>
  <c r="I129" i="2"/>
  <c r="H129" i="2"/>
  <c r="G129" i="2"/>
  <c r="F129" i="2"/>
  <c r="E129" i="2"/>
  <c r="D129" i="2"/>
  <c r="C129" i="2"/>
  <c r="N128" i="2"/>
  <c r="M128" i="2"/>
  <c r="L128" i="2"/>
  <c r="K128" i="2"/>
  <c r="J128" i="2"/>
  <c r="I128" i="2"/>
  <c r="H128" i="2"/>
  <c r="G128" i="2"/>
  <c r="F128" i="2"/>
  <c r="E128" i="2"/>
  <c r="D128" i="2"/>
  <c r="C128" i="2"/>
  <c r="N127" i="2"/>
  <c r="M127" i="2"/>
  <c r="L127" i="2"/>
  <c r="K127" i="2"/>
  <c r="J127" i="2"/>
  <c r="I127" i="2"/>
  <c r="H127" i="2"/>
  <c r="G127" i="2"/>
  <c r="F127" i="2"/>
  <c r="E127" i="2"/>
  <c r="D127" i="2"/>
  <c r="C127" i="2"/>
  <c r="N126" i="2"/>
  <c r="M126" i="2"/>
  <c r="L126" i="2"/>
  <c r="K126" i="2"/>
  <c r="J126" i="2"/>
  <c r="I126" i="2"/>
  <c r="H126" i="2"/>
  <c r="G126" i="2"/>
  <c r="F126" i="2"/>
  <c r="E126" i="2"/>
  <c r="D126" i="2"/>
  <c r="C126" i="2"/>
  <c r="N125" i="2"/>
  <c r="M125" i="2"/>
  <c r="L125" i="2"/>
  <c r="K125" i="2"/>
  <c r="J125" i="2"/>
  <c r="I125" i="2"/>
  <c r="H125" i="2"/>
  <c r="G125" i="2"/>
  <c r="F125" i="2"/>
  <c r="E125" i="2"/>
  <c r="D125" i="2"/>
  <c r="C125" i="2"/>
  <c r="O120" i="2"/>
  <c r="O115" i="8" s="1"/>
  <c r="P119" i="2"/>
  <c r="O119" i="2"/>
  <c r="P118" i="2"/>
  <c r="O118" i="2"/>
  <c r="P117" i="2"/>
  <c r="O117" i="2"/>
  <c r="P116" i="2"/>
  <c r="O116" i="2"/>
  <c r="P115" i="2"/>
  <c r="O115" i="2"/>
  <c r="P114" i="2"/>
  <c r="O114" i="2"/>
  <c r="P113" i="2"/>
  <c r="O113" i="2"/>
  <c r="P112" i="2"/>
  <c r="O112" i="2"/>
  <c r="P111" i="2"/>
  <c r="O111" i="2"/>
  <c r="P110" i="2"/>
  <c r="O110" i="2"/>
  <c r="P109" i="2"/>
  <c r="O109" i="2"/>
  <c r="P108" i="2"/>
  <c r="O108" i="2"/>
  <c r="P107" i="2"/>
  <c r="O107" i="2"/>
  <c r="P106" i="2"/>
  <c r="O106" i="2"/>
  <c r="P105" i="2"/>
  <c r="O105" i="2"/>
  <c r="O100" i="2"/>
  <c r="O95" i="9" s="1"/>
  <c r="P99" i="2"/>
  <c r="O99" i="2"/>
  <c r="P98" i="2"/>
  <c r="O98" i="2"/>
  <c r="P97" i="2"/>
  <c r="O97" i="2"/>
  <c r="P96" i="2"/>
  <c r="O96" i="2"/>
  <c r="P95" i="2"/>
  <c r="O95" i="2"/>
  <c r="P94" i="2"/>
  <c r="O94" i="2"/>
  <c r="P93" i="2"/>
  <c r="O93" i="2"/>
  <c r="P92" i="2"/>
  <c r="O92" i="2"/>
  <c r="P91" i="2"/>
  <c r="O91" i="2"/>
  <c r="P90" i="2"/>
  <c r="O90" i="2"/>
  <c r="P89" i="2"/>
  <c r="O89" i="2"/>
  <c r="P88" i="2"/>
  <c r="O88" i="2"/>
  <c r="P87" i="2"/>
  <c r="O87" i="2"/>
  <c r="P86" i="2"/>
  <c r="O86" i="2"/>
  <c r="P85" i="2"/>
  <c r="O85" i="2"/>
  <c r="O80" i="2"/>
  <c r="O77" i="8" s="1"/>
  <c r="P79" i="2"/>
  <c r="O79" i="2"/>
  <c r="P78" i="2"/>
  <c r="O78" i="2"/>
  <c r="P77" i="2"/>
  <c r="O77" i="2"/>
  <c r="P76" i="2"/>
  <c r="O76" i="2"/>
  <c r="P75" i="2"/>
  <c r="O75" i="2"/>
  <c r="P74" i="2"/>
  <c r="O74" i="2"/>
  <c r="P73" i="2"/>
  <c r="O73" i="2"/>
  <c r="P72" i="2"/>
  <c r="O72" i="2"/>
  <c r="P71" i="2"/>
  <c r="O71" i="2"/>
  <c r="P70" i="2"/>
  <c r="O70" i="2"/>
  <c r="P69" i="2"/>
  <c r="O69" i="2"/>
  <c r="P68" i="2"/>
  <c r="O68" i="2"/>
  <c r="P67" i="2"/>
  <c r="O67" i="2"/>
  <c r="P66" i="2"/>
  <c r="O66" i="2"/>
  <c r="P65" i="2"/>
  <c r="O65" i="2"/>
  <c r="O60" i="2"/>
  <c r="O57" i="9" s="1"/>
  <c r="P59" i="2"/>
  <c r="O59" i="2"/>
  <c r="P58" i="2"/>
  <c r="O58" i="2"/>
  <c r="P57" i="2"/>
  <c r="O57" i="2"/>
  <c r="P56" i="2"/>
  <c r="O56" i="2"/>
  <c r="P55" i="2"/>
  <c r="O55" i="2"/>
  <c r="P54" i="2"/>
  <c r="O54" i="2"/>
  <c r="P53" i="2"/>
  <c r="O53" i="2"/>
  <c r="P52" i="2"/>
  <c r="O52" i="2"/>
  <c r="P51" i="2"/>
  <c r="O51" i="2"/>
  <c r="P50" i="2"/>
  <c r="O50" i="2"/>
  <c r="P49" i="2"/>
  <c r="O49" i="2"/>
  <c r="P48" i="2"/>
  <c r="O48" i="2"/>
  <c r="P47" i="2"/>
  <c r="O47" i="2"/>
  <c r="P46" i="2"/>
  <c r="O46" i="2"/>
  <c r="P45" i="2"/>
  <c r="O45" i="2"/>
  <c r="O40" i="2"/>
  <c r="O39" i="8" s="1"/>
  <c r="P39" i="2"/>
  <c r="O39" i="2"/>
  <c r="P38" i="2"/>
  <c r="O38" i="2"/>
  <c r="P37" i="2"/>
  <c r="O37" i="2"/>
  <c r="P36" i="2"/>
  <c r="O36" i="2"/>
  <c r="P35" i="2"/>
  <c r="O35" i="2"/>
  <c r="P34" i="2"/>
  <c r="O34" i="2"/>
  <c r="P33" i="2"/>
  <c r="O33" i="2"/>
  <c r="P32" i="2"/>
  <c r="O32" i="2"/>
  <c r="P31" i="2"/>
  <c r="O31" i="2"/>
  <c r="P30" i="2"/>
  <c r="O30" i="2"/>
  <c r="P29" i="2"/>
  <c r="O29" i="2"/>
  <c r="P28" i="2"/>
  <c r="O28" i="2"/>
  <c r="P27" i="2"/>
  <c r="O27" i="2"/>
  <c r="P26" i="2"/>
  <c r="O26" i="2"/>
  <c r="P25" i="2"/>
  <c r="O25" i="2"/>
  <c r="O20" i="2"/>
  <c r="O19" i="9" s="1"/>
  <c r="P19" i="2"/>
  <c r="O19" i="2"/>
  <c r="P18" i="2"/>
  <c r="O18" i="2"/>
  <c r="P17" i="2"/>
  <c r="O17" i="2"/>
  <c r="P16" i="2"/>
  <c r="O16" i="2"/>
  <c r="P15" i="2"/>
  <c r="O15" i="2"/>
  <c r="P14" i="2"/>
  <c r="O14" i="2"/>
  <c r="P13" i="2"/>
  <c r="O13" i="2"/>
  <c r="P12" i="2"/>
  <c r="O12" i="2"/>
  <c r="P11" i="2"/>
  <c r="O11" i="2"/>
  <c r="P10" i="2"/>
  <c r="O10" i="2"/>
  <c r="P9" i="2"/>
  <c r="O9" i="2"/>
  <c r="P8" i="2"/>
  <c r="O8" i="2"/>
  <c r="P7" i="2"/>
  <c r="O7" i="2"/>
  <c r="P6" i="2"/>
  <c r="O6" i="2"/>
  <c r="P5" i="2"/>
  <c r="O5" i="2"/>
  <c r="U108" i="2"/>
  <c r="O95" i="11" l="1"/>
  <c r="O114" i="10"/>
  <c r="O114" i="11"/>
  <c r="O114" i="9"/>
  <c r="O96" i="8"/>
  <c r="O95" i="10"/>
  <c r="O76" i="10"/>
  <c r="O76" i="11"/>
  <c r="O76" i="9"/>
  <c r="O58" i="8"/>
  <c r="O57" i="11"/>
  <c r="O57" i="10"/>
  <c r="O38" i="10"/>
  <c r="O38" i="11"/>
  <c r="O38" i="9"/>
  <c r="O19" i="11"/>
  <c r="O19" i="8"/>
  <c r="O19" i="10"/>
  <c r="Q18" i="10"/>
  <c r="Q16" i="10"/>
  <c r="Q14" i="10"/>
  <c r="Q12" i="10"/>
  <c r="Q10" i="10"/>
  <c r="Q8" i="10"/>
  <c r="Q6" i="10"/>
  <c r="Q132" i="9"/>
  <c r="Q130" i="9"/>
  <c r="Q128" i="9"/>
  <c r="Q126" i="9"/>
  <c r="Q124" i="9"/>
  <c r="Q120" i="9"/>
  <c r="Q34" i="7"/>
  <c r="Q81" i="7"/>
  <c r="O124" i="7"/>
  <c r="Q102" i="7"/>
  <c r="Q55" i="7"/>
  <c r="Q26" i="7"/>
  <c r="Q110" i="7"/>
  <c r="Q89" i="7"/>
  <c r="Q68" i="7"/>
  <c r="Q47" i="7"/>
  <c r="Q30" i="7"/>
  <c r="Q134" i="8"/>
  <c r="Q132" i="8"/>
  <c r="Q130" i="8"/>
  <c r="Q128" i="8"/>
  <c r="Q126" i="8"/>
  <c r="Q124" i="8"/>
  <c r="Q113" i="8"/>
  <c r="Q111" i="8"/>
  <c r="Q109" i="8"/>
  <c r="Q107" i="8"/>
  <c r="Q105" i="8"/>
  <c r="Q103" i="8"/>
  <c r="Q94" i="8"/>
  <c r="Q91" i="8"/>
  <c r="Q76" i="8"/>
  <c r="Q74" i="8"/>
  <c r="Q72" i="8"/>
  <c r="Q70" i="8"/>
  <c r="Q68" i="8"/>
  <c r="Q66" i="8"/>
  <c r="Q64" i="8"/>
  <c r="Q53" i="8"/>
  <c r="Q51" i="8"/>
  <c r="Q46" i="8"/>
  <c r="Q38" i="8"/>
  <c r="Q32" i="8"/>
  <c r="Q30" i="8"/>
  <c r="Q28" i="8"/>
  <c r="Q26" i="8"/>
  <c r="Q17" i="10"/>
  <c r="Q15" i="10"/>
  <c r="Q13" i="10"/>
  <c r="Q11" i="10"/>
  <c r="Q9" i="10"/>
  <c r="Q7" i="10"/>
  <c r="Q106" i="7"/>
  <c r="Q93" i="7"/>
  <c r="Q85" i="7"/>
  <c r="Q72" i="7"/>
  <c r="P132" i="7"/>
  <c r="P133" i="11" s="1"/>
  <c r="O120" i="7"/>
  <c r="O121" i="11" s="1"/>
  <c r="Q64" i="7"/>
  <c r="Q51" i="7"/>
  <c r="Q43" i="7"/>
  <c r="Q122" i="9"/>
  <c r="Q133" i="9"/>
  <c r="Q131" i="9"/>
  <c r="Q129" i="9"/>
  <c r="Q127" i="9"/>
  <c r="Q125" i="9"/>
  <c r="Q123" i="9"/>
  <c r="O129" i="7"/>
  <c r="Q112" i="7"/>
  <c r="Q108" i="7"/>
  <c r="Q104" i="7"/>
  <c r="Q100" i="7"/>
  <c r="Q91" i="7"/>
  <c r="Q87" i="7"/>
  <c r="Q83" i="7"/>
  <c r="Q74" i="7"/>
  <c r="O126" i="7"/>
  <c r="O122" i="7"/>
  <c r="Q70" i="7"/>
  <c r="Q66" i="7"/>
  <c r="Q62" i="7"/>
  <c r="Q53" i="7"/>
  <c r="Q49" i="7"/>
  <c r="Q45" i="7"/>
  <c r="Q36" i="7"/>
  <c r="Q32" i="7"/>
  <c r="Q28" i="7"/>
  <c r="Q24" i="7"/>
  <c r="Q17" i="7"/>
  <c r="O17" i="11"/>
  <c r="Q17" i="11" s="1"/>
  <c r="Q15" i="7"/>
  <c r="O15" i="11"/>
  <c r="Q15" i="11" s="1"/>
  <c r="Q9" i="7"/>
  <c r="O9" i="11"/>
  <c r="Q9" i="11" s="1"/>
  <c r="Q5" i="7"/>
  <c r="O5" i="11"/>
  <c r="Q5" i="11" s="1"/>
  <c r="O127" i="11"/>
  <c r="O123" i="11"/>
  <c r="Q133" i="8"/>
  <c r="Q131" i="8"/>
  <c r="Q129" i="8"/>
  <c r="Q127" i="8"/>
  <c r="Q125" i="8"/>
  <c r="Q123" i="8"/>
  <c r="Q121" i="8"/>
  <c r="P131" i="7"/>
  <c r="P132" i="11" s="1"/>
  <c r="P129" i="7"/>
  <c r="P130" i="11" s="1"/>
  <c r="Q11" i="7"/>
  <c r="O11" i="11"/>
  <c r="Q11" i="11" s="1"/>
  <c r="Q7" i="7"/>
  <c r="O7" i="11"/>
  <c r="Q7" i="11" s="1"/>
  <c r="Q113" i="7"/>
  <c r="Q111" i="7"/>
  <c r="Q109" i="7"/>
  <c r="Q107" i="7"/>
  <c r="Q105" i="7"/>
  <c r="Q103" i="7"/>
  <c r="Q101" i="7"/>
  <c r="Q94" i="7"/>
  <c r="Q92" i="7"/>
  <c r="Q90" i="7"/>
  <c r="Q88" i="7"/>
  <c r="Q86" i="7"/>
  <c r="Q84" i="7"/>
  <c r="Q82" i="7"/>
  <c r="Q75" i="7"/>
  <c r="Q73" i="7"/>
  <c r="P126" i="7"/>
  <c r="P127" i="11" s="1"/>
  <c r="P124" i="7"/>
  <c r="P125" i="11" s="1"/>
  <c r="P122" i="7"/>
  <c r="P123" i="11" s="1"/>
  <c r="P120" i="7"/>
  <c r="P121" i="11" s="1"/>
  <c r="Q71" i="7"/>
  <c r="Q69" i="7"/>
  <c r="Q67" i="7"/>
  <c r="Q65" i="7"/>
  <c r="Q63" i="7"/>
  <c r="Q56" i="7"/>
  <c r="Q54" i="7"/>
  <c r="Q52" i="7"/>
  <c r="Q50" i="7"/>
  <c r="Q48" i="7"/>
  <c r="Q46" i="7"/>
  <c r="Q44" i="7"/>
  <c r="Q37" i="7"/>
  <c r="Q35" i="7"/>
  <c r="Q33" i="7"/>
  <c r="Q31" i="7"/>
  <c r="Q29" i="7"/>
  <c r="Q27" i="7"/>
  <c r="Q25" i="7"/>
  <c r="Q114" i="8"/>
  <c r="Q112" i="8"/>
  <c r="Q110" i="8"/>
  <c r="Q108" i="8"/>
  <c r="Q106" i="8"/>
  <c r="Q104" i="8"/>
  <c r="Q102" i="8"/>
  <c r="Q95" i="8"/>
  <c r="Q90" i="8"/>
  <c r="Q75" i="8"/>
  <c r="Q73" i="8"/>
  <c r="Q71" i="8"/>
  <c r="Q69" i="8"/>
  <c r="Q67" i="8"/>
  <c r="Q65" i="8"/>
  <c r="Q52" i="8"/>
  <c r="Q50" i="8"/>
  <c r="Q47" i="8"/>
  <c r="Q37" i="8"/>
  <c r="Q33" i="8"/>
  <c r="Q31" i="8"/>
  <c r="Q29" i="8"/>
  <c r="Q27" i="8"/>
  <c r="Q92" i="8"/>
  <c r="Q86" i="8"/>
  <c r="Q83" i="8"/>
  <c r="Q54" i="8"/>
  <c r="Q15" i="8"/>
  <c r="Q8" i="8"/>
  <c r="O130" i="11"/>
  <c r="Q13" i="7"/>
  <c r="O13" i="11"/>
  <c r="Q13" i="11" s="1"/>
  <c r="O125" i="11"/>
  <c r="O133" i="7"/>
  <c r="C134" i="11"/>
  <c r="O132" i="7"/>
  <c r="C133" i="11"/>
  <c r="O131" i="7"/>
  <c r="C132" i="11"/>
  <c r="P130" i="7"/>
  <c r="P131" i="11" s="1"/>
  <c r="I131" i="11"/>
  <c r="O130" i="7"/>
  <c r="O131" i="11" s="1"/>
  <c r="C131" i="11"/>
  <c r="P128" i="7"/>
  <c r="P129" i="11" s="1"/>
  <c r="I129" i="11"/>
  <c r="O128" i="7"/>
  <c r="C129" i="11"/>
  <c r="P127" i="7"/>
  <c r="P128" i="11" s="1"/>
  <c r="I128" i="11"/>
  <c r="O127" i="7"/>
  <c r="C128" i="11"/>
  <c r="P125" i="7"/>
  <c r="P126" i="11" s="1"/>
  <c r="I126" i="11"/>
  <c r="O125" i="7"/>
  <c r="C126" i="11"/>
  <c r="P123" i="7"/>
  <c r="P124" i="11" s="1"/>
  <c r="I124" i="11"/>
  <c r="O123" i="7"/>
  <c r="C124" i="11"/>
  <c r="P121" i="7"/>
  <c r="P122" i="11" s="1"/>
  <c r="I122" i="11"/>
  <c r="O121" i="7"/>
  <c r="C122" i="11"/>
  <c r="P119" i="7"/>
  <c r="P120" i="11" s="1"/>
  <c r="I120" i="11"/>
  <c r="O119" i="7"/>
  <c r="C120" i="11"/>
  <c r="P118" i="7"/>
  <c r="P119" i="11" s="1"/>
  <c r="I119" i="11"/>
  <c r="O118" i="7"/>
  <c r="O119" i="11" s="1"/>
  <c r="C119" i="11"/>
  <c r="Q88" i="8"/>
  <c r="Q56" i="8"/>
  <c r="Q48" i="8"/>
  <c r="Q17" i="8"/>
  <c r="Q13" i="8"/>
  <c r="Q10" i="8"/>
  <c r="Q6" i="8"/>
  <c r="Q34" i="8"/>
  <c r="Q14" i="7"/>
  <c r="Q18" i="7"/>
  <c r="Q16" i="7"/>
  <c r="Q12" i="7"/>
  <c r="Q10" i="7"/>
  <c r="Q8" i="7"/>
  <c r="Q6" i="7"/>
  <c r="Q131" i="6"/>
  <c r="Q129" i="6"/>
  <c r="Q127" i="6"/>
  <c r="Q125" i="6"/>
  <c r="Q123" i="6"/>
  <c r="Q121" i="6"/>
  <c r="Q132" i="6"/>
  <c r="Q130" i="6"/>
  <c r="Q128" i="6"/>
  <c r="Q126" i="6"/>
  <c r="Q124" i="6"/>
  <c r="Q122" i="6"/>
  <c r="Q120" i="6"/>
  <c r="Q132" i="5"/>
  <c r="Q130" i="5"/>
  <c r="Q128" i="5"/>
  <c r="Q126" i="5"/>
  <c r="Q124" i="5"/>
  <c r="Q122" i="5"/>
  <c r="Q131" i="5"/>
  <c r="Q129" i="5"/>
  <c r="Q127" i="5"/>
  <c r="Q125" i="5"/>
  <c r="Q123" i="5"/>
  <c r="Q121" i="5"/>
  <c r="Q119" i="5"/>
  <c r="Q120" i="5"/>
  <c r="Q133" i="4"/>
  <c r="Q131" i="4"/>
  <c r="Q129" i="4"/>
  <c r="Q127" i="4"/>
  <c r="Q125" i="4"/>
  <c r="Q123" i="4"/>
  <c r="Q132" i="4"/>
  <c r="Q130" i="4"/>
  <c r="Q128" i="4"/>
  <c r="Q126" i="4"/>
  <c r="Q124" i="4"/>
  <c r="Q122" i="4"/>
  <c r="Q120" i="4"/>
  <c r="Q121" i="4"/>
  <c r="O125" i="2"/>
  <c r="P125" i="2"/>
  <c r="O126" i="2"/>
  <c r="P126" i="2"/>
  <c r="O127" i="2"/>
  <c r="P127" i="2"/>
  <c r="O128" i="2"/>
  <c r="P128" i="2"/>
  <c r="O129" i="2"/>
  <c r="P129" i="2"/>
  <c r="O130" i="2"/>
  <c r="P130" i="2"/>
  <c r="O131" i="2"/>
  <c r="P139" i="2"/>
  <c r="O140" i="2"/>
  <c r="O135" i="8" s="1"/>
  <c r="P131" i="2"/>
  <c r="O132" i="2"/>
  <c r="P132" i="2"/>
  <c r="O133" i="2"/>
  <c r="P133" i="2"/>
  <c r="O134" i="2"/>
  <c r="P134" i="2"/>
  <c r="O135" i="2"/>
  <c r="P135" i="2"/>
  <c r="O136" i="2"/>
  <c r="P136" i="2"/>
  <c r="O137" i="2"/>
  <c r="P137" i="2"/>
  <c r="O138" i="2"/>
  <c r="P138" i="2"/>
  <c r="O139" i="2"/>
  <c r="Q26" i="2"/>
  <c r="Q27" i="2"/>
  <c r="Q28" i="2"/>
  <c r="Q29" i="2"/>
  <c r="Q30" i="2"/>
  <c r="Q31" i="2"/>
  <c r="Q32" i="2"/>
  <c r="Q33" i="2"/>
  <c r="Q34" i="2"/>
  <c r="Q35" i="2"/>
  <c r="Q36" i="2"/>
  <c r="Q37" i="2"/>
  <c r="Q38" i="2"/>
  <c r="Q39" i="2"/>
  <c r="Q66" i="2"/>
  <c r="Q67" i="2"/>
  <c r="Q68" i="2"/>
  <c r="Q69" i="2"/>
  <c r="Q70" i="2"/>
  <c r="Q71" i="2"/>
  <c r="Q72" i="2"/>
  <c r="Q73" i="2"/>
  <c r="Q74" i="2"/>
  <c r="Q75" i="2"/>
  <c r="Q76" i="2"/>
  <c r="Q77" i="2"/>
  <c r="Q78" i="2"/>
  <c r="Q79" i="2"/>
  <c r="Q106" i="2"/>
  <c r="Q107" i="2"/>
  <c r="Q108" i="2"/>
  <c r="Q109" i="2"/>
  <c r="Q110" i="2"/>
  <c r="Q111" i="2"/>
  <c r="Q112" i="2"/>
  <c r="Q113" i="2"/>
  <c r="Q114" i="2"/>
  <c r="Q115" i="2"/>
  <c r="Q116" i="2"/>
  <c r="Q117" i="2"/>
  <c r="Q118" i="2"/>
  <c r="Q119" i="2"/>
  <c r="Q6" i="2"/>
  <c r="Q7" i="2"/>
  <c r="Q8" i="2"/>
  <c r="Q9" i="2"/>
  <c r="Q10" i="2"/>
  <c r="Q11" i="2"/>
  <c r="Q12" i="2"/>
  <c r="Q13" i="2"/>
  <c r="Q14" i="2"/>
  <c r="Q15" i="2"/>
  <c r="Q16" i="2"/>
  <c r="Q17" i="2"/>
  <c r="Q18" i="2"/>
  <c r="Q19" i="2"/>
  <c r="Q46" i="2"/>
  <c r="Q47" i="2"/>
  <c r="Q48" i="2"/>
  <c r="Q49" i="2"/>
  <c r="Q50" i="2"/>
  <c r="Q51" i="2"/>
  <c r="Q52" i="2"/>
  <c r="Q53" i="2"/>
  <c r="Q54" i="2"/>
  <c r="Q55" i="2"/>
  <c r="Q56" i="2"/>
  <c r="Q57" i="2"/>
  <c r="Q58" i="2"/>
  <c r="Q59" i="2"/>
  <c r="Q86" i="2"/>
  <c r="Q87" i="2"/>
  <c r="Q88" i="2"/>
  <c r="Q89" i="2"/>
  <c r="Q90" i="2"/>
  <c r="Q91" i="2"/>
  <c r="Q92" i="2"/>
  <c r="Q93" i="2"/>
  <c r="Q94" i="2"/>
  <c r="Q95" i="2"/>
  <c r="Q96" i="2"/>
  <c r="Q97" i="2"/>
  <c r="Q98" i="2"/>
  <c r="Q99" i="2"/>
  <c r="Q126" i="2"/>
  <c r="Q127" i="2"/>
  <c r="Q128" i="2"/>
  <c r="Q129" i="2"/>
  <c r="Q130" i="2"/>
  <c r="Q131" i="2"/>
  <c r="Q132" i="2"/>
  <c r="Q133" i="2"/>
  <c r="Q134" i="2"/>
  <c r="Q135" i="2"/>
  <c r="Q136" i="2"/>
  <c r="Q137" i="2"/>
  <c r="Q138" i="2"/>
  <c r="Q139" i="2"/>
  <c r="O134" i="11" l="1"/>
  <c r="O134" i="9"/>
  <c r="O134" i="10"/>
  <c r="Q130" i="7"/>
  <c r="Q8" i="11"/>
  <c r="Q14" i="11"/>
  <c r="O120" i="11"/>
  <c r="Q119" i="7"/>
  <c r="O122" i="11"/>
  <c r="Q121" i="7"/>
  <c r="O124" i="11"/>
  <c r="Q123" i="7"/>
  <c r="O126" i="11"/>
  <c r="Q125" i="7"/>
  <c r="O128" i="11"/>
  <c r="Q127" i="7"/>
  <c r="O129" i="11"/>
  <c r="Q128" i="7"/>
  <c r="O132" i="11"/>
  <c r="Q131" i="7"/>
  <c r="O133" i="11"/>
  <c r="Q132" i="7"/>
  <c r="Q120" i="7"/>
  <c r="Q124" i="7"/>
  <c r="Q129" i="7"/>
  <c r="Q6" i="11"/>
  <c r="Q18" i="11"/>
  <c r="Q122" i="7"/>
  <c r="Q126" i="7"/>
  <c r="Q12" i="11"/>
  <c r="Q16" i="11"/>
  <c r="Q10" i="11"/>
</calcChain>
</file>

<file path=xl/sharedStrings.xml><?xml version="1.0" encoding="utf-8"?>
<sst xmlns="http://schemas.openxmlformats.org/spreadsheetml/2006/main" count="1283" uniqueCount="68">
  <si>
    <t>Clientes</t>
  </si>
  <si>
    <t>Ingreso Básico (M$)</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</si>
  <si>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</si>
  <si>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</si>
  <si>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</si>
  <si>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</si>
  <si>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</si>
  <si>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</si>
  <si>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</si>
  <si>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</si>
  <si>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</si>
  <si>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</si>
  <si>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</si>
  <si>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</si>
  <si>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Demanda Máxima (MW)</t>
  </si>
  <si>
    <t>Ingresos Derivados del Ajuste por Combustible (M$)</t>
  </si>
  <si>
    <t>Costo Promedio del kWh (¢/kWh) - Básico</t>
  </si>
  <si>
    <t>Costo Promedio del kWh (¢/kWh) - Combustible</t>
  </si>
  <si>
    <t>Costo Promedio del kWh (¢/kWh) - Energía Comprada</t>
  </si>
  <si>
    <t>Costo Promedio del kWh (¢/kWh)</t>
  </si>
  <si>
    <t>Generación* y Demanda</t>
  </si>
  <si>
    <t>*millones de kilovatios hora (mkWh)</t>
  </si>
  <si>
    <t>Generación Bruta</t>
  </si>
  <si>
    <t>Año Fiscal</t>
  </si>
  <si>
    <t>julio</t>
  </si>
  <si>
    <t>agosto</t>
  </si>
  <si>
    <t>septiembre</t>
  </si>
  <si>
    <t>octubre</t>
  </si>
  <si>
    <t>noviembre</t>
  </si>
  <si>
    <t>diciembre</t>
  </si>
  <si>
    <t>enero</t>
  </si>
  <si>
    <t>febrero</t>
  </si>
  <si>
    <t>marzo</t>
  </si>
  <si>
    <t>abril</t>
  </si>
  <si>
    <t>mayo</t>
  </si>
  <si>
    <t>junio</t>
  </si>
  <si>
    <t>Acumulado Año Fiscal</t>
  </si>
  <si>
    <t>Acumulado Año Natural</t>
  </si>
  <si>
    <t>% cambio fiscal</t>
  </si>
  <si>
    <t>Generación Neta</t>
  </si>
  <si>
    <t>Demanda Máxima Año Fiscal</t>
  </si>
  <si>
    <t>Demanda Máxima Año Natural</t>
  </si>
  <si>
    <t>Dato Revisado</t>
  </si>
  <si>
    <t>Demanda Máxima Año Natural y Año Fiscal coinciden</t>
  </si>
  <si>
    <t>Consumo Por Clases de Servicio</t>
  </si>
  <si>
    <t>En millones de kWh (mkWh)</t>
  </si>
  <si>
    <t xml:space="preserve"> Residencial</t>
  </si>
  <si>
    <t>Comercial</t>
  </si>
  <si>
    <t>Industrial</t>
  </si>
  <si>
    <t>Alumbrado Público</t>
  </si>
  <si>
    <t>Agrícola</t>
  </si>
  <si>
    <t>Totales</t>
  </si>
  <si>
    <t>Clientes Activos por Clase de Servicio</t>
  </si>
  <si>
    <t>Promedio Año Fiscal</t>
  </si>
  <si>
    <t>Promedio Año Natural</t>
  </si>
  <si>
    <t>Industrial*</t>
  </si>
  <si>
    <t>*La reducción de la clase residencial fue consecuencia de una reclasificación de clientes de la clase comercial en agosto 2008.</t>
  </si>
  <si>
    <t>Ingresos Derivados de la Energía Comprada(M$)</t>
  </si>
  <si>
    <t>Ingresos Totales Derivados del Consumo(M$)</t>
  </si>
  <si>
    <t>Total</t>
  </si>
  <si>
    <t xml:space="preserve">* El incremento en el costo promedio a partir del año fiscal 2010 fue consecuencia de la tarifa fija dirigida a los residenciales públicos que se contabiliza en el ingreso básico. </t>
  </si>
  <si>
    <t xml:space="preserve"> La tarifa básica del resto de los clientes no se modificó.</t>
  </si>
  <si>
    <t xml:space="preserve"> Comercial</t>
  </si>
  <si>
    <t xml:space="preserve"> Industrial</t>
  </si>
  <si>
    <t xml:space="preserve"> Alumbrado Público</t>
  </si>
  <si>
    <t xml:space="preserve"> Agrícola</t>
  </si>
  <si>
    <t>Otras Autoridades Públicas</t>
  </si>
  <si>
    <t xml:space="preserve"> Residencial*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</si>
</sst>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0.0"/>
    <numFmt numFmtId="165" formatCode="#,##0.000_);[Red]\(#,##0.000\)"/>
    <numFmt numFmtId="166" formatCode="#,##0.0_);[Red]\(#,##0.0\)"/>
    <numFmt numFmtId="167" formatCode="#,##0.000000_);[Red]\(#,##0.000000\)"/>
    <numFmt numFmtId="168" formatCode="#,##0.00000000_);[Red]\(#,##0.00000000\)"/>
    <numFmt numFmtId="169" formatCode="0.0000"/>
    <numFmt numFmtId="170" formatCode="0.000000"/>
    <numFmt numFmtId="171" formatCode="#,##0.0000_);[Red]\(#,##0.0000\)"/>
    <numFmt numFmtId="172" formatCode="0.0000000"/>
    <numFmt numFmtId="173" formatCode="#,##0.00000000"/>
    <numFmt numFmtId="174" formatCode="#,##0.0000000_);[Red]\(#,##0.0000000\)"/>
    <numFmt numFmtId="175" formatCode="#,##0.00000000000_);\(#,##0.00000000000\)"/>
  </numFmts>
  <fonts count="73" x14ac:knownFonts="1">
    <font>
      <sz val="11"/>
      <color theme="1"/>
      <name val="Calibri"/>
      <family val="2"/>
      <scheme val="minor"/>
    </font>
    <font>
      <sz val="12"/>
      <color theme="1"/>
      <name val="Arial"/>
      <family val="2"/>
    </font>
    <font>
      <sz val="10"/>
      <color theme="1"/>
      <name val="Arial"/>
      <family val="2"/>
    </font>
    <font>
      <sz val="12"/>
      <color theme="1"/>
      <name val="Arial"/>
      <family val="2"/>
    </font>
    <font>
      <b/>
      <sz val="12"/>
      <color theme="1"/>
      <name val="Arial"/>
      <family val="2"/>
    </font>
    <font>
      <sz val="11"/>
      <color theme="1"/>
      <name val="Calibri"/>
      <family val="2"/>
      <scheme val="minor"/>
    </font>
    <font>
      <sz val="10"/>
      <name val="Arial"/>
      <family val="2"/>
    </font>
    <font>
      <sz val="12"/>
      <name val="Arial"/>
      <family val="2"/>
    </font>
    <font>
      <b/>
      <u/>
      <sz val="10"/>
      <color theme="1"/>
      <name val="Arial"/>
      <family val="2"/>
    </font>
    <font>
      <sz val="10"/>
      <name val="Bookman Old Style"/>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b/>
      <u/>
      <sz val="10"/>
      <name val="Arial"/>
      <family val="2"/>
    </font>
    <font>
      <sz val="11"/>
      <color indexed="8"/>
      <name val="Calibri"/>
      <family val="2"/>
      <scheme val="minor"/>
    </font>
    <font>
      <sz val="11"/>
      <color theme="1"/>
      <name val="Calibri"/>
      <family val="2"/>
    </font>
    <font>
      <b/>
      <sz val="10"/>
      <color theme="1"/>
      <name val="Arial"/>
      <family val="2"/>
    </font>
    <font>
      <b/>
      <sz val="10"/>
      <color indexed="8"/>
      <name val="Arial"/>
      <family val="2"/>
    </font>
    <font>
      <u/>
      <sz val="11"/>
      <color theme="10"/>
      <name val="Calibri"/>
      <family val="2"/>
      <scheme val="minor"/>
    </font>
    <font>
      <b/>
      <u/>
      <sz val="12"/>
      <color theme="10"/>
      <name val="Arial"/>
      <family val="2"/>
    </font>
    <font>
      <b/>
      <u/>
      <sz val="14"/>
      <color theme="1"/>
      <name val="Arial"/>
      <family val="2"/>
    </font>
    <font>
      <b/>
      <sz val="12"/>
      <color rgb="FFFF0000"/>
      <name val="Arial"/>
      <family val="2"/>
    </font>
    <font>
      <b/>
      <sz val="20"/>
      <color theme="1"/>
      <name val="Arial"/>
      <family val="2"/>
    </font>
    <font>
      <sz val="11"/>
      <color theme="1"/>
      <name val="Arial"/>
      <family val="2"/>
    </font>
    <font>
      <b/>
      <u/>
      <sz val="30"/>
      <color theme="1"/>
      <name val="Arial"/>
      <family val="2"/>
    </font>
    <font>
      <sz val="30"/>
      <color theme="1"/>
      <name val="Arial"/>
      <family val="2"/>
    </font>
    <font>
      <b/>
      <sz val="18"/>
      <color theme="1"/>
      <name val="Arial"/>
      <family val="2"/>
    </font>
    <font>
      <b/>
      <sz val="24"/>
      <color theme="1"/>
      <name val="Arial"/>
      <family val="2"/>
    </font>
    <font>
      <sz val="12"/>
      <name val="Comic Sans MS"/>
      <family val="4"/>
    </font>
    <font>
      <sz val="10"/>
      <name val="Tahoma"/>
      <family val="2"/>
    </font>
    <font>
      <b/>
      <sz val="12"/>
      <color rgb="FF00B0F0"/>
      <name val="Arial"/>
      <family val="2"/>
    </font>
    <font>
      <sz val="12"/>
      <color rgb="FF00B0F0"/>
      <name val="Arial"/>
      <family val="2"/>
    </font>
    <font>
      <sz val="24"/>
      <color theme="1"/>
      <name val="Arial"/>
      <family val="2"/>
    </font>
    <font>
      <b/>
      <sz val="11"/>
      <color theme="1"/>
      <name val="Arial"/>
      <family val="2"/>
    </font>
    <font>
      <b/>
      <sz val="26"/>
      <color theme="1"/>
      <name val="Arial"/>
      <family val="2"/>
    </font>
    <font>
      <sz val="22"/>
      <color theme="1"/>
      <name val="Arial"/>
      <family val="2"/>
    </font>
    <font>
      <b/>
      <sz val="28"/>
      <color theme="1"/>
      <name val="Arial"/>
      <family val="2"/>
    </font>
    <font>
      <sz val="26"/>
      <color theme="1"/>
      <name val="Arial"/>
      <family val="2"/>
    </font>
    <font>
      <u/>
      <sz val="8"/>
      <color rgb="FF0000FF"/>
      <name val="Calibri"/>
      <family val="2"/>
      <scheme val="minor"/>
    </font>
    <font>
      <u/>
      <sz val="8"/>
      <color rgb="FF800080"/>
      <name val="Calibri"/>
      <family val="2"/>
      <scheme val="minor"/>
    </font>
    <font>
      <sz val="30"/>
      <name val="Arial"/>
      <family val="2"/>
    </font>
    <font>
      <sz val="22"/>
      <name val="Arial"/>
      <family val="2"/>
    </font>
    <font>
      <sz val="24"/>
      <name val="Arial"/>
      <family val="2"/>
    </font>
    <font>
      <b/>
      <sz val="12"/>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auto="1"/>
        <bgColor indexed="64"/>
      </patternFill>
    </fill>
    <fill>
      <patternFill patternType="solid">
        <fgColor theme="0"/>
        <bgColor indexed="64"/>
      </patternFill>
    </fill>
    <fill>
      <patternFill patternType="solid">
        <fgColor theme="6"/>
        <bgColor indexed="64"/>
      </patternFill>
    </fill>
    <fill>
      <patternFill patternType="solid">
        <fgColor rgb="FFFF0000"/>
        <bgColor indexed="64"/>
      </patternFill>
    </fill>
    <fill>
      <patternFill patternType="solid">
        <fgColor theme="6" tint="-0.499984740745262"/>
        <bgColor indexed="64"/>
      </patternFill>
    </fill>
    <fill>
      <patternFill patternType="solid">
        <fgColor rgb="FF00B0F0"/>
        <bgColor indexed="64"/>
      </patternFill>
    </fill>
    <fill>
      <patternFill patternType="solid">
        <fgColor theme="7"/>
        <bgColor indexed="64"/>
      </patternFill>
    </fill>
    <fill>
      <patternFill patternType="solid">
        <fgColor theme="9"/>
        <bgColor indexed="64"/>
      </patternFill>
    </fill>
    <fill>
      <patternFill patternType="solid">
        <fgColor theme="2" tint="-0.24994659260841701"/>
        <bgColor indexed="64"/>
      </patternFill>
    </fill>
    <fill>
      <patternFill patternType="solid">
        <fgColor theme="5" tint="0.59999389629810485"/>
        <bgColor indexed="64"/>
      </patternFill>
    </fill>
  </fills>
  <borders count="38">
    <border>
      <left/>
      <right/>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medium">
        <color auto="1"/>
      </left>
      <right/>
      <top/>
      <bottom/>
      <diagonal/>
    </border>
    <border>
      <left style="thin">
        <color auto="1"/>
      </left>
      <right style="thin">
        <color auto="1"/>
      </right>
      <top style="thin">
        <color indexed="64"/>
      </top>
      <bottom/>
      <diagonal/>
    </border>
    <border>
      <left style="thin">
        <color auto="1"/>
      </left>
      <right/>
      <top style="thin">
        <color indexed="64"/>
      </top>
      <bottom/>
      <diagonal/>
    </border>
    <border>
      <left style="medium">
        <color auto="1"/>
      </left>
      <right/>
      <top style="thin">
        <color indexed="64"/>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medium">
        <color auto="1"/>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style="thin">
        <color indexed="64"/>
      </top>
      <bottom/>
      <diagonal/>
    </border>
    <border>
      <left style="medium">
        <color auto="1"/>
      </left>
      <right style="thin">
        <color auto="1"/>
      </right>
      <top style="thin">
        <color indexed="64"/>
      </top>
      <bottom/>
      <diagonal/>
    </border>
    <border>
      <left/>
      <right/>
      <top style="thin">
        <color indexed="64"/>
      </top>
      <bottom/>
      <diagonal/>
    </border>
  </borders>
  <cellStyleXfs count="3583">
    <xf numFmtId="0" fontId="0" fillId="0" borderId="0"/>
    <xf numFmtId="0" fontId="2"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9" fillId="0" borderId="0"/>
    <xf numFmtId="43" fontId="9" fillId="0" borderId="0" applyFont="0" applyFill="0" applyBorder="0" applyAlignment="0" applyProtection="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2" fillId="0" borderId="0"/>
    <xf numFmtId="0" fontId="6" fillId="0" borderId="0"/>
    <xf numFmtId="0" fontId="10" fillId="0" borderId="0" applyNumberFormat="0" applyFill="0" applyBorder="0" applyAlignment="0" applyProtection="0"/>
    <xf numFmtId="0" fontId="26" fillId="0" borderId="0"/>
    <xf numFmtId="0" fontId="5" fillId="0" borderId="0"/>
    <xf numFmtId="43"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3" fillId="0" borderId="0"/>
    <xf numFmtId="43" fontId="3"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15" fillId="3" borderId="0" applyNumberFormat="0" applyBorder="0" applyAlignment="0" applyProtection="0"/>
    <xf numFmtId="0" fontId="19" fillId="6" borderId="5" applyNumberFormat="0" applyAlignment="0" applyProtection="0"/>
    <xf numFmtId="0" fontId="21" fillId="7" borderId="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23" fillId="0" borderId="0" applyNumberFormat="0" applyFill="0" applyBorder="0" applyAlignment="0" applyProtection="0"/>
    <xf numFmtId="0" fontId="14" fillId="2" borderId="0" applyNumberFormat="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7" fillId="5" borderId="5" applyNumberFormat="0" applyAlignment="0" applyProtection="0"/>
    <xf numFmtId="0" fontId="20" fillId="0" borderId="7" applyNumberFormat="0" applyFill="0" applyAlignment="0" applyProtection="0"/>
    <xf numFmtId="0" fontId="16" fillId="4" borderId="0" applyNumberFormat="0" applyBorder="0" applyAlignment="0" applyProtection="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18" fillId="6" borderId="6" applyNumberFormat="0" applyAlignment="0" applyProtection="0"/>
    <xf numFmtId="0" fontId="24" fillId="0" borderId="10" applyNumberFormat="0" applyFill="0" applyAlignment="0" applyProtection="0"/>
    <xf numFmtId="0" fontId="22"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5" applyNumberFormat="0" applyAlignment="0" applyProtection="0"/>
    <xf numFmtId="0" fontId="34" fillId="6" borderId="6" applyNumberFormat="0" applyAlignment="0" applyProtection="0"/>
    <xf numFmtId="0" fontId="35" fillId="6" borderId="5" applyNumberFormat="0" applyAlignment="0" applyProtection="0"/>
    <xf numFmtId="0" fontId="36" fillId="0" borderId="7" applyNumberFormat="0" applyFill="0" applyAlignment="0" applyProtection="0"/>
    <xf numFmtId="0" fontId="37" fillId="7" borderId="8" applyNumberFormat="0" applyAlignment="0" applyProtection="0"/>
    <xf numFmtId="0" fontId="38" fillId="0" borderId="0" applyNumberFormat="0" applyFill="0" applyBorder="0" applyAlignment="0" applyProtection="0"/>
    <xf numFmtId="0" fontId="3" fillId="8" borderId="9" applyNumberFormat="0" applyFont="0" applyAlignment="0" applyProtection="0"/>
    <xf numFmtId="0" fontId="39" fillId="0" borderId="0" applyNumberFormat="0" applyFill="0" applyBorder="0" applyAlignment="0" applyProtection="0"/>
    <xf numFmtId="0" fontId="4" fillId="0" borderId="10" applyNumberFormat="0" applyFill="0" applyAlignment="0" applyProtection="0"/>
    <xf numFmtId="0" fontId="40"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0" fillId="32"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 fillId="0" borderId="0"/>
    <xf numFmtId="43" fontId="3"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9" fillId="0" borderId="0"/>
    <xf numFmtId="0" fontId="5" fillId="0" borderId="0"/>
    <xf numFmtId="43" fontId="5"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4" fillId="0" borderId="0"/>
    <xf numFmtId="9" fontId="9" fillId="0" borderId="0" applyFont="0" applyFill="0" applyBorder="0" applyAlignment="0" applyProtection="0"/>
    <xf numFmtId="0" fontId="47" fillId="0" borderId="0" applyNumberForma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5" fillId="6" borderId="5" applyNumberFormat="0" applyAlignment="0" applyProtection="0"/>
    <xf numFmtId="0" fontId="35" fillId="6" borderId="5" applyNumberFormat="0" applyAlignment="0" applyProtection="0"/>
    <xf numFmtId="0" fontId="37" fillId="7" borderId="8" applyNumberFormat="0" applyAlignment="0" applyProtection="0"/>
    <xf numFmtId="0" fontId="37" fillId="7" borderId="8" applyNumberFormat="0" applyAlignment="0" applyProtection="0"/>
    <xf numFmtId="43" fontId="5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8"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27" fillId="0" borderId="2"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5" borderId="5" applyNumberFormat="0" applyAlignment="0" applyProtection="0"/>
    <xf numFmtId="0" fontId="33" fillId="5" borderId="5" applyNumberFormat="0" applyAlignment="0" applyProtection="0"/>
    <xf numFmtId="0" fontId="36" fillId="0" borderId="7" applyNumberFormat="0" applyFill="0" applyAlignment="0" applyProtection="0"/>
    <xf numFmtId="0" fontId="36" fillId="0" borderId="7" applyNumberFormat="0" applyFill="0" applyAlignment="0" applyProtection="0"/>
    <xf numFmtId="0" fontId="32" fillId="4" borderId="0" applyNumberFormat="0" applyBorder="0" applyAlignment="0" applyProtection="0"/>
    <xf numFmtId="0" fontId="32" fillId="4" borderId="0" applyNumberFormat="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7"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9" fillId="0" borderId="0"/>
    <xf numFmtId="0" fontId="5" fillId="0" borderId="0"/>
    <xf numFmtId="0" fontId="5" fillId="0" borderId="0"/>
    <xf numFmtId="0" fontId="58" fillId="0" borderId="0"/>
    <xf numFmtId="0" fontId="3"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8" fillId="0" borderId="0"/>
    <xf numFmtId="0" fontId="57"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6" fillId="0" borderId="0"/>
    <xf numFmtId="0" fontId="3" fillId="0" borderId="0"/>
    <xf numFmtId="0" fontId="44" fillId="0" borderId="0"/>
    <xf numFmtId="0" fontId="6"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6" borderId="6" applyNumberFormat="0" applyAlignment="0" applyProtection="0"/>
    <xf numFmtId="0" fontId="34" fillId="6" borderId="6" applyNumberFormat="0" applyAlignment="0" applyProtection="0"/>
    <xf numFmtId="9" fontId="58"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0" fontId="4" fillId="0" borderId="10" applyNumberFormat="0" applyFill="0" applyAlignment="0" applyProtection="0"/>
    <xf numFmtId="0" fontId="4" fillId="0" borderId="10"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5" fillId="32" borderId="0" applyNumberFormat="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20">
    <xf numFmtId="0" fontId="0" fillId="0" borderId="0" xfId="0"/>
    <xf numFmtId="0" fontId="48" fillId="0" borderId="0" xfId="374" quotePrefix="1" applyFont="1" applyFill="1"/>
    <xf numFmtId="0" fontId="48" fillId="0" borderId="0" xfId="374" applyFont="1" applyFill="1"/>
    <xf numFmtId="0" fontId="49" fillId="0" borderId="0" xfId="0" applyFont="1" applyFill="1"/>
    <xf numFmtId="0" fontId="0" fillId="33" borderId="0" xfId="0" applyFill="1"/>
    <xf numFmtId="0" fontId="2" fillId="33" borderId="0" xfId="1" applyFill="1"/>
    <xf numFmtId="0" fontId="3" fillId="33" borderId="0" xfId="1" applyFont="1" applyFill="1"/>
    <xf numFmtId="0" fontId="45" fillId="33" borderId="0" xfId="1" applyFont="1" applyFill="1"/>
    <xf numFmtId="3" fontId="2" fillId="33" borderId="0" xfId="1" applyNumberFormat="1" applyFill="1"/>
    <xf numFmtId="38" fontId="3" fillId="33" borderId="0" xfId="1" applyNumberFormat="1" applyFont="1" applyFill="1"/>
    <xf numFmtId="0" fontId="8" fillId="33" borderId="0" xfId="1" applyFont="1" applyFill="1"/>
    <xf numFmtId="0" fontId="0" fillId="33" borderId="0" xfId="0" applyFont="1" applyFill="1"/>
    <xf numFmtId="0" fontId="2" fillId="33" borderId="0" xfId="1" applyFont="1" applyFill="1"/>
    <xf numFmtId="0" fontId="0" fillId="33" borderId="0" xfId="0" applyFill="1" applyAlignment="1"/>
    <xf numFmtId="0" fontId="2" fillId="33" borderId="0" xfId="1" applyFill="1" applyAlignment="1"/>
    <xf numFmtId="3" fontId="0" fillId="33" borderId="0" xfId="0" applyNumberFormat="1" applyFill="1"/>
    <xf numFmtId="173" fontId="2" fillId="33" borderId="0" xfId="1" applyNumberFormat="1" applyFill="1"/>
    <xf numFmtId="0" fontId="4" fillId="33" borderId="0" xfId="1" applyFont="1" applyFill="1"/>
    <xf numFmtId="164" fontId="0" fillId="33" borderId="0" xfId="0" applyNumberFormat="1" applyFill="1"/>
    <xf numFmtId="166" fontId="3" fillId="33" borderId="0" xfId="1" applyNumberFormat="1" applyFont="1" applyFill="1"/>
    <xf numFmtId="0" fontId="0" fillId="33" borderId="0" xfId="0" applyFill="1" applyAlignment="1">
      <alignment horizontal="right"/>
    </xf>
    <xf numFmtId="166" fontId="8" fillId="33" borderId="0" xfId="1" applyNumberFormat="1" applyFont="1" applyFill="1"/>
    <xf numFmtId="0" fontId="43" fillId="33" borderId="0" xfId="0" applyFont="1" applyFill="1"/>
    <xf numFmtId="166" fontId="0" fillId="33" borderId="0" xfId="0" applyNumberFormat="1" applyFill="1"/>
    <xf numFmtId="166" fontId="2" fillId="33" borderId="0" xfId="1" applyNumberFormat="1" applyFill="1"/>
    <xf numFmtId="0" fontId="0" fillId="33" borderId="0" xfId="0" applyFont="1" applyFill="1" applyAlignment="1">
      <alignment horizontal="right"/>
    </xf>
    <xf numFmtId="0" fontId="52" fillId="33" borderId="0" xfId="1" applyFont="1" applyFill="1"/>
    <xf numFmtId="0" fontId="52" fillId="33" borderId="0" xfId="0" applyFont="1" applyFill="1"/>
    <xf numFmtId="0" fontId="46" fillId="33" borderId="0" xfId="1" applyFont="1" applyFill="1"/>
    <xf numFmtId="38" fontId="43" fillId="33" borderId="0" xfId="0" applyNumberFormat="1" applyFont="1" applyFill="1"/>
    <xf numFmtId="40" fontId="0" fillId="33" borderId="0" xfId="0" applyNumberFormat="1" applyFill="1"/>
    <xf numFmtId="38" fontId="0" fillId="33" borderId="0" xfId="0" applyNumberFormat="1" applyFill="1"/>
    <xf numFmtId="38" fontId="41" fillId="33" borderId="0" xfId="0" applyNumberFormat="1" applyFont="1" applyFill="1"/>
    <xf numFmtId="170" fontId="0" fillId="33" borderId="0" xfId="0" applyNumberFormat="1" applyFill="1"/>
    <xf numFmtId="14" fontId="3" fillId="33" borderId="0" xfId="1" applyNumberFormat="1" applyFont="1" applyFill="1" applyBorder="1" applyAlignment="1">
      <alignment horizontal="center"/>
    </xf>
    <xf numFmtId="171" fontId="2" fillId="33" borderId="0" xfId="1" applyNumberFormat="1" applyFill="1"/>
    <xf numFmtId="171" fontId="0" fillId="33" borderId="0" xfId="0" applyNumberFormat="1" applyFill="1"/>
    <xf numFmtId="169" fontId="3" fillId="33" borderId="0" xfId="1" applyNumberFormat="1" applyFont="1" applyFill="1"/>
    <xf numFmtId="169" fontId="0" fillId="33" borderId="0" xfId="0" applyNumberFormat="1" applyFill="1"/>
    <xf numFmtId="168" fontId="0" fillId="33" borderId="0" xfId="0" applyNumberFormat="1" applyFill="1"/>
    <xf numFmtId="40" fontId="2" fillId="33" borderId="0" xfId="1" applyNumberFormat="1" applyFill="1"/>
    <xf numFmtId="165" fontId="0" fillId="33" borderId="0" xfId="0" applyNumberFormat="1" applyFill="1"/>
    <xf numFmtId="4" fontId="2" fillId="33" borderId="0" xfId="1" applyNumberFormat="1" applyFill="1"/>
    <xf numFmtId="168" fontId="3" fillId="33" borderId="0" xfId="1" applyNumberFormat="1" applyFont="1" applyFill="1"/>
    <xf numFmtId="167" fontId="3" fillId="33" borderId="0" xfId="1" applyNumberFormat="1" applyFont="1" applyFill="1"/>
    <xf numFmtId="172" fontId="0" fillId="33" borderId="0" xfId="0" applyNumberFormat="1" applyFill="1"/>
    <xf numFmtId="0" fontId="0" fillId="33" borderId="0" xfId="0" applyFill="1" applyBorder="1"/>
    <xf numFmtId="14" fontId="3" fillId="33" borderId="0" xfId="1" applyNumberFormat="1" applyFont="1" applyFill="1" applyBorder="1"/>
    <xf numFmtId="168" fontId="2" fillId="33" borderId="0" xfId="1" applyNumberFormat="1" applyFill="1"/>
    <xf numFmtId="0" fontId="42" fillId="33" borderId="0" xfId="1" applyFont="1" applyFill="1"/>
    <xf numFmtId="0" fontId="41" fillId="33" borderId="0" xfId="0" applyFont="1" applyFill="1"/>
    <xf numFmtId="2" fontId="0" fillId="33" borderId="0" xfId="0" applyNumberFormat="1" applyFill="1"/>
    <xf numFmtId="0" fontId="52" fillId="0" borderId="0" xfId="0" applyFont="1" applyFill="1"/>
    <xf numFmtId="14" fontId="0" fillId="34" borderId="0" xfId="0" applyNumberFormat="1" applyFill="1" applyBorder="1"/>
    <xf numFmtId="173" fontId="2" fillId="34" borderId="0" xfId="1" applyNumberFormat="1" applyFill="1" applyBorder="1"/>
    <xf numFmtId="40" fontId="3" fillId="34" borderId="0" xfId="1" applyNumberFormat="1" applyFont="1" applyFill="1" applyBorder="1"/>
    <xf numFmtId="0" fontId="0" fillId="34" borderId="0" xfId="0" applyFill="1" applyBorder="1"/>
    <xf numFmtId="14" fontId="3" fillId="34" borderId="0" xfId="1" applyNumberFormat="1" applyFont="1" applyFill="1" applyBorder="1"/>
    <xf numFmtId="173" fontId="3" fillId="34" borderId="0" xfId="1" applyNumberFormat="1" applyFont="1" applyFill="1" applyBorder="1"/>
    <xf numFmtId="14" fontId="3" fillId="34" borderId="0" xfId="1" applyNumberFormat="1" applyFont="1" applyFill="1" applyBorder="1" applyAlignment="1"/>
    <xf numFmtId="173" fontId="3" fillId="34" borderId="0" xfId="1" applyNumberFormat="1" applyFont="1" applyFill="1" applyBorder="1" applyAlignment="1"/>
    <xf numFmtId="173" fontId="50" fillId="34" borderId="0" xfId="1" applyNumberFormat="1" applyFont="1" applyFill="1" applyBorder="1" applyAlignment="1"/>
    <xf numFmtId="4" fontId="0" fillId="33" borderId="0" xfId="0" applyNumberFormat="1" applyFill="1"/>
    <xf numFmtId="2" fontId="45" fillId="33" borderId="0" xfId="1" applyNumberFormat="1" applyFont="1" applyFill="1"/>
    <xf numFmtId="174" fontId="2" fillId="33" borderId="0" xfId="1" applyNumberFormat="1" applyFill="1"/>
    <xf numFmtId="175" fontId="2" fillId="33" borderId="0" xfId="1" applyNumberFormat="1" applyFill="1"/>
    <xf numFmtId="40" fontId="3" fillId="33" borderId="0" xfId="1" applyNumberFormat="1" applyFont="1" applyFill="1"/>
    <xf numFmtId="0" fontId="53" fillId="35" borderId="0" xfId="0" applyFont="1" applyFill="1" applyBorder="1" applyAlignment="1">
      <alignment horizontal="centerContinuous"/>
    </xf>
    <xf numFmtId="0" fontId="54" fillId="35" borderId="0" xfId="0" applyFont="1" applyFill="1" applyBorder="1" applyAlignment="1">
      <alignment horizontal="centerContinuous"/>
    </xf>
    <xf numFmtId="0" fontId="3" fillId="35" borderId="0" xfId="0" applyFont="1" applyFill="1" applyBorder="1" applyAlignment="1">
      <alignment horizontal="centerContinuous"/>
    </xf>
    <xf numFmtId="0" fontId="3" fillId="35" borderId="0" xfId="0" applyFont="1" applyFill="1" applyBorder="1"/>
    <xf numFmtId="165" fontId="55" fillId="35" borderId="0" xfId="0" applyNumberFormat="1" applyFont="1" applyFill="1" applyBorder="1" applyAlignment="1">
      <alignment horizontal="centerContinuous"/>
    </xf>
    <xf numFmtId="0" fontId="56" fillId="35" borderId="0" xfId="0" applyFont="1" applyFill="1" applyBorder="1" applyAlignment="1">
      <alignment horizontal="centerContinuous"/>
    </xf>
    <xf numFmtId="0" fontId="4" fillId="36" borderId="21" xfId="0" applyFont="1" applyFill="1" applyBorder="1" applyAlignment="1">
      <alignment horizontal="center" wrapText="1"/>
    </xf>
    <xf numFmtId="0" fontId="4" fillId="36" borderId="22" xfId="0" applyFont="1" applyFill="1" applyBorder="1" applyAlignment="1">
      <alignment horizontal="center"/>
    </xf>
    <xf numFmtId="0" fontId="4" fillId="36" borderId="23" xfId="0" applyFont="1" applyFill="1" applyBorder="1" applyAlignment="1">
      <alignment horizontal="center"/>
    </xf>
    <xf numFmtId="0" fontId="4" fillId="36" borderId="24" xfId="0" applyFont="1" applyFill="1" applyBorder="1" applyAlignment="1">
      <alignment horizontal="center" wrapText="1"/>
    </xf>
    <xf numFmtId="0" fontId="4" fillId="36" borderId="23" xfId="0" applyFont="1" applyFill="1" applyBorder="1" applyAlignment="1">
      <alignment horizontal="center" wrapText="1"/>
    </xf>
    <xf numFmtId="0" fontId="4" fillId="36" borderId="25" xfId="0" applyFont="1" applyFill="1" applyBorder="1" applyAlignment="1">
      <alignment horizontal="center" wrapText="1"/>
    </xf>
    <xf numFmtId="0" fontId="4" fillId="35" borderId="12" xfId="0" applyFont="1" applyFill="1" applyBorder="1" applyAlignment="1">
      <alignment horizontal="center"/>
    </xf>
    <xf numFmtId="166" fontId="3" fillId="35" borderId="0" xfId="0" applyNumberFormat="1" applyFont="1" applyFill="1" applyBorder="1"/>
    <xf numFmtId="166" fontId="3" fillId="35" borderId="1" xfId="0" applyNumberFormat="1" applyFont="1" applyFill="1" applyBorder="1"/>
    <xf numFmtId="166" fontId="3" fillId="35" borderId="13" xfId="0" applyNumberFormat="1" applyFont="1" applyFill="1" applyBorder="1" applyAlignment="1">
      <alignment horizontal="center"/>
    </xf>
    <xf numFmtId="0" fontId="4" fillId="35" borderId="11" xfId="0" applyFont="1" applyFill="1" applyBorder="1" applyAlignment="1">
      <alignment horizontal="center"/>
    </xf>
    <xf numFmtId="40" fontId="4" fillId="35" borderId="11" xfId="0" applyNumberFormat="1" applyFont="1" applyFill="1" applyBorder="1" applyAlignment="1">
      <alignment horizontal="center"/>
    </xf>
    <xf numFmtId="0" fontId="4" fillId="35" borderId="17" xfId="0" applyFont="1" applyFill="1" applyBorder="1" applyAlignment="1">
      <alignment horizontal="center"/>
    </xf>
    <xf numFmtId="166" fontId="3" fillId="35" borderId="26" xfId="0" applyNumberFormat="1" applyFont="1" applyFill="1" applyBorder="1"/>
    <xf numFmtId="166" fontId="3" fillId="35" borderId="18" xfId="0" applyNumberFormat="1" applyFont="1" applyFill="1" applyBorder="1"/>
    <xf numFmtId="166" fontId="3" fillId="35" borderId="20" xfId="0" applyNumberFormat="1" applyFont="1" applyFill="1" applyBorder="1" applyAlignment="1">
      <alignment horizontal="center"/>
    </xf>
    <xf numFmtId="166" fontId="3" fillId="35" borderId="0" xfId="0" applyNumberFormat="1" applyFont="1" applyFill="1" applyBorder="1" applyAlignment="1">
      <alignment horizontal="center"/>
    </xf>
    <xf numFmtId="166" fontId="3" fillId="35" borderId="0" xfId="0" applyNumberFormat="1" applyFont="1" applyFill="1" applyBorder="1" applyAlignment="1">
      <alignment horizontal="centerContinuous"/>
    </xf>
    <xf numFmtId="166" fontId="4" fillId="36" borderId="22" xfId="0" applyNumberFormat="1" applyFont="1" applyFill="1" applyBorder="1" applyAlignment="1">
      <alignment horizontal="center"/>
    </xf>
    <xf numFmtId="166" fontId="4" fillId="36" borderId="23" xfId="0" applyNumberFormat="1" applyFont="1" applyFill="1" applyBorder="1" applyAlignment="1">
      <alignment horizontal="center"/>
    </xf>
    <xf numFmtId="166" fontId="4" fillId="36" borderId="24" xfId="0" applyNumberFormat="1" applyFont="1" applyFill="1" applyBorder="1" applyAlignment="1">
      <alignment horizontal="center" wrapText="1"/>
    </xf>
    <xf numFmtId="166" fontId="4" fillId="36" borderId="23" xfId="0" applyNumberFormat="1" applyFont="1" applyFill="1" applyBorder="1" applyAlignment="1">
      <alignment horizontal="center" wrapText="1"/>
    </xf>
    <xf numFmtId="0" fontId="4" fillId="35" borderId="0" xfId="0" applyFont="1" applyFill="1" applyBorder="1" applyAlignment="1">
      <alignment horizontal="center"/>
    </xf>
    <xf numFmtId="165" fontId="3" fillId="35" borderId="0" xfId="0" applyNumberFormat="1" applyFont="1" applyFill="1" applyBorder="1"/>
    <xf numFmtId="165" fontId="3" fillId="35" borderId="0" xfId="0" applyNumberFormat="1" applyFont="1" applyFill="1" applyBorder="1" applyAlignment="1">
      <alignment horizontal="center"/>
    </xf>
    <xf numFmtId="38" fontId="3" fillId="35" borderId="0" xfId="0" applyNumberFormat="1" applyFont="1" applyFill="1" applyBorder="1"/>
    <xf numFmtId="38" fontId="3" fillId="35" borderId="1" xfId="0" applyNumberFormat="1" applyFont="1" applyFill="1" applyBorder="1"/>
    <xf numFmtId="38" fontId="3" fillId="35" borderId="13" xfId="0" applyNumberFormat="1" applyFont="1" applyFill="1" applyBorder="1" applyAlignment="1">
      <alignment horizontal="center"/>
    </xf>
    <xf numFmtId="38" fontId="3" fillId="35" borderId="26" xfId="0" applyNumberFormat="1" applyFont="1" applyFill="1" applyBorder="1"/>
    <xf numFmtId="38" fontId="3" fillId="35" borderId="18" xfId="0" applyNumberFormat="1" applyFont="1" applyFill="1" applyBorder="1"/>
    <xf numFmtId="38" fontId="3" fillId="35" borderId="20" xfId="0" applyNumberFormat="1" applyFont="1" applyFill="1" applyBorder="1" applyAlignment="1">
      <alignment horizontal="center"/>
    </xf>
    <xf numFmtId="0" fontId="7" fillId="37" borderId="23" xfId="0" applyFont="1" applyFill="1" applyBorder="1"/>
    <xf numFmtId="0" fontId="7" fillId="38" borderId="23" xfId="0" applyFont="1" applyFill="1" applyBorder="1"/>
    <xf numFmtId="38" fontId="50" fillId="35" borderId="0" xfId="0" applyNumberFormat="1" applyFont="1" applyFill="1" applyBorder="1"/>
    <xf numFmtId="0" fontId="7" fillId="39" borderId="23" xfId="0" applyFont="1" applyFill="1" applyBorder="1"/>
    <xf numFmtId="38" fontId="59" fillId="35" borderId="1" xfId="0" applyNumberFormat="1" applyFont="1" applyFill="1" applyBorder="1"/>
    <xf numFmtId="38" fontId="60" fillId="35" borderId="1" xfId="0" applyNumberFormat="1" applyFont="1" applyFill="1" applyBorder="1"/>
    <xf numFmtId="38" fontId="59" fillId="35" borderId="18" xfId="0" applyNumberFormat="1" applyFont="1" applyFill="1" applyBorder="1"/>
    <xf numFmtId="0" fontId="51" fillId="35" borderId="0" xfId="0" applyFont="1" applyFill="1" applyBorder="1" applyAlignment="1">
      <alignment horizontal="centerContinuous"/>
    </xf>
    <xf numFmtId="0" fontId="4" fillId="40" borderId="21" xfId="0" applyFont="1" applyFill="1" applyBorder="1" applyAlignment="1">
      <alignment horizontal="center" wrapText="1"/>
    </xf>
    <xf numFmtId="0" fontId="4" fillId="40" borderId="22" xfId="0" applyFont="1" applyFill="1" applyBorder="1" applyAlignment="1">
      <alignment horizontal="center"/>
    </xf>
    <xf numFmtId="0" fontId="4" fillId="40" borderId="23" xfId="0" applyFont="1" applyFill="1" applyBorder="1" applyAlignment="1">
      <alignment horizontal="center"/>
    </xf>
    <xf numFmtId="0" fontId="4" fillId="40" borderId="24" xfId="0" applyFont="1" applyFill="1" applyBorder="1" applyAlignment="1">
      <alignment horizontal="center" wrapText="1"/>
    </xf>
    <xf numFmtId="0" fontId="4" fillId="40" borderId="23" xfId="0" applyFont="1" applyFill="1" applyBorder="1" applyAlignment="1">
      <alignment horizontal="center" wrapText="1"/>
    </xf>
    <xf numFmtId="0" fontId="4" fillId="40" borderId="25" xfId="0" applyFont="1" applyFill="1" applyBorder="1" applyAlignment="1">
      <alignment horizontal="center" wrapText="1"/>
    </xf>
    <xf numFmtId="166" fontId="4" fillId="40" borderId="22" xfId="0" applyNumberFormat="1" applyFont="1" applyFill="1" applyBorder="1" applyAlignment="1">
      <alignment horizontal="center"/>
    </xf>
    <xf numFmtId="166" fontId="4" fillId="40" borderId="23" xfId="0" applyNumberFormat="1" applyFont="1" applyFill="1" applyBorder="1" applyAlignment="1">
      <alignment horizontal="center"/>
    </xf>
    <xf numFmtId="166" fontId="4" fillId="40" borderId="24" xfId="0" applyNumberFormat="1" applyFont="1" applyFill="1" applyBorder="1" applyAlignment="1">
      <alignment horizontal="center" wrapText="1"/>
    </xf>
    <xf numFmtId="166" fontId="4" fillId="40" borderId="23" xfId="0" applyNumberFormat="1" applyFont="1" applyFill="1" applyBorder="1" applyAlignment="1">
      <alignment horizontal="center" wrapText="1"/>
    </xf>
    <xf numFmtId="166" fontId="61" fillId="35" borderId="0" xfId="0" applyNumberFormat="1" applyFont="1" applyFill="1" applyBorder="1" applyAlignment="1">
      <alignment horizontal="centerContinuous"/>
    </xf>
    <xf numFmtId="0" fontId="61" fillId="35" borderId="0" xfId="0" applyFont="1" applyFill="1" applyBorder="1" applyAlignment="1">
      <alignment horizontal="centerContinuous"/>
    </xf>
    <xf numFmtId="0" fontId="4" fillId="41" borderId="21" xfId="0" applyFont="1" applyFill="1" applyBorder="1" applyAlignment="1">
      <alignment horizontal="center" wrapText="1"/>
    </xf>
    <xf numFmtId="0" fontId="4" fillId="41" borderId="25" xfId="0" applyFont="1" applyFill="1" applyBorder="1" applyAlignment="1">
      <alignment horizontal="center"/>
    </xf>
    <xf numFmtId="0" fontId="4" fillId="41" borderId="23" xfId="0" applyFont="1" applyFill="1" applyBorder="1" applyAlignment="1">
      <alignment horizontal="center"/>
    </xf>
    <xf numFmtId="0" fontId="4" fillId="41" borderId="22" xfId="0" applyFont="1" applyFill="1" applyBorder="1" applyAlignment="1">
      <alignment horizontal="center"/>
    </xf>
    <xf numFmtId="0" fontId="4" fillId="41" borderId="27" xfId="0" applyFont="1" applyFill="1" applyBorder="1" applyAlignment="1">
      <alignment horizontal="center" wrapText="1"/>
    </xf>
    <xf numFmtId="0" fontId="4" fillId="41" borderId="23" xfId="0" applyFont="1" applyFill="1" applyBorder="1" applyAlignment="1">
      <alignment horizontal="center" wrapText="1"/>
    </xf>
    <xf numFmtId="0" fontId="4" fillId="41" borderId="25" xfId="0" applyFont="1" applyFill="1" applyBorder="1" applyAlignment="1">
      <alignment horizontal="center" wrapText="1"/>
    </xf>
    <xf numFmtId="38" fontId="3" fillId="35" borderId="11" xfId="0" applyNumberFormat="1" applyFont="1" applyFill="1" applyBorder="1"/>
    <xf numFmtId="38" fontId="3" fillId="35" borderId="28" xfId="0" applyNumberFormat="1" applyFont="1" applyFill="1" applyBorder="1" applyAlignment="1">
      <alignment horizontal="center"/>
    </xf>
    <xf numFmtId="0" fontId="4" fillId="35" borderId="26" xfId="0" applyFont="1" applyFill="1" applyBorder="1" applyAlignment="1">
      <alignment horizontal="center"/>
    </xf>
    <xf numFmtId="38" fontId="3" fillId="35" borderId="29" xfId="0" applyNumberFormat="1" applyFont="1" applyFill="1" applyBorder="1" applyAlignment="1">
      <alignment horizontal="center"/>
    </xf>
    <xf numFmtId="38" fontId="3" fillId="35" borderId="0" xfId="0" applyNumberFormat="1" applyFont="1" applyFill="1" applyBorder="1" applyAlignment="1">
      <alignment horizontal="center"/>
    </xf>
    <xf numFmtId="0" fontId="62" fillId="35" borderId="0" xfId="0" applyFont="1" applyFill="1" applyBorder="1" applyAlignment="1"/>
    <xf numFmtId="0" fontId="63" fillId="35" borderId="0" xfId="0" applyFont="1" applyFill="1" applyBorder="1" applyAlignment="1">
      <alignment horizontal="centerContinuous"/>
    </xf>
    <xf numFmtId="0" fontId="64" fillId="35" borderId="0" xfId="0" applyFont="1" applyFill="1" applyBorder="1" applyAlignment="1">
      <alignment horizontal="centerContinuous"/>
    </xf>
    <xf numFmtId="0" fontId="4" fillId="42" borderId="21" xfId="0" applyFont="1" applyFill="1" applyBorder="1" applyAlignment="1">
      <alignment horizontal="center" wrapText="1"/>
    </xf>
    <xf numFmtId="0" fontId="4" fillId="42" borderId="22" xfId="0" applyFont="1" applyFill="1" applyBorder="1" applyAlignment="1">
      <alignment horizontal="center"/>
    </xf>
    <xf numFmtId="0" fontId="4" fillId="42" borderId="23" xfId="0" applyFont="1" applyFill="1" applyBorder="1" applyAlignment="1">
      <alignment horizontal="center"/>
    </xf>
    <xf numFmtId="0" fontId="4" fillId="42" borderId="24" xfId="0" applyFont="1" applyFill="1" applyBorder="1" applyAlignment="1">
      <alignment horizontal="center" wrapText="1"/>
    </xf>
    <xf numFmtId="0" fontId="4" fillId="42" borderId="23" xfId="0" applyFont="1" applyFill="1" applyBorder="1" applyAlignment="1">
      <alignment horizontal="center" wrapText="1"/>
    </xf>
    <xf numFmtId="0" fontId="4" fillId="42" borderId="25" xfId="0" applyFont="1" applyFill="1" applyBorder="1" applyAlignment="1">
      <alignment horizontal="center" wrapText="1"/>
    </xf>
    <xf numFmtId="40" fontId="3" fillId="35" borderId="14" xfId="0" applyNumberFormat="1" applyFont="1" applyFill="1" applyBorder="1"/>
    <xf numFmtId="40" fontId="3" fillId="35" borderId="1" xfId="0" applyNumberFormat="1" applyFont="1" applyFill="1" applyBorder="1"/>
    <xf numFmtId="40" fontId="3" fillId="35" borderId="18" xfId="0" applyNumberFormat="1" applyFont="1" applyFill="1" applyBorder="1"/>
    <xf numFmtId="0" fontId="63" fillId="0" borderId="0" xfId="0" applyFont="1" applyFill="1" applyBorder="1" applyAlignment="1">
      <alignment horizontal="centerContinuous"/>
    </xf>
    <xf numFmtId="0" fontId="61" fillId="0" borderId="0" xfId="0" applyFont="1" applyFill="1" applyBorder="1" applyAlignment="1">
      <alignment horizontal="centerContinuous"/>
    </xf>
    <xf numFmtId="166" fontId="3" fillId="0" borderId="13" xfId="0" applyNumberFormat="1" applyFont="1" applyFill="1" applyBorder="1" applyAlignment="1">
      <alignment horizontal="center"/>
    </xf>
    <xf numFmtId="166" fontId="3" fillId="35" borderId="15" xfId="0" applyNumberFormat="1" applyFont="1" applyFill="1" applyBorder="1"/>
    <xf numFmtId="166" fontId="3" fillId="35" borderId="11" xfId="0" applyNumberFormat="1" applyFont="1" applyFill="1" applyBorder="1"/>
    <xf numFmtId="166" fontId="3" fillId="35" borderId="19" xfId="0" applyNumberFormat="1" applyFont="1" applyFill="1" applyBorder="1"/>
    <xf numFmtId="0" fontId="54" fillId="33" borderId="0" xfId="0" applyFont="1" applyFill="1" applyBorder="1" applyAlignment="1">
      <alignment horizontal="centerContinuous"/>
    </xf>
    <xf numFmtId="0" fontId="3" fillId="33" borderId="0" xfId="0" applyFont="1" applyFill="1" applyBorder="1" applyAlignment="1">
      <alignment horizontal="centerContinuous"/>
    </xf>
    <xf numFmtId="0" fontId="3" fillId="33" borderId="0" xfId="0" applyFont="1" applyFill="1" applyBorder="1"/>
    <xf numFmtId="0" fontId="4" fillId="33" borderId="0" xfId="0" applyFont="1" applyFill="1" applyBorder="1" applyAlignment="1">
      <alignment horizontal="center" wrapText="1"/>
    </xf>
    <xf numFmtId="0" fontId="4" fillId="33" borderId="0" xfId="0" applyFont="1" applyFill="1" applyBorder="1" applyAlignment="1">
      <alignment horizontal="center"/>
    </xf>
    <xf numFmtId="40" fontId="4" fillId="33" borderId="0" xfId="0" applyNumberFormat="1" applyFont="1" applyFill="1" applyBorder="1" applyAlignment="1">
      <alignment horizontal="center"/>
    </xf>
    <xf numFmtId="0" fontId="61" fillId="33" borderId="0" xfId="0" applyFont="1" applyFill="1" applyBorder="1" applyAlignment="1">
      <alignment horizontal="centerContinuous"/>
    </xf>
    <xf numFmtId="40" fontId="4" fillId="33" borderId="0" xfId="0" applyNumberFormat="1" applyFont="1" applyFill="1" applyBorder="1" applyAlignment="1"/>
    <xf numFmtId="40" fontId="63" fillId="33" borderId="0" xfId="0" applyNumberFormat="1" applyFont="1" applyFill="1" applyBorder="1" applyAlignment="1">
      <alignment horizontal="centerContinuous"/>
    </xf>
    <xf numFmtId="165" fontId="66" fillId="35" borderId="0" xfId="0" applyNumberFormat="1" applyFont="1" applyFill="1" applyBorder="1" applyAlignment="1">
      <alignment horizontal="centerContinuous"/>
    </xf>
    <xf numFmtId="0" fontId="66" fillId="35" borderId="0" xfId="0" applyFont="1" applyFill="1" applyBorder="1" applyAlignment="1">
      <alignment horizontal="centerContinuous"/>
    </xf>
    <xf numFmtId="166" fontId="3" fillId="35" borderId="35" xfId="0" applyNumberFormat="1" applyFont="1" applyFill="1" applyBorder="1"/>
    <xf numFmtId="166" fontId="3" fillId="35" borderId="31" xfId="0" applyNumberFormat="1" applyFont="1" applyFill="1" applyBorder="1"/>
    <xf numFmtId="166" fontId="3" fillId="35" borderId="32" xfId="0" applyNumberFormat="1" applyFont="1" applyFill="1" applyBorder="1"/>
    <xf numFmtId="0" fontId="3" fillId="35" borderId="0" xfId="0" applyFont="1" applyFill="1" applyBorder="1" applyAlignment="1">
      <alignment horizontal="centerContinuous" vertical="center"/>
    </xf>
    <xf numFmtId="40" fontId="3" fillId="35" borderId="15" xfId="0" applyNumberFormat="1" applyFont="1" applyFill="1" applyBorder="1"/>
    <xf numFmtId="40" fontId="3" fillId="35" borderId="11" xfId="0" applyNumberFormat="1" applyFont="1" applyFill="1" applyBorder="1"/>
    <xf numFmtId="40" fontId="3" fillId="35" borderId="19" xfId="0" applyNumberFormat="1" applyFont="1" applyFill="1" applyBorder="1"/>
    <xf numFmtId="40" fontId="3" fillId="35" borderId="16" xfId="0" applyNumberFormat="1" applyFont="1" applyFill="1" applyBorder="1"/>
    <xf numFmtId="40" fontId="3" fillId="35" borderId="13" xfId="0" applyNumberFormat="1" applyFont="1" applyFill="1" applyBorder="1"/>
    <xf numFmtId="40" fontId="3" fillId="35" borderId="20" xfId="0" applyNumberFormat="1" applyFont="1" applyFill="1" applyBorder="1"/>
    <xf numFmtId="40" fontId="3" fillId="35" borderId="36" xfId="0" applyNumberFormat="1" applyFont="1" applyFill="1" applyBorder="1"/>
    <xf numFmtId="40" fontId="3" fillId="35" borderId="28" xfId="0" applyNumberFormat="1" applyFont="1" applyFill="1" applyBorder="1"/>
    <xf numFmtId="40" fontId="3" fillId="35" borderId="29" xfId="0" applyNumberFormat="1" applyFont="1" applyFill="1" applyBorder="1"/>
    <xf numFmtId="0" fontId="65" fillId="33" borderId="0" xfId="1" applyFont="1" applyFill="1" applyAlignment="1">
      <alignment horizontal="centerContinuous"/>
    </xf>
    <xf numFmtId="39" fontId="3" fillId="35" borderId="11" xfId="0" applyNumberFormat="1" applyFont="1" applyFill="1" applyBorder="1"/>
    <xf numFmtId="39" fontId="3" fillId="35" borderId="15" xfId="0" applyNumberFormat="1" applyFont="1" applyFill="1" applyBorder="1"/>
    <xf numFmtId="0" fontId="3" fillId="35" borderId="0" xfId="0" applyFont="1" applyFill="1" applyBorder="1" applyAlignment="1">
      <alignment horizontal="left" vertical="center"/>
    </xf>
    <xf numFmtId="0" fontId="71" fillId="0" borderId="0" xfId="0" applyFont="1" applyFill="1" applyBorder="1" applyAlignment="1">
      <alignment horizontal="centerContinuous"/>
    </xf>
    <xf numFmtId="40" fontId="7" fillId="43" borderId="0" xfId="0" applyNumberFormat="1" applyFont="1" applyFill="1" applyBorder="1"/>
    <xf numFmtId="0" fontId="72" fillId="42" borderId="22" xfId="0" applyFont="1" applyFill="1" applyBorder="1" applyAlignment="1">
      <alignment horizontal="center"/>
    </xf>
    <xf numFmtId="0" fontId="71" fillId="35" borderId="0" xfId="0" applyFont="1" applyFill="1" applyBorder="1" applyAlignment="1">
      <alignment horizontal="centerContinuous"/>
    </xf>
    <xf numFmtId="40" fontId="7" fillId="35" borderId="30" xfId="0" applyNumberFormat="1" applyFont="1" applyFill="1" applyBorder="1"/>
    <xf numFmtId="0" fontId="7" fillId="42" borderId="22" xfId="0" applyFont="1" applyFill="1" applyBorder="1" applyAlignment="1">
      <alignment horizontal="center"/>
    </xf>
    <xf numFmtId="40" fontId="7" fillId="35" borderId="33" xfId="0" applyNumberFormat="1" applyFont="1" applyFill="1" applyBorder="1"/>
    <xf numFmtId="0" fontId="7" fillId="43" borderId="0" xfId="0" applyFont="1" applyFill="1" applyBorder="1"/>
    <xf numFmtId="39" fontId="7" fillId="35" borderId="34" xfId="0" applyNumberFormat="1" applyFont="1" applyFill="1" applyBorder="1"/>
    <xf numFmtId="40" fontId="7" fillId="35" borderId="11" xfId="0" applyNumberFormat="1" applyFont="1" applyFill="1" applyBorder="1"/>
    <xf numFmtId="0" fontId="70" fillId="35" borderId="0" xfId="0" applyFont="1" applyFill="1" applyBorder="1" applyAlignment="1">
      <alignment horizontal="centerContinuous"/>
    </xf>
    <xf numFmtId="166" fontId="7" fillId="35" borderId="0" xfId="0" applyNumberFormat="1" applyFont="1" applyFill="1" applyBorder="1"/>
    <xf numFmtId="0" fontId="69" fillId="35" borderId="0" xfId="0" applyFont="1" applyFill="1" applyBorder="1" applyAlignment="1">
      <alignment horizontal="centerContinuous"/>
    </xf>
    <xf numFmtId="40" fontId="7" fillId="35" borderId="34" xfId="0" applyNumberFormat="1" applyFont="1" applyFill="1" applyBorder="1"/>
    <xf numFmtId="39" fontId="7" fillId="35" borderId="15" xfId="0" applyNumberFormat="1" applyFont="1" applyFill="1" applyBorder="1"/>
    <xf numFmtId="39" fontId="7" fillId="35" borderId="11" xfId="0" applyNumberFormat="1" applyFont="1" applyFill="1" applyBorder="1"/>
    <xf numFmtId="40" fontId="7" fillId="35" borderId="19" xfId="0" applyNumberFormat="1" applyFont="1" applyFill="1" applyBorder="1"/>
    <xf numFmtId="40" fontId="7" fillId="35" borderId="15" xfId="0" applyNumberFormat="1" applyFont="1" applyFill="1" applyBorder="1"/>
    <xf numFmtId="0" fontId="7" fillId="35" borderId="0" xfId="0" applyFont="1" applyFill="1" applyBorder="1"/>
    <xf numFmtId="0" fontId="3" fillId="43" borderId="0" xfId="0" applyFont="1" applyFill="1" applyBorder="1"/>
    <xf numFmtId="40" fontId="3" fillId="43" borderId="0" xfId="0" applyNumberFormat="1" applyFont="1" applyFill="1" applyBorder="1"/>
    <xf numFmtId="40" fontId="3" fillId="43" borderId="0" xfId="0" applyNumberFormat="1" applyFont="1" applyFill="1" applyBorder="1" applyAlignment="1">
      <alignment horizontal="center"/>
    </xf>
    <xf numFmtId="40" fontId="4" fillId="43" borderId="0" xfId="0" applyNumberFormat="1" applyFont="1" applyFill="1" applyBorder="1" applyAlignment="1">
      <alignment horizontal="center"/>
    </xf>
    <xf numFmtId="166" fontId="7" fillId="35" borderId="1" xfId="0" applyNumberFormat="1" applyFont="1" applyFill="1" applyBorder="1"/>
    <xf numFmtId="166" fontId="7" fillId="35" borderId="18" xfId="0" applyNumberFormat="1" applyFont="1" applyFill="1" applyBorder="1"/>
    <xf numFmtId="40" fontId="1" fillId="35" borderId="11" xfId="0" applyNumberFormat="1" applyFont="1" applyFill="1" applyBorder="1" applyAlignment="1">
      <alignment horizontal="center"/>
    </xf>
    <xf numFmtId="40" fontId="1" fillId="35" borderId="19" xfId="0" applyNumberFormat="1" applyFont="1" applyFill="1" applyBorder="1" applyAlignment="1">
      <alignment horizontal="center"/>
    </xf>
    <xf numFmtId="166" fontId="7" fillId="35" borderId="26" xfId="0" applyNumberFormat="1" applyFont="1" applyFill="1" applyBorder="1"/>
    <xf numFmtId="38" fontId="7" fillId="35" borderId="19" xfId="0" applyNumberFormat="1" applyFont="1" applyFill="1" applyBorder="1"/>
    <xf numFmtId="40" fontId="7" fillId="35" borderId="11" xfId="0" applyNumberFormat="1" applyFont="1" applyFill="1" applyBorder="1" applyAlignment="1">
      <alignment horizontal="center"/>
    </xf>
    <xf numFmtId="40" fontId="1" fillId="35" borderId="0" xfId="0" applyNumberFormat="1" applyFont="1" applyFill="1" applyBorder="1" applyAlignment="1">
      <alignment horizontal="center"/>
    </xf>
    <xf numFmtId="0" fontId="3" fillId="35" borderId="0" xfId="0" applyFont="1" applyFill="1" applyBorder="1" applyAlignment="1">
      <alignment vertical="center"/>
    </xf>
    <xf numFmtId="0" fontId="3" fillId="35" borderId="26" xfId="0" applyFont="1" applyFill="1" applyBorder="1" applyAlignment="1">
      <alignment horizontal="centerContinuous"/>
    </xf>
    <xf numFmtId="166" fontId="3" fillId="35" borderId="37" xfId="0" applyNumberFormat="1" applyFont="1" applyFill="1" applyBorder="1"/>
    <xf numFmtId="166" fontId="3" fillId="35" borderId="26" xfId="0" applyNumberFormat="1" applyFont="1" applyFill="1" applyBorder="1" applyAlignment="1">
      <alignment horizontal="centerContinuous"/>
    </xf>
    <xf numFmtId="166" fontId="38" fillId="35" borderId="18" xfId="0" applyNumberFormat="1" applyFont="1" applyFill="1" applyBorder="1"/>
    <xf numFmtId="40" fontId="7" fillId="35" borderId="19" xfId="0" applyNumberFormat="1" applyFont="1" applyFill="1" applyBorder="1" applyAlignment="1">
      <alignment horizontal="center"/>
    </xf>
    <xf numFmtId="0" fontId="4" fillId="35" borderId="15" xfId="0" applyFont="1" applyFill="1" applyBorder="1" applyAlignment="1">
      <alignment horizontal="center"/>
    </xf>
  </cellXfs>
  <cellStyles count="3583">
    <cellStyle name="20% - Accent1" xfId="3558" builtinId="30" customBuiltin="1"/>
    <cellStyle name="20% - Accent1 10" xfId="375"/>
    <cellStyle name="20% - Accent1 10 2" xfId="376"/>
    <cellStyle name="20% - Accent1 10 2 2" xfId="377"/>
    <cellStyle name="20% - Accent1 10 2 2 2" xfId="378"/>
    <cellStyle name="20% - Accent1 10 2 3" xfId="379"/>
    <cellStyle name="20% - Accent1 10 3" xfId="380"/>
    <cellStyle name="20% - Accent1 10 3 2" xfId="381"/>
    <cellStyle name="20% - Accent1 10 4" xfId="382"/>
    <cellStyle name="20% - Accent1 11" xfId="383"/>
    <cellStyle name="20% - Accent1 11 2" xfId="384"/>
    <cellStyle name="20% - Accent1 11 2 2" xfId="385"/>
    <cellStyle name="20% - Accent1 11 3" xfId="386"/>
    <cellStyle name="20% - Accent1 12" xfId="387"/>
    <cellStyle name="20% - Accent1 13" xfId="388"/>
    <cellStyle name="20% - Accent1 13 2" xfId="389"/>
    <cellStyle name="20% - Accent1 13 2 2" xfId="390"/>
    <cellStyle name="20% - Accent1 13 3" xfId="391"/>
    <cellStyle name="20% - Accent1 14" xfId="392"/>
    <cellStyle name="20% - Accent1 14 2" xfId="393"/>
    <cellStyle name="20% - Accent1 14 2 2" xfId="394"/>
    <cellStyle name="20% - Accent1 14 3" xfId="395"/>
    <cellStyle name="20% - Accent1 15" xfId="396"/>
    <cellStyle name="20% - Accent1 15 2" xfId="397"/>
    <cellStyle name="20% - Accent1 15 2 2" xfId="398"/>
    <cellStyle name="20% - Accent1 15 3" xfId="399"/>
    <cellStyle name="20% - Accent1 16" xfId="400"/>
    <cellStyle name="20% - Accent1 17" xfId="401"/>
    <cellStyle name="20% - Accent1 17 2" xfId="402"/>
    <cellStyle name="20% - Accent1 18" xfId="403"/>
    <cellStyle name="20% - Accent1 2" xfId="26"/>
    <cellStyle name="20% - Accent1 2 2" xfId="27"/>
    <cellStyle name="20% - Accent1 2 2 2" xfId="160"/>
    <cellStyle name="20% - Accent1 2 2 2 2" xfId="263"/>
    <cellStyle name="20% - Accent1 2 2 2 2 2" xfId="404"/>
    <cellStyle name="20% - Accent1 2 2 2 2 2 2" xfId="405"/>
    <cellStyle name="20% - Accent1 2 2 2 2 2 2 2" xfId="406"/>
    <cellStyle name="20% - Accent1 2 2 2 2 2 3" xfId="407"/>
    <cellStyle name="20% - Accent1 2 2 2 2 3" xfId="408"/>
    <cellStyle name="20% - Accent1 2 2 2 2 3 2" xfId="409"/>
    <cellStyle name="20% - Accent1 2 2 2 2 4" xfId="410"/>
    <cellStyle name="20% - Accent1 2 2 2 2 4 2" xfId="411"/>
    <cellStyle name="20% - Accent1 2 2 2 2 5" xfId="412"/>
    <cellStyle name="20% - Accent1 2 2 2 3" xfId="413"/>
    <cellStyle name="20% - Accent1 2 2 2 3 2" xfId="414"/>
    <cellStyle name="20% - Accent1 2 2 2 3 2 2" xfId="415"/>
    <cellStyle name="20% - Accent1 2 2 2 3 3" xfId="416"/>
    <cellStyle name="20% - Accent1 2 2 2 4" xfId="417"/>
    <cellStyle name="20% - Accent1 2 2 2 4 2" xfId="418"/>
    <cellStyle name="20% - Accent1 2 2 2 5" xfId="419"/>
    <cellStyle name="20% - Accent1 2 2 2 5 2" xfId="420"/>
    <cellStyle name="20% - Accent1 2 2 2 6" xfId="421"/>
    <cellStyle name="20% - Accent1 2 2 3" xfId="221"/>
    <cellStyle name="20% - Accent1 2 2 3 2" xfId="422"/>
    <cellStyle name="20% - Accent1 2 2 3 2 2" xfId="423"/>
    <cellStyle name="20% - Accent1 2 2 3 2 2 2" xfId="424"/>
    <cellStyle name="20% - Accent1 2 2 3 2 3" xfId="425"/>
    <cellStyle name="20% - Accent1 2 2 3 3" xfId="426"/>
    <cellStyle name="20% - Accent1 2 2 3 3 2" xfId="427"/>
    <cellStyle name="20% - Accent1 2 2 3 4" xfId="428"/>
    <cellStyle name="20% - Accent1 2 2 3 4 2" xfId="429"/>
    <cellStyle name="20% - Accent1 2 2 3 5" xfId="430"/>
    <cellStyle name="20% - Accent1 2 2 4" xfId="325"/>
    <cellStyle name="20% - Accent1 2 2 4 2" xfId="431"/>
    <cellStyle name="20% - Accent1 2 2 4 2 2" xfId="432"/>
    <cellStyle name="20% - Accent1 2 2 4 3" xfId="433"/>
    <cellStyle name="20% - Accent1 2 2 4 3 2" xfId="434"/>
    <cellStyle name="20% - Accent1 2 2 4 4" xfId="435"/>
    <cellStyle name="20% - Accent1 2 2 5" xfId="436"/>
    <cellStyle name="20% - Accent1 2 2 5 2" xfId="437"/>
    <cellStyle name="20% - Accent1 2 2 6" xfId="438"/>
    <cellStyle name="20% - Accent1 2 2 6 2" xfId="439"/>
    <cellStyle name="20% - Accent1 2 2 7" xfId="440"/>
    <cellStyle name="20% - Accent1 2 3" xfId="159"/>
    <cellStyle name="20% - Accent1 2 3 2" xfId="262"/>
    <cellStyle name="20% - Accent1 2 3 2 2" xfId="441"/>
    <cellStyle name="20% - Accent1 2 3 2 2 2" xfId="442"/>
    <cellStyle name="20% - Accent1 2 3 2 2 2 2" xfId="443"/>
    <cellStyle name="20% - Accent1 2 3 2 2 3" xfId="444"/>
    <cellStyle name="20% - Accent1 2 3 2 3" xfId="445"/>
    <cellStyle name="20% - Accent1 2 3 2 3 2" xfId="446"/>
    <cellStyle name="20% - Accent1 2 3 2 4" xfId="447"/>
    <cellStyle name="20% - Accent1 2 3 2 4 2" xfId="448"/>
    <cellStyle name="20% - Accent1 2 3 2 5" xfId="449"/>
    <cellStyle name="20% - Accent1 2 3 3" xfId="450"/>
    <cellStyle name="20% - Accent1 2 3 3 2" xfId="451"/>
    <cellStyle name="20% - Accent1 2 3 3 2 2" xfId="452"/>
    <cellStyle name="20% - Accent1 2 3 3 3" xfId="453"/>
    <cellStyle name="20% - Accent1 2 3 4" xfId="454"/>
    <cellStyle name="20% - Accent1 2 3 4 2" xfId="455"/>
    <cellStyle name="20% - Accent1 2 3 5" xfId="456"/>
    <cellStyle name="20% - Accent1 2 3 5 2" xfId="457"/>
    <cellStyle name="20% - Accent1 2 3 6" xfId="458"/>
    <cellStyle name="20% - Accent1 2 4" xfId="205"/>
    <cellStyle name="20% - Accent1 2 4 2" xfId="459"/>
    <cellStyle name="20% - Accent1 2 4 2 2" xfId="460"/>
    <cellStyle name="20% - Accent1 2 4 2 2 2" xfId="461"/>
    <cellStyle name="20% - Accent1 2 4 2 3" xfId="462"/>
    <cellStyle name="20% - Accent1 2 4 3" xfId="463"/>
    <cellStyle name="20% - Accent1 2 4 3 2" xfId="464"/>
    <cellStyle name="20% - Accent1 2 4 4" xfId="465"/>
    <cellStyle name="20% - Accent1 2 4 4 2" xfId="466"/>
    <cellStyle name="20% - Accent1 2 4 5" xfId="467"/>
    <cellStyle name="20% - Accent1 2 5" xfId="324"/>
    <cellStyle name="20% - Accent1 2 5 2" xfId="468"/>
    <cellStyle name="20% - Accent1 2 5 2 2" xfId="469"/>
    <cellStyle name="20% - Accent1 2 5 3" xfId="470"/>
    <cellStyle name="20% - Accent1 2 5 3 2" xfId="471"/>
    <cellStyle name="20% - Accent1 2 5 4" xfId="472"/>
    <cellStyle name="20% - Accent1 2 6" xfId="473"/>
    <cellStyle name="20% - Accent1 2 6 2" xfId="474"/>
    <cellStyle name="20% - Accent1 2 7" xfId="475"/>
    <cellStyle name="20% - Accent1 2 7 2" xfId="476"/>
    <cellStyle name="20% - Accent1 2 8" xfId="477"/>
    <cellStyle name="20% - Accent1 3" xfId="28"/>
    <cellStyle name="20% - Accent1 3 2" xfId="161"/>
    <cellStyle name="20% - Accent1 3 2 2" xfId="264"/>
    <cellStyle name="20% - Accent1 3 2 2 2" xfId="478"/>
    <cellStyle name="20% - Accent1 3 2 2 2 2" xfId="479"/>
    <cellStyle name="20% - Accent1 3 2 2 2 2 2" xfId="480"/>
    <cellStyle name="20% - Accent1 3 2 2 2 3" xfId="481"/>
    <cellStyle name="20% - Accent1 3 2 2 3" xfId="482"/>
    <cellStyle name="20% - Accent1 3 2 2 3 2" xfId="483"/>
    <cellStyle name="20% - Accent1 3 2 2 4" xfId="484"/>
    <cellStyle name="20% - Accent1 3 2 2 4 2" xfId="485"/>
    <cellStyle name="20% - Accent1 3 2 2 5" xfId="486"/>
    <cellStyle name="20% - Accent1 3 2 3" xfId="487"/>
    <cellStyle name="20% - Accent1 3 2 3 2" xfId="488"/>
    <cellStyle name="20% - Accent1 3 2 3 2 2" xfId="489"/>
    <cellStyle name="20% - Accent1 3 2 3 3" xfId="490"/>
    <cellStyle name="20% - Accent1 3 2 4" xfId="491"/>
    <cellStyle name="20% - Accent1 3 2 4 2" xfId="492"/>
    <cellStyle name="20% - Accent1 3 2 5" xfId="493"/>
    <cellStyle name="20% - Accent1 3 2 5 2" xfId="494"/>
    <cellStyle name="20% - Accent1 3 2 6" xfId="495"/>
    <cellStyle name="20% - Accent1 3 3" xfId="235"/>
    <cellStyle name="20% - Accent1 3 3 2" xfId="496"/>
    <cellStyle name="20% - Accent1 3 3 2 2" xfId="497"/>
    <cellStyle name="20% - Accent1 3 3 2 2 2" xfId="498"/>
    <cellStyle name="20% - Accent1 3 3 2 3" xfId="499"/>
    <cellStyle name="20% - Accent1 3 3 3" xfId="500"/>
    <cellStyle name="20% - Accent1 3 3 3 2" xfId="501"/>
    <cellStyle name="20% - Accent1 3 3 4" xfId="502"/>
    <cellStyle name="20% - Accent1 3 3 4 2" xfId="503"/>
    <cellStyle name="20% - Accent1 3 3 5" xfId="504"/>
    <cellStyle name="20% - Accent1 3 4" xfId="326"/>
    <cellStyle name="20% - Accent1 3 4 2" xfId="505"/>
    <cellStyle name="20% - Accent1 3 4 2 2" xfId="506"/>
    <cellStyle name="20% - Accent1 3 4 3" xfId="507"/>
    <cellStyle name="20% - Accent1 3 4 3 2" xfId="508"/>
    <cellStyle name="20% - Accent1 3 4 4" xfId="509"/>
    <cellStyle name="20% - Accent1 3 5" xfId="510"/>
    <cellStyle name="20% - Accent1 3 5 2" xfId="511"/>
    <cellStyle name="20% - Accent1 3 6" xfId="512"/>
    <cellStyle name="20% - Accent1 3 6 2" xfId="513"/>
    <cellStyle name="20% - Accent1 3 7" xfId="514"/>
    <cellStyle name="20% - Accent1 4" xfId="145"/>
    <cellStyle name="20% - Accent1 4 2" xfId="250"/>
    <cellStyle name="20% - Accent1 4 2 2" xfId="515"/>
    <cellStyle name="20% - Accent1 4 2 2 2" xfId="516"/>
    <cellStyle name="20% - Accent1 4 2 2 2 2" xfId="517"/>
    <cellStyle name="20% - Accent1 4 2 2 3" xfId="518"/>
    <cellStyle name="20% - Accent1 4 2 3" xfId="519"/>
    <cellStyle name="20% - Accent1 4 2 3 2" xfId="520"/>
    <cellStyle name="20% - Accent1 4 2 4" xfId="521"/>
    <cellStyle name="20% - Accent1 4 2 4 2" xfId="522"/>
    <cellStyle name="20% - Accent1 4 2 5" xfId="523"/>
    <cellStyle name="20% - Accent1 4 3" xfId="524"/>
    <cellStyle name="20% - Accent1 4 3 2" xfId="525"/>
    <cellStyle name="20% - Accent1 4 3 2 2" xfId="526"/>
    <cellStyle name="20% - Accent1 4 3 3" xfId="527"/>
    <cellStyle name="20% - Accent1 4 4" xfId="528"/>
    <cellStyle name="20% - Accent1 4 4 2" xfId="529"/>
    <cellStyle name="20% - Accent1 4 5" xfId="530"/>
    <cellStyle name="20% - Accent1 4 5 2" xfId="531"/>
    <cellStyle name="20% - Accent1 4 6" xfId="532"/>
    <cellStyle name="20% - Accent1 5" xfId="120"/>
    <cellStyle name="20% - Accent1 5 2" xfId="310"/>
    <cellStyle name="20% - Accent1 5 2 2" xfId="533"/>
    <cellStyle name="20% - Accent1 5 2 2 2" xfId="534"/>
    <cellStyle name="20% - Accent1 5 2 2 2 2" xfId="535"/>
    <cellStyle name="20% - Accent1 5 2 2 3" xfId="536"/>
    <cellStyle name="20% - Accent1 5 2 3" xfId="537"/>
    <cellStyle name="20% - Accent1 5 2 3 2" xfId="538"/>
    <cellStyle name="20% - Accent1 5 2 4" xfId="539"/>
    <cellStyle name="20% - Accent1 5 2 4 2" xfId="540"/>
    <cellStyle name="20% - Accent1 5 2 5" xfId="541"/>
    <cellStyle name="20% - Accent1 5 3" xfId="542"/>
    <cellStyle name="20% - Accent1 5 3 2" xfId="543"/>
    <cellStyle name="20% - Accent1 5 3 2 2" xfId="544"/>
    <cellStyle name="20% - Accent1 5 3 3" xfId="545"/>
    <cellStyle name="20% - Accent1 5 4" xfId="546"/>
    <cellStyle name="20% - Accent1 5 4 2" xfId="547"/>
    <cellStyle name="20% - Accent1 5 5" xfId="548"/>
    <cellStyle name="20% - Accent1 5 5 2" xfId="549"/>
    <cellStyle name="20% - Accent1 6" xfId="550"/>
    <cellStyle name="20% - Accent1 7" xfId="551"/>
    <cellStyle name="20% - Accent1 7 2" xfId="552"/>
    <cellStyle name="20% - Accent1 7 2 2" xfId="553"/>
    <cellStyle name="20% - Accent1 7 2 2 2" xfId="554"/>
    <cellStyle name="20% - Accent1 7 2 3" xfId="555"/>
    <cellStyle name="20% - Accent1 7 3" xfId="556"/>
    <cellStyle name="20% - Accent1 7 3 2" xfId="557"/>
    <cellStyle name="20% - Accent1 7 4" xfId="558"/>
    <cellStyle name="20% - Accent1 8" xfId="559"/>
    <cellStyle name="20% - Accent1 8 2" xfId="560"/>
    <cellStyle name="20% - Accent1 8 2 2" xfId="561"/>
    <cellStyle name="20% - Accent1 8 2 2 2" xfId="562"/>
    <cellStyle name="20% - Accent1 8 2 3" xfId="563"/>
    <cellStyle name="20% - Accent1 8 3" xfId="564"/>
    <cellStyle name="20% - Accent1 8 3 2" xfId="565"/>
    <cellStyle name="20% - Accent1 8 4" xfId="566"/>
    <cellStyle name="20% - Accent1 9" xfId="567"/>
    <cellStyle name="20% - Accent1 9 2" xfId="568"/>
    <cellStyle name="20% - Accent1 9 2 2" xfId="569"/>
    <cellStyle name="20% - Accent1 9 2 2 2" xfId="570"/>
    <cellStyle name="20% - Accent1 9 2 3" xfId="571"/>
    <cellStyle name="20% - Accent1 9 3" xfId="572"/>
    <cellStyle name="20% - Accent1 9 3 2" xfId="573"/>
    <cellStyle name="20% - Accent1 9 4" xfId="574"/>
    <cellStyle name="20% - Accent2" xfId="3562" builtinId="34" customBuiltin="1"/>
    <cellStyle name="20% - Accent2 10" xfId="575"/>
    <cellStyle name="20% - Accent2 10 2" xfId="576"/>
    <cellStyle name="20% - Accent2 10 2 2" xfId="577"/>
    <cellStyle name="20% - Accent2 10 2 2 2" xfId="578"/>
    <cellStyle name="20% - Accent2 10 2 3" xfId="579"/>
    <cellStyle name="20% - Accent2 10 3" xfId="580"/>
    <cellStyle name="20% - Accent2 10 3 2" xfId="581"/>
    <cellStyle name="20% - Accent2 10 4" xfId="582"/>
    <cellStyle name="20% - Accent2 11" xfId="583"/>
    <cellStyle name="20% - Accent2 11 2" xfId="584"/>
    <cellStyle name="20% - Accent2 11 2 2" xfId="585"/>
    <cellStyle name="20% - Accent2 11 3" xfId="586"/>
    <cellStyle name="20% - Accent2 12" xfId="587"/>
    <cellStyle name="20% - Accent2 13" xfId="588"/>
    <cellStyle name="20% - Accent2 13 2" xfId="589"/>
    <cellStyle name="20% - Accent2 13 2 2" xfId="590"/>
    <cellStyle name="20% - Accent2 13 3" xfId="591"/>
    <cellStyle name="20% - Accent2 14" xfId="592"/>
    <cellStyle name="20% - Accent2 14 2" xfId="593"/>
    <cellStyle name="20% - Accent2 14 2 2" xfId="594"/>
    <cellStyle name="20% - Accent2 14 3" xfId="595"/>
    <cellStyle name="20% - Accent2 15" xfId="596"/>
    <cellStyle name="20% - Accent2 15 2" xfId="597"/>
    <cellStyle name="20% - Accent2 15 2 2" xfId="598"/>
    <cellStyle name="20% - Accent2 15 3" xfId="599"/>
    <cellStyle name="20% - Accent2 16" xfId="600"/>
    <cellStyle name="20% - Accent2 17" xfId="601"/>
    <cellStyle name="20% - Accent2 17 2" xfId="602"/>
    <cellStyle name="20% - Accent2 18" xfId="603"/>
    <cellStyle name="20% - Accent2 2" xfId="29"/>
    <cellStyle name="20% - Accent2 2 2" xfId="30"/>
    <cellStyle name="20% - Accent2 2 2 2" xfId="163"/>
    <cellStyle name="20% - Accent2 2 2 2 2" xfId="266"/>
    <cellStyle name="20% - Accent2 2 2 2 2 2" xfId="604"/>
    <cellStyle name="20% - Accent2 2 2 2 2 2 2" xfId="605"/>
    <cellStyle name="20% - Accent2 2 2 2 2 2 2 2" xfId="606"/>
    <cellStyle name="20% - Accent2 2 2 2 2 2 3" xfId="607"/>
    <cellStyle name="20% - Accent2 2 2 2 2 3" xfId="608"/>
    <cellStyle name="20% - Accent2 2 2 2 2 3 2" xfId="609"/>
    <cellStyle name="20% - Accent2 2 2 2 2 4" xfId="610"/>
    <cellStyle name="20% - Accent2 2 2 2 2 4 2" xfId="611"/>
    <cellStyle name="20% - Accent2 2 2 2 2 5" xfId="612"/>
    <cellStyle name="20% - Accent2 2 2 2 3" xfId="613"/>
    <cellStyle name="20% - Accent2 2 2 2 3 2" xfId="614"/>
    <cellStyle name="20% - Accent2 2 2 2 3 2 2" xfId="615"/>
    <cellStyle name="20% - Accent2 2 2 2 3 3" xfId="616"/>
    <cellStyle name="20% - Accent2 2 2 2 4" xfId="617"/>
    <cellStyle name="20% - Accent2 2 2 2 4 2" xfId="618"/>
    <cellStyle name="20% - Accent2 2 2 2 5" xfId="619"/>
    <cellStyle name="20% - Accent2 2 2 2 5 2" xfId="620"/>
    <cellStyle name="20% - Accent2 2 2 2 6" xfId="621"/>
    <cellStyle name="20% - Accent2 2 2 3" xfId="223"/>
    <cellStyle name="20% - Accent2 2 2 3 2" xfId="622"/>
    <cellStyle name="20% - Accent2 2 2 3 2 2" xfId="623"/>
    <cellStyle name="20% - Accent2 2 2 3 2 2 2" xfId="624"/>
    <cellStyle name="20% - Accent2 2 2 3 2 3" xfId="625"/>
    <cellStyle name="20% - Accent2 2 2 3 3" xfId="626"/>
    <cellStyle name="20% - Accent2 2 2 3 3 2" xfId="627"/>
    <cellStyle name="20% - Accent2 2 2 3 4" xfId="628"/>
    <cellStyle name="20% - Accent2 2 2 3 4 2" xfId="629"/>
    <cellStyle name="20% - Accent2 2 2 3 5" xfId="630"/>
    <cellStyle name="20% - Accent2 2 2 4" xfId="328"/>
    <cellStyle name="20% - Accent2 2 2 4 2" xfId="631"/>
    <cellStyle name="20% - Accent2 2 2 4 2 2" xfId="632"/>
    <cellStyle name="20% - Accent2 2 2 4 3" xfId="633"/>
    <cellStyle name="20% - Accent2 2 2 4 3 2" xfId="634"/>
    <cellStyle name="20% - Accent2 2 2 4 4" xfId="635"/>
    <cellStyle name="20% - Accent2 2 2 5" xfId="636"/>
    <cellStyle name="20% - Accent2 2 2 5 2" xfId="637"/>
    <cellStyle name="20% - Accent2 2 2 6" xfId="638"/>
    <cellStyle name="20% - Accent2 2 2 6 2" xfId="639"/>
    <cellStyle name="20% - Accent2 2 2 7" xfId="640"/>
    <cellStyle name="20% - Accent2 2 3" xfId="162"/>
    <cellStyle name="20% - Accent2 2 3 2" xfId="265"/>
    <cellStyle name="20% - Accent2 2 3 2 2" xfId="641"/>
    <cellStyle name="20% - Accent2 2 3 2 2 2" xfId="642"/>
    <cellStyle name="20% - Accent2 2 3 2 2 2 2" xfId="643"/>
    <cellStyle name="20% - Accent2 2 3 2 2 3" xfId="644"/>
    <cellStyle name="20% - Accent2 2 3 2 3" xfId="645"/>
    <cellStyle name="20% - Accent2 2 3 2 3 2" xfId="646"/>
    <cellStyle name="20% - Accent2 2 3 2 4" xfId="647"/>
    <cellStyle name="20% - Accent2 2 3 2 4 2" xfId="648"/>
    <cellStyle name="20% - Accent2 2 3 2 5" xfId="649"/>
    <cellStyle name="20% - Accent2 2 3 3" xfId="650"/>
    <cellStyle name="20% - Accent2 2 3 3 2" xfId="651"/>
    <cellStyle name="20% - Accent2 2 3 3 2 2" xfId="652"/>
    <cellStyle name="20% - Accent2 2 3 3 3" xfId="653"/>
    <cellStyle name="20% - Accent2 2 3 4" xfId="654"/>
    <cellStyle name="20% - Accent2 2 3 4 2" xfId="655"/>
    <cellStyle name="20% - Accent2 2 3 5" xfId="656"/>
    <cellStyle name="20% - Accent2 2 3 5 2" xfId="657"/>
    <cellStyle name="20% - Accent2 2 3 6" xfId="658"/>
    <cellStyle name="20% - Accent2 2 4" xfId="207"/>
    <cellStyle name="20% - Accent2 2 4 2" xfId="659"/>
    <cellStyle name="20% - Accent2 2 4 2 2" xfId="660"/>
    <cellStyle name="20% - Accent2 2 4 2 2 2" xfId="661"/>
    <cellStyle name="20% - Accent2 2 4 2 3" xfId="662"/>
    <cellStyle name="20% - Accent2 2 4 3" xfId="663"/>
    <cellStyle name="20% - Accent2 2 4 3 2" xfId="664"/>
    <cellStyle name="20% - Accent2 2 4 4" xfId="665"/>
    <cellStyle name="20% - Accent2 2 4 4 2" xfId="666"/>
    <cellStyle name="20% - Accent2 2 4 5" xfId="667"/>
    <cellStyle name="20% - Accent2 2 5" xfId="327"/>
    <cellStyle name="20% - Accent2 2 5 2" xfId="668"/>
    <cellStyle name="20% - Accent2 2 5 2 2" xfId="669"/>
    <cellStyle name="20% - Accent2 2 5 3" xfId="670"/>
    <cellStyle name="20% - Accent2 2 5 3 2" xfId="671"/>
    <cellStyle name="20% - Accent2 2 5 4" xfId="672"/>
    <cellStyle name="20% - Accent2 2 6" xfId="673"/>
    <cellStyle name="20% - Accent2 2 6 2" xfId="674"/>
    <cellStyle name="20% - Accent2 2 7" xfId="675"/>
    <cellStyle name="20% - Accent2 2 7 2" xfId="676"/>
    <cellStyle name="20% - Accent2 2 8" xfId="677"/>
    <cellStyle name="20% - Accent2 3" xfId="31"/>
    <cellStyle name="20% - Accent2 3 2" xfId="164"/>
    <cellStyle name="20% - Accent2 3 2 2" xfId="267"/>
    <cellStyle name="20% - Accent2 3 2 2 2" xfId="678"/>
    <cellStyle name="20% - Accent2 3 2 2 2 2" xfId="679"/>
    <cellStyle name="20% - Accent2 3 2 2 2 2 2" xfId="680"/>
    <cellStyle name="20% - Accent2 3 2 2 2 3" xfId="681"/>
    <cellStyle name="20% - Accent2 3 2 2 3" xfId="682"/>
    <cellStyle name="20% - Accent2 3 2 2 3 2" xfId="683"/>
    <cellStyle name="20% - Accent2 3 2 2 4" xfId="684"/>
    <cellStyle name="20% - Accent2 3 2 2 4 2" xfId="685"/>
    <cellStyle name="20% - Accent2 3 2 2 5" xfId="686"/>
    <cellStyle name="20% - Accent2 3 2 3" xfId="687"/>
    <cellStyle name="20% - Accent2 3 2 3 2" xfId="688"/>
    <cellStyle name="20% - Accent2 3 2 3 2 2" xfId="689"/>
    <cellStyle name="20% - Accent2 3 2 3 3" xfId="690"/>
    <cellStyle name="20% - Accent2 3 2 4" xfId="691"/>
    <cellStyle name="20% - Accent2 3 2 4 2" xfId="692"/>
    <cellStyle name="20% - Accent2 3 2 5" xfId="693"/>
    <cellStyle name="20% - Accent2 3 2 5 2" xfId="694"/>
    <cellStyle name="20% - Accent2 3 2 6" xfId="695"/>
    <cellStyle name="20% - Accent2 3 3" xfId="237"/>
    <cellStyle name="20% - Accent2 3 3 2" xfId="696"/>
    <cellStyle name="20% - Accent2 3 3 2 2" xfId="697"/>
    <cellStyle name="20% - Accent2 3 3 2 2 2" xfId="698"/>
    <cellStyle name="20% - Accent2 3 3 2 3" xfId="699"/>
    <cellStyle name="20% - Accent2 3 3 3" xfId="700"/>
    <cellStyle name="20% - Accent2 3 3 3 2" xfId="701"/>
    <cellStyle name="20% - Accent2 3 3 4" xfId="702"/>
    <cellStyle name="20% - Accent2 3 3 4 2" xfId="703"/>
    <cellStyle name="20% - Accent2 3 3 5" xfId="704"/>
    <cellStyle name="20% - Accent2 3 4" xfId="329"/>
    <cellStyle name="20% - Accent2 3 4 2" xfId="705"/>
    <cellStyle name="20% - Accent2 3 4 2 2" xfId="706"/>
    <cellStyle name="20% - Accent2 3 4 3" xfId="707"/>
    <cellStyle name="20% - Accent2 3 4 3 2" xfId="708"/>
    <cellStyle name="20% - Accent2 3 4 4" xfId="709"/>
    <cellStyle name="20% - Accent2 3 5" xfId="710"/>
    <cellStyle name="20% - Accent2 3 5 2" xfId="711"/>
    <cellStyle name="20% - Accent2 3 6" xfId="712"/>
    <cellStyle name="20% - Accent2 3 6 2" xfId="713"/>
    <cellStyle name="20% - Accent2 3 7" xfId="714"/>
    <cellStyle name="20% - Accent2 4" xfId="147"/>
    <cellStyle name="20% - Accent2 4 2" xfId="252"/>
    <cellStyle name="20% - Accent2 4 2 2" xfId="715"/>
    <cellStyle name="20% - Accent2 4 2 2 2" xfId="716"/>
    <cellStyle name="20% - Accent2 4 2 2 2 2" xfId="717"/>
    <cellStyle name="20% - Accent2 4 2 2 3" xfId="718"/>
    <cellStyle name="20% - Accent2 4 2 3" xfId="719"/>
    <cellStyle name="20% - Accent2 4 2 3 2" xfId="720"/>
    <cellStyle name="20% - Accent2 4 2 4" xfId="721"/>
    <cellStyle name="20% - Accent2 4 2 4 2" xfId="722"/>
    <cellStyle name="20% - Accent2 4 2 5" xfId="723"/>
    <cellStyle name="20% - Accent2 4 3" xfId="724"/>
    <cellStyle name="20% - Accent2 4 3 2" xfId="725"/>
    <cellStyle name="20% - Accent2 4 3 2 2" xfId="726"/>
    <cellStyle name="20% - Accent2 4 3 3" xfId="727"/>
    <cellStyle name="20% - Accent2 4 4" xfId="728"/>
    <cellStyle name="20% - Accent2 4 4 2" xfId="729"/>
    <cellStyle name="20% - Accent2 4 5" xfId="730"/>
    <cellStyle name="20% - Accent2 4 5 2" xfId="731"/>
    <cellStyle name="20% - Accent2 4 6" xfId="732"/>
    <cellStyle name="20% - Accent2 5" xfId="124"/>
    <cellStyle name="20% - Accent2 5 2" xfId="312"/>
    <cellStyle name="20% - Accent2 5 2 2" xfId="733"/>
    <cellStyle name="20% - Accent2 5 2 2 2" xfId="734"/>
    <cellStyle name="20% - Accent2 5 2 2 2 2" xfId="735"/>
    <cellStyle name="20% - Accent2 5 2 2 3" xfId="736"/>
    <cellStyle name="20% - Accent2 5 2 3" xfId="737"/>
    <cellStyle name="20% - Accent2 5 2 3 2" xfId="738"/>
    <cellStyle name="20% - Accent2 5 2 4" xfId="739"/>
    <cellStyle name="20% - Accent2 5 2 4 2" xfId="740"/>
    <cellStyle name="20% - Accent2 5 2 5" xfId="741"/>
    <cellStyle name="20% - Accent2 5 3" xfId="742"/>
    <cellStyle name="20% - Accent2 5 3 2" xfId="743"/>
    <cellStyle name="20% - Accent2 5 3 2 2" xfId="744"/>
    <cellStyle name="20% - Accent2 5 3 3" xfId="745"/>
    <cellStyle name="20% - Accent2 5 4" xfId="746"/>
    <cellStyle name="20% - Accent2 5 4 2" xfId="747"/>
    <cellStyle name="20% - Accent2 5 5" xfId="748"/>
    <cellStyle name="20% - Accent2 5 5 2" xfId="749"/>
    <cellStyle name="20% - Accent2 6" xfId="750"/>
    <cellStyle name="20% - Accent2 7" xfId="751"/>
    <cellStyle name="20% - Accent2 7 2" xfId="752"/>
    <cellStyle name="20% - Accent2 7 2 2" xfId="753"/>
    <cellStyle name="20% - Accent2 7 2 2 2" xfId="754"/>
    <cellStyle name="20% - Accent2 7 2 3" xfId="755"/>
    <cellStyle name="20% - Accent2 7 3" xfId="756"/>
    <cellStyle name="20% - Accent2 7 3 2" xfId="757"/>
    <cellStyle name="20% - Accent2 7 4" xfId="758"/>
    <cellStyle name="20% - Accent2 8" xfId="759"/>
    <cellStyle name="20% - Accent2 8 2" xfId="760"/>
    <cellStyle name="20% - Accent2 8 2 2" xfId="761"/>
    <cellStyle name="20% - Accent2 8 2 2 2" xfId="762"/>
    <cellStyle name="20% - Accent2 8 2 3" xfId="763"/>
    <cellStyle name="20% - Accent2 8 3" xfId="764"/>
    <cellStyle name="20% - Accent2 8 3 2" xfId="765"/>
    <cellStyle name="20% - Accent2 8 4" xfId="766"/>
    <cellStyle name="20% - Accent2 9" xfId="767"/>
    <cellStyle name="20% - Accent2 9 2" xfId="768"/>
    <cellStyle name="20% - Accent2 9 2 2" xfId="769"/>
    <cellStyle name="20% - Accent2 9 2 2 2" xfId="770"/>
    <cellStyle name="20% - Accent2 9 2 3" xfId="771"/>
    <cellStyle name="20% - Accent2 9 3" xfId="772"/>
    <cellStyle name="20% - Accent2 9 3 2" xfId="773"/>
    <cellStyle name="20% - Accent2 9 4" xfId="774"/>
    <cellStyle name="20% - Accent3" xfId="3566" builtinId="38" customBuiltin="1"/>
    <cellStyle name="20% - Accent3 10" xfId="775"/>
    <cellStyle name="20% - Accent3 10 2" xfId="776"/>
    <cellStyle name="20% - Accent3 10 2 2" xfId="777"/>
    <cellStyle name="20% - Accent3 10 2 2 2" xfId="778"/>
    <cellStyle name="20% - Accent3 10 2 3" xfId="779"/>
    <cellStyle name="20% - Accent3 10 3" xfId="780"/>
    <cellStyle name="20% - Accent3 10 3 2" xfId="781"/>
    <cellStyle name="20% - Accent3 10 4" xfId="782"/>
    <cellStyle name="20% - Accent3 11" xfId="783"/>
    <cellStyle name="20% - Accent3 11 2" xfId="784"/>
    <cellStyle name="20% - Accent3 11 2 2" xfId="785"/>
    <cellStyle name="20% - Accent3 11 3" xfId="786"/>
    <cellStyle name="20% - Accent3 12" xfId="787"/>
    <cellStyle name="20% - Accent3 13" xfId="788"/>
    <cellStyle name="20% - Accent3 13 2" xfId="789"/>
    <cellStyle name="20% - Accent3 13 2 2" xfId="790"/>
    <cellStyle name="20% - Accent3 13 3" xfId="791"/>
    <cellStyle name="20% - Accent3 14" xfId="792"/>
    <cellStyle name="20% - Accent3 14 2" xfId="793"/>
    <cellStyle name="20% - Accent3 14 2 2" xfId="794"/>
    <cellStyle name="20% - Accent3 14 3" xfId="795"/>
    <cellStyle name="20% - Accent3 15" xfId="796"/>
    <cellStyle name="20% - Accent3 15 2" xfId="797"/>
    <cellStyle name="20% - Accent3 15 2 2" xfId="798"/>
    <cellStyle name="20% - Accent3 15 3" xfId="799"/>
    <cellStyle name="20% - Accent3 16" xfId="800"/>
    <cellStyle name="20% - Accent3 17" xfId="801"/>
    <cellStyle name="20% - Accent3 17 2" xfId="802"/>
    <cellStyle name="20% - Accent3 18" xfId="803"/>
    <cellStyle name="20% - Accent3 2" xfId="32"/>
    <cellStyle name="20% - Accent3 2 2" xfId="33"/>
    <cellStyle name="20% - Accent3 2 2 2" xfId="166"/>
    <cellStyle name="20% - Accent3 2 2 2 2" xfId="269"/>
    <cellStyle name="20% - Accent3 2 2 2 2 2" xfId="804"/>
    <cellStyle name="20% - Accent3 2 2 2 2 2 2" xfId="805"/>
    <cellStyle name="20% - Accent3 2 2 2 2 2 2 2" xfId="806"/>
    <cellStyle name="20% - Accent3 2 2 2 2 2 3" xfId="807"/>
    <cellStyle name="20% - Accent3 2 2 2 2 3" xfId="808"/>
    <cellStyle name="20% - Accent3 2 2 2 2 3 2" xfId="809"/>
    <cellStyle name="20% - Accent3 2 2 2 2 4" xfId="810"/>
    <cellStyle name="20% - Accent3 2 2 2 2 4 2" xfId="811"/>
    <cellStyle name="20% - Accent3 2 2 2 2 5" xfId="812"/>
    <cellStyle name="20% - Accent3 2 2 2 3" xfId="813"/>
    <cellStyle name="20% - Accent3 2 2 2 3 2" xfId="814"/>
    <cellStyle name="20% - Accent3 2 2 2 3 2 2" xfId="815"/>
    <cellStyle name="20% - Accent3 2 2 2 3 3" xfId="816"/>
    <cellStyle name="20% - Accent3 2 2 2 4" xfId="817"/>
    <cellStyle name="20% - Accent3 2 2 2 4 2" xfId="818"/>
    <cellStyle name="20% - Accent3 2 2 2 5" xfId="819"/>
    <cellStyle name="20% - Accent3 2 2 2 5 2" xfId="820"/>
    <cellStyle name="20% - Accent3 2 2 2 6" xfId="821"/>
    <cellStyle name="20% - Accent3 2 2 3" xfId="225"/>
    <cellStyle name="20% - Accent3 2 2 3 2" xfId="822"/>
    <cellStyle name="20% - Accent3 2 2 3 2 2" xfId="823"/>
    <cellStyle name="20% - Accent3 2 2 3 2 2 2" xfId="824"/>
    <cellStyle name="20% - Accent3 2 2 3 2 3" xfId="825"/>
    <cellStyle name="20% - Accent3 2 2 3 3" xfId="826"/>
    <cellStyle name="20% - Accent3 2 2 3 3 2" xfId="827"/>
    <cellStyle name="20% - Accent3 2 2 3 4" xfId="828"/>
    <cellStyle name="20% - Accent3 2 2 3 4 2" xfId="829"/>
    <cellStyle name="20% - Accent3 2 2 3 5" xfId="830"/>
    <cellStyle name="20% - Accent3 2 2 4" xfId="331"/>
    <cellStyle name="20% - Accent3 2 2 4 2" xfId="831"/>
    <cellStyle name="20% - Accent3 2 2 4 2 2" xfId="832"/>
    <cellStyle name="20% - Accent3 2 2 4 3" xfId="833"/>
    <cellStyle name="20% - Accent3 2 2 4 3 2" xfId="834"/>
    <cellStyle name="20% - Accent3 2 2 4 4" xfId="835"/>
    <cellStyle name="20% - Accent3 2 2 5" xfId="836"/>
    <cellStyle name="20% - Accent3 2 2 5 2" xfId="837"/>
    <cellStyle name="20% - Accent3 2 2 6" xfId="838"/>
    <cellStyle name="20% - Accent3 2 2 6 2" xfId="839"/>
    <cellStyle name="20% - Accent3 2 2 7" xfId="840"/>
    <cellStyle name="20% - Accent3 2 3" xfId="165"/>
    <cellStyle name="20% - Accent3 2 3 2" xfId="268"/>
    <cellStyle name="20% - Accent3 2 3 2 2" xfId="841"/>
    <cellStyle name="20% - Accent3 2 3 2 2 2" xfId="842"/>
    <cellStyle name="20% - Accent3 2 3 2 2 2 2" xfId="843"/>
    <cellStyle name="20% - Accent3 2 3 2 2 3" xfId="844"/>
    <cellStyle name="20% - Accent3 2 3 2 3" xfId="845"/>
    <cellStyle name="20% - Accent3 2 3 2 3 2" xfId="846"/>
    <cellStyle name="20% - Accent3 2 3 2 4" xfId="847"/>
    <cellStyle name="20% - Accent3 2 3 2 4 2" xfId="848"/>
    <cellStyle name="20% - Accent3 2 3 2 5" xfId="849"/>
    <cellStyle name="20% - Accent3 2 3 3" xfId="850"/>
    <cellStyle name="20% - Accent3 2 3 3 2" xfId="851"/>
    <cellStyle name="20% - Accent3 2 3 3 2 2" xfId="852"/>
    <cellStyle name="20% - Accent3 2 3 3 3" xfId="853"/>
    <cellStyle name="20% - Accent3 2 3 4" xfId="854"/>
    <cellStyle name="20% - Accent3 2 3 4 2" xfId="855"/>
    <cellStyle name="20% - Accent3 2 3 5" xfId="856"/>
    <cellStyle name="20% - Accent3 2 3 5 2" xfId="857"/>
    <cellStyle name="20% - Accent3 2 3 6" xfId="858"/>
    <cellStyle name="20% - Accent3 2 4" xfId="209"/>
    <cellStyle name="20% - Accent3 2 4 2" xfId="859"/>
    <cellStyle name="20% - Accent3 2 4 2 2" xfId="860"/>
    <cellStyle name="20% - Accent3 2 4 2 2 2" xfId="861"/>
    <cellStyle name="20% - Accent3 2 4 2 3" xfId="862"/>
    <cellStyle name="20% - Accent3 2 4 3" xfId="863"/>
    <cellStyle name="20% - Accent3 2 4 3 2" xfId="864"/>
    <cellStyle name="20% - Accent3 2 4 4" xfId="865"/>
    <cellStyle name="20% - Accent3 2 4 4 2" xfId="866"/>
    <cellStyle name="20% - Accent3 2 4 5" xfId="867"/>
    <cellStyle name="20% - Accent3 2 5" xfId="330"/>
    <cellStyle name="20% - Accent3 2 5 2" xfId="868"/>
    <cellStyle name="20% - Accent3 2 5 2 2" xfId="869"/>
    <cellStyle name="20% - Accent3 2 5 3" xfId="870"/>
    <cellStyle name="20% - Accent3 2 5 3 2" xfId="871"/>
    <cellStyle name="20% - Accent3 2 5 4" xfId="872"/>
    <cellStyle name="20% - Accent3 2 6" xfId="873"/>
    <cellStyle name="20% - Accent3 2 6 2" xfId="874"/>
    <cellStyle name="20% - Accent3 2 7" xfId="875"/>
    <cellStyle name="20% - Accent3 2 7 2" xfId="876"/>
    <cellStyle name="20% - Accent3 2 8" xfId="877"/>
    <cellStyle name="20% - Accent3 3" xfId="34"/>
    <cellStyle name="20% - Accent3 3 2" xfId="167"/>
    <cellStyle name="20% - Accent3 3 2 2" xfId="270"/>
    <cellStyle name="20% - Accent3 3 2 2 2" xfId="878"/>
    <cellStyle name="20% - Accent3 3 2 2 2 2" xfId="879"/>
    <cellStyle name="20% - Accent3 3 2 2 2 2 2" xfId="880"/>
    <cellStyle name="20% - Accent3 3 2 2 2 3" xfId="881"/>
    <cellStyle name="20% - Accent3 3 2 2 3" xfId="882"/>
    <cellStyle name="20% - Accent3 3 2 2 3 2" xfId="883"/>
    <cellStyle name="20% - Accent3 3 2 2 4" xfId="884"/>
    <cellStyle name="20% - Accent3 3 2 2 4 2" xfId="885"/>
    <cellStyle name="20% - Accent3 3 2 2 5" xfId="886"/>
    <cellStyle name="20% - Accent3 3 2 3" xfId="887"/>
    <cellStyle name="20% - Accent3 3 2 3 2" xfId="888"/>
    <cellStyle name="20% - Accent3 3 2 3 2 2" xfId="889"/>
    <cellStyle name="20% - Accent3 3 2 3 3" xfId="890"/>
    <cellStyle name="20% - Accent3 3 2 4" xfId="891"/>
    <cellStyle name="20% - Accent3 3 2 4 2" xfId="892"/>
    <cellStyle name="20% - Accent3 3 2 5" xfId="893"/>
    <cellStyle name="20% - Accent3 3 2 5 2" xfId="894"/>
    <cellStyle name="20% - Accent3 3 2 6" xfId="895"/>
    <cellStyle name="20% - Accent3 3 3" xfId="239"/>
    <cellStyle name="20% - Accent3 3 3 2" xfId="896"/>
    <cellStyle name="20% - Accent3 3 3 2 2" xfId="897"/>
    <cellStyle name="20% - Accent3 3 3 2 2 2" xfId="898"/>
    <cellStyle name="20% - Accent3 3 3 2 3" xfId="899"/>
    <cellStyle name="20% - Accent3 3 3 3" xfId="900"/>
    <cellStyle name="20% - Accent3 3 3 3 2" xfId="901"/>
    <cellStyle name="20% - Accent3 3 3 4" xfId="902"/>
    <cellStyle name="20% - Accent3 3 3 4 2" xfId="903"/>
    <cellStyle name="20% - Accent3 3 3 5" xfId="904"/>
    <cellStyle name="20% - Accent3 3 4" xfId="332"/>
    <cellStyle name="20% - Accent3 3 4 2" xfId="905"/>
    <cellStyle name="20% - Accent3 3 4 2 2" xfId="906"/>
    <cellStyle name="20% - Accent3 3 4 3" xfId="907"/>
    <cellStyle name="20% - Accent3 3 4 3 2" xfId="908"/>
    <cellStyle name="20% - Accent3 3 4 4" xfId="909"/>
    <cellStyle name="20% - Accent3 3 5" xfId="910"/>
    <cellStyle name="20% - Accent3 3 5 2" xfId="911"/>
    <cellStyle name="20% - Accent3 3 6" xfId="912"/>
    <cellStyle name="20% - Accent3 3 6 2" xfId="913"/>
    <cellStyle name="20% - Accent3 3 7" xfId="914"/>
    <cellStyle name="20% - Accent3 4" xfId="149"/>
    <cellStyle name="20% - Accent3 4 2" xfId="254"/>
    <cellStyle name="20% - Accent3 4 2 2" xfId="915"/>
    <cellStyle name="20% - Accent3 4 2 2 2" xfId="916"/>
    <cellStyle name="20% - Accent3 4 2 2 2 2" xfId="917"/>
    <cellStyle name="20% - Accent3 4 2 2 3" xfId="918"/>
    <cellStyle name="20% - Accent3 4 2 3" xfId="919"/>
    <cellStyle name="20% - Accent3 4 2 3 2" xfId="920"/>
    <cellStyle name="20% - Accent3 4 2 4" xfId="921"/>
    <cellStyle name="20% - Accent3 4 2 4 2" xfId="922"/>
    <cellStyle name="20% - Accent3 4 2 5" xfId="923"/>
    <cellStyle name="20% - Accent3 4 3" xfId="924"/>
    <cellStyle name="20% - Accent3 4 3 2" xfId="925"/>
    <cellStyle name="20% - Accent3 4 3 2 2" xfId="926"/>
    <cellStyle name="20% - Accent3 4 3 3" xfId="927"/>
    <cellStyle name="20% - Accent3 4 4" xfId="928"/>
    <cellStyle name="20% - Accent3 4 4 2" xfId="929"/>
    <cellStyle name="20% - Accent3 4 5" xfId="930"/>
    <cellStyle name="20% - Accent3 4 5 2" xfId="931"/>
    <cellStyle name="20% - Accent3 4 6" xfId="932"/>
    <cellStyle name="20% - Accent3 5" xfId="128"/>
    <cellStyle name="20% - Accent3 5 2" xfId="314"/>
    <cellStyle name="20% - Accent3 5 2 2" xfId="933"/>
    <cellStyle name="20% - Accent3 5 2 2 2" xfId="934"/>
    <cellStyle name="20% - Accent3 5 2 2 2 2" xfId="935"/>
    <cellStyle name="20% - Accent3 5 2 2 3" xfId="936"/>
    <cellStyle name="20% - Accent3 5 2 3" xfId="937"/>
    <cellStyle name="20% - Accent3 5 2 3 2" xfId="938"/>
    <cellStyle name="20% - Accent3 5 2 4" xfId="939"/>
    <cellStyle name="20% - Accent3 5 2 4 2" xfId="940"/>
    <cellStyle name="20% - Accent3 5 2 5" xfId="941"/>
    <cellStyle name="20% - Accent3 5 3" xfId="942"/>
    <cellStyle name="20% - Accent3 5 3 2" xfId="943"/>
    <cellStyle name="20% - Accent3 5 3 2 2" xfId="944"/>
    <cellStyle name="20% - Accent3 5 3 3" xfId="945"/>
    <cellStyle name="20% - Accent3 5 4" xfId="946"/>
    <cellStyle name="20% - Accent3 5 4 2" xfId="947"/>
    <cellStyle name="20% - Accent3 5 5" xfId="948"/>
    <cellStyle name="20% - Accent3 5 5 2" xfId="949"/>
    <cellStyle name="20% - Accent3 6" xfId="950"/>
    <cellStyle name="20% - Accent3 7" xfId="951"/>
    <cellStyle name="20% - Accent3 7 2" xfId="952"/>
    <cellStyle name="20% - Accent3 7 2 2" xfId="953"/>
    <cellStyle name="20% - Accent3 7 2 2 2" xfId="954"/>
    <cellStyle name="20% - Accent3 7 2 3" xfId="955"/>
    <cellStyle name="20% - Accent3 7 3" xfId="956"/>
    <cellStyle name="20% - Accent3 7 3 2" xfId="957"/>
    <cellStyle name="20% - Accent3 7 4" xfId="958"/>
    <cellStyle name="20% - Accent3 8" xfId="959"/>
    <cellStyle name="20% - Accent3 8 2" xfId="960"/>
    <cellStyle name="20% - Accent3 8 2 2" xfId="961"/>
    <cellStyle name="20% - Accent3 8 2 2 2" xfId="962"/>
    <cellStyle name="20% - Accent3 8 2 3" xfId="963"/>
    <cellStyle name="20% - Accent3 8 3" xfId="964"/>
    <cellStyle name="20% - Accent3 8 3 2" xfId="965"/>
    <cellStyle name="20% - Accent3 8 4" xfId="966"/>
    <cellStyle name="20% - Accent3 9" xfId="967"/>
    <cellStyle name="20% - Accent3 9 2" xfId="968"/>
    <cellStyle name="20% - Accent3 9 2 2" xfId="969"/>
    <cellStyle name="20% - Accent3 9 2 2 2" xfId="970"/>
    <cellStyle name="20% - Accent3 9 2 3" xfId="971"/>
    <cellStyle name="20% - Accent3 9 3" xfId="972"/>
    <cellStyle name="20% - Accent3 9 3 2" xfId="973"/>
    <cellStyle name="20% - Accent3 9 4" xfId="974"/>
    <cellStyle name="20% - Accent4" xfId="3570" builtinId="42" customBuiltin="1"/>
    <cellStyle name="20% - Accent4 10" xfId="975"/>
    <cellStyle name="20% - Accent4 10 2" xfId="976"/>
    <cellStyle name="20% - Accent4 10 2 2" xfId="977"/>
    <cellStyle name="20% - Accent4 10 2 2 2" xfId="978"/>
    <cellStyle name="20% - Accent4 10 2 3" xfId="979"/>
    <cellStyle name="20% - Accent4 10 3" xfId="980"/>
    <cellStyle name="20% - Accent4 10 3 2" xfId="981"/>
    <cellStyle name="20% - Accent4 10 4" xfId="982"/>
    <cellStyle name="20% - Accent4 11" xfId="983"/>
    <cellStyle name="20% - Accent4 11 2" xfId="984"/>
    <cellStyle name="20% - Accent4 11 2 2" xfId="985"/>
    <cellStyle name="20% - Accent4 11 3" xfId="986"/>
    <cellStyle name="20% - Accent4 12" xfId="987"/>
    <cellStyle name="20% - Accent4 13" xfId="988"/>
    <cellStyle name="20% - Accent4 13 2" xfId="989"/>
    <cellStyle name="20% - Accent4 13 2 2" xfId="990"/>
    <cellStyle name="20% - Accent4 13 3" xfId="991"/>
    <cellStyle name="20% - Accent4 14" xfId="992"/>
    <cellStyle name="20% - Accent4 14 2" xfId="993"/>
    <cellStyle name="20% - Accent4 14 2 2" xfId="994"/>
    <cellStyle name="20% - Accent4 14 3" xfId="995"/>
    <cellStyle name="20% - Accent4 15" xfId="996"/>
    <cellStyle name="20% - Accent4 15 2" xfId="997"/>
    <cellStyle name="20% - Accent4 15 2 2" xfId="998"/>
    <cellStyle name="20% - Accent4 15 3" xfId="999"/>
    <cellStyle name="20% - Accent4 16" xfId="1000"/>
    <cellStyle name="20% - Accent4 17" xfId="1001"/>
    <cellStyle name="20% - Accent4 17 2" xfId="1002"/>
    <cellStyle name="20% - Accent4 18" xfId="1003"/>
    <cellStyle name="20% - Accent4 2" xfId="35"/>
    <cellStyle name="20% - Accent4 2 2" xfId="36"/>
    <cellStyle name="20% - Accent4 2 2 2" xfId="169"/>
    <cellStyle name="20% - Accent4 2 2 2 2" xfId="272"/>
    <cellStyle name="20% - Accent4 2 2 2 2 2" xfId="1004"/>
    <cellStyle name="20% - Accent4 2 2 2 2 2 2" xfId="1005"/>
    <cellStyle name="20% - Accent4 2 2 2 2 2 2 2" xfId="1006"/>
    <cellStyle name="20% - Accent4 2 2 2 2 2 3" xfId="1007"/>
    <cellStyle name="20% - Accent4 2 2 2 2 3" xfId="1008"/>
    <cellStyle name="20% - Accent4 2 2 2 2 3 2" xfId="1009"/>
    <cellStyle name="20% - Accent4 2 2 2 2 4" xfId="1010"/>
    <cellStyle name="20% - Accent4 2 2 2 2 4 2" xfId="1011"/>
    <cellStyle name="20% - Accent4 2 2 2 2 5" xfId="1012"/>
    <cellStyle name="20% - Accent4 2 2 2 3" xfId="1013"/>
    <cellStyle name="20% - Accent4 2 2 2 3 2" xfId="1014"/>
    <cellStyle name="20% - Accent4 2 2 2 3 2 2" xfId="1015"/>
    <cellStyle name="20% - Accent4 2 2 2 3 3" xfId="1016"/>
    <cellStyle name="20% - Accent4 2 2 2 4" xfId="1017"/>
    <cellStyle name="20% - Accent4 2 2 2 4 2" xfId="1018"/>
    <cellStyle name="20% - Accent4 2 2 2 5" xfId="1019"/>
    <cellStyle name="20% - Accent4 2 2 2 5 2" xfId="1020"/>
    <cellStyle name="20% - Accent4 2 2 2 6" xfId="1021"/>
    <cellStyle name="20% - Accent4 2 2 3" xfId="227"/>
    <cellStyle name="20% - Accent4 2 2 3 2" xfId="1022"/>
    <cellStyle name="20% - Accent4 2 2 3 2 2" xfId="1023"/>
    <cellStyle name="20% - Accent4 2 2 3 2 2 2" xfId="1024"/>
    <cellStyle name="20% - Accent4 2 2 3 2 3" xfId="1025"/>
    <cellStyle name="20% - Accent4 2 2 3 3" xfId="1026"/>
    <cellStyle name="20% - Accent4 2 2 3 3 2" xfId="1027"/>
    <cellStyle name="20% - Accent4 2 2 3 4" xfId="1028"/>
    <cellStyle name="20% - Accent4 2 2 3 4 2" xfId="1029"/>
    <cellStyle name="20% - Accent4 2 2 3 5" xfId="1030"/>
    <cellStyle name="20% - Accent4 2 2 4" xfId="334"/>
    <cellStyle name="20% - Accent4 2 2 4 2" xfId="1031"/>
    <cellStyle name="20% - Accent4 2 2 4 2 2" xfId="1032"/>
    <cellStyle name="20% - Accent4 2 2 4 3" xfId="1033"/>
    <cellStyle name="20% - Accent4 2 2 4 3 2" xfId="1034"/>
    <cellStyle name="20% - Accent4 2 2 4 4" xfId="1035"/>
    <cellStyle name="20% - Accent4 2 2 5" xfId="1036"/>
    <cellStyle name="20% - Accent4 2 2 5 2" xfId="1037"/>
    <cellStyle name="20% - Accent4 2 2 6" xfId="1038"/>
    <cellStyle name="20% - Accent4 2 2 6 2" xfId="1039"/>
    <cellStyle name="20% - Accent4 2 2 7" xfId="1040"/>
    <cellStyle name="20% - Accent4 2 3" xfId="168"/>
    <cellStyle name="20% - Accent4 2 3 2" xfId="271"/>
    <cellStyle name="20% - Accent4 2 3 2 2" xfId="1041"/>
    <cellStyle name="20% - Accent4 2 3 2 2 2" xfId="1042"/>
    <cellStyle name="20% - Accent4 2 3 2 2 2 2" xfId="1043"/>
    <cellStyle name="20% - Accent4 2 3 2 2 3" xfId="1044"/>
    <cellStyle name="20% - Accent4 2 3 2 3" xfId="1045"/>
    <cellStyle name="20% - Accent4 2 3 2 3 2" xfId="1046"/>
    <cellStyle name="20% - Accent4 2 3 2 4" xfId="1047"/>
    <cellStyle name="20% - Accent4 2 3 2 4 2" xfId="1048"/>
    <cellStyle name="20% - Accent4 2 3 2 5" xfId="1049"/>
    <cellStyle name="20% - Accent4 2 3 3" xfId="1050"/>
    <cellStyle name="20% - Accent4 2 3 3 2" xfId="1051"/>
    <cellStyle name="20% - Accent4 2 3 3 2 2" xfId="1052"/>
    <cellStyle name="20% - Accent4 2 3 3 3" xfId="1053"/>
    <cellStyle name="20% - Accent4 2 3 4" xfId="1054"/>
    <cellStyle name="20% - Accent4 2 3 4 2" xfId="1055"/>
    <cellStyle name="20% - Accent4 2 3 5" xfId="1056"/>
    <cellStyle name="20% - Accent4 2 3 5 2" xfId="1057"/>
    <cellStyle name="20% - Accent4 2 3 6" xfId="1058"/>
    <cellStyle name="20% - Accent4 2 4" xfId="211"/>
    <cellStyle name="20% - Accent4 2 4 2" xfId="1059"/>
    <cellStyle name="20% - Accent4 2 4 2 2" xfId="1060"/>
    <cellStyle name="20% - Accent4 2 4 2 2 2" xfId="1061"/>
    <cellStyle name="20% - Accent4 2 4 2 3" xfId="1062"/>
    <cellStyle name="20% - Accent4 2 4 3" xfId="1063"/>
    <cellStyle name="20% - Accent4 2 4 3 2" xfId="1064"/>
    <cellStyle name="20% - Accent4 2 4 4" xfId="1065"/>
    <cellStyle name="20% - Accent4 2 4 4 2" xfId="1066"/>
    <cellStyle name="20% - Accent4 2 4 5" xfId="1067"/>
    <cellStyle name="20% - Accent4 2 5" xfId="333"/>
    <cellStyle name="20% - Accent4 2 5 2" xfId="1068"/>
    <cellStyle name="20% - Accent4 2 5 2 2" xfId="1069"/>
    <cellStyle name="20% - Accent4 2 5 3" xfId="1070"/>
    <cellStyle name="20% - Accent4 2 5 3 2" xfId="1071"/>
    <cellStyle name="20% - Accent4 2 5 4" xfId="1072"/>
    <cellStyle name="20% - Accent4 2 6" xfId="1073"/>
    <cellStyle name="20% - Accent4 2 6 2" xfId="1074"/>
    <cellStyle name="20% - Accent4 2 7" xfId="1075"/>
    <cellStyle name="20% - Accent4 2 7 2" xfId="1076"/>
    <cellStyle name="20% - Accent4 2 8" xfId="1077"/>
    <cellStyle name="20% - Accent4 3" xfId="37"/>
    <cellStyle name="20% - Accent4 3 2" xfId="170"/>
    <cellStyle name="20% - Accent4 3 2 2" xfId="273"/>
    <cellStyle name="20% - Accent4 3 2 2 2" xfId="1078"/>
    <cellStyle name="20% - Accent4 3 2 2 2 2" xfId="1079"/>
    <cellStyle name="20% - Accent4 3 2 2 2 2 2" xfId="1080"/>
    <cellStyle name="20% - Accent4 3 2 2 2 3" xfId="1081"/>
    <cellStyle name="20% - Accent4 3 2 2 3" xfId="1082"/>
    <cellStyle name="20% - Accent4 3 2 2 3 2" xfId="1083"/>
    <cellStyle name="20% - Accent4 3 2 2 4" xfId="1084"/>
    <cellStyle name="20% - Accent4 3 2 2 4 2" xfId="1085"/>
    <cellStyle name="20% - Accent4 3 2 2 5" xfId="1086"/>
    <cellStyle name="20% - Accent4 3 2 3" xfId="1087"/>
    <cellStyle name="20% - Accent4 3 2 3 2" xfId="1088"/>
    <cellStyle name="20% - Accent4 3 2 3 2 2" xfId="1089"/>
    <cellStyle name="20% - Accent4 3 2 3 3" xfId="1090"/>
    <cellStyle name="20% - Accent4 3 2 4" xfId="1091"/>
    <cellStyle name="20% - Accent4 3 2 4 2" xfId="1092"/>
    <cellStyle name="20% - Accent4 3 2 5" xfId="1093"/>
    <cellStyle name="20% - Accent4 3 2 5 2" xfId="1094"/>
    <cellStyle name="20% - Accent4 3 2 6" xfId="1095"/>
    <cellStyle name="20% - Accent4 3 3" xfId="241"/>
    <cellStyle name="20% - Accent4 3 3 2" xfId="1096"/>
    <cellStyle name="20% - Accent4 3 3 2 2" xfId="1097"/>
    <cellStyle name="20% - Accent4 3 3 2 2 2" xfId="1098"/>
    <cellStyle name="20% - Accent4 3 3 2 3" xfId="1099"/>
    <cellStyle name="20% - Accent4 3 3 3" xfId="1100"/>
    <cellStyle name="20% - Accent4 3 3 3 2" xfId="1101"/>
    <cellStyle name="20% - Accent4 3 3 4" xfId="1102"/>
    <cellStyle name="20% - Accent4 3 3 4 2" xfId="1103"/>
    <cellStyle name="20% - Accent4 3 3 5" xfId="1104"/>
    <cellStyle name="20% - Accent4 3 4" xfId="335"/>
    <cellStyle name="20% - Accent4 3 4 2" xfId="1105"/>
    <cellStyle name="20% - Accent4 3 4 2 2" xfId="1106"/>
    <cellStyle name="20% - Accent4 3 4 3" xfId="1107"/>
    <cellStyle name="20% - Accent4 3 4 3 2" xfId="1108"/>
    <cellStyle name="20% - Accent4 3 4 4" xfId="1109"/>
    <cellStyle name="20% - Accent4 3 5" xfId="1110"/>
    <cellStyle name="20% - Accent4 3 5 2" xfId="1111"/>
    <cellStyle name="20% - Accent4 3 6" xfId="1112"/>
    <cellStyle name="20% - Accent4 3 6 2" xfId="1113"/>
    <cellStyle name="20% - Accent4 3 7" xfId="1114"/>
    <cellStyle name="20% - Accent4 4" xfId="151"/>
    <cellStyle name="20% - Accent4 4 2" xfId="256"/>
    <cellStyle name="20% - Accent4 4 2 2" xfId="1115"/>
    <cellStyle name="20% - Accent4 4 2 2 2" xfId="1116"/>
    <cellStyle name="20% - Accent4 4 2 2 2 2" xfId="1117"/>
    <cellStyle name="20% - Accent4 4 2 2 3" xfId="1118"/>
    <cellStyle name="20% - Accent4 4 2 3" xfId="1119"/>
    <cellStyle name="20% - Accent4 4 2 3 2" xfId="1120"/>
    <cellStyle name="20% - Accent4 4 2 4" xfId="1121"/>
    <cellStyle name="20% - Accent4 4 2 4 2" xfId="1122"/>
    <cellStyle name="20% - Accent4 4 2 5" xfId="1123"/>
    <cellStyle name="20% - Accent4 4 3" xfId="1124"/>
    <cellStyle name="20% - Accent4 4 3 2" xfId="1125"/>
    <cellStyle name="20% - Accent4 4 3 2 2" xfId="1126"/>
    <cellStyle name="20% - Accent4 4 3 3" xfId="1127"/>
    <cellStyle name="20% - Accent4 4 4" xfId="1128"/>
    <cellStyle name="20% - Accent4 4 4 2" xfId="1129"/>
    <cellStyle name="20% - Accent4 4 5" xfId="1130"/>
    <cellStyle name="20% - Accent4 4 5 2" xfId="1131"/>
    <cellStyle name="20% - Accent4 4 6" xfId="1132"/>
    <cellStyle name="20% - Accent4 5" xfId="132"/>
    <cellStyle name="20% - Accent4 5 2" xfId="316"/>
    <cellStyle name="20% - Accent4 5 2 2" xfId="1133"/>
    <cellStyle name="20% - Accent4 5 2 2 2" xfId="1134"/>
    <cellStyle name="20% - Accent4 5 2 2 2 2" xfId="1135"/>
    <cellStyle name="20% - Accent4 5 2 2 3" xfId="1136"/>
    <cellStyle name="20% - Accent4 5 2 3" xfId="1137"/>
    <cellStyle name="20% - Accent4 5 2 3 2" xfId="1138"/>
    <cellStyle name="20% - Accent4 5 2 4" xfId="1139"/>
    <cellStyle name="20% - Accent4 5 2 4 2" xfId="1140"/>
    <cellStyle name="20% - Accent4 5 2 5" xfId="1141"/>
    <cellStyle name="20% - Accent4 5 3" xfId="1142"/>
    <cellStyle name="20% - Accent4 5 3 2" xfId="1143"/>
    <cellStyle name="20% - Accent4 5 3 2 2" xfId="1144"/>
    <cellStyle name="20% - Accent4 5 3 3" xfId="1145"/>
    <cellStyle name="20% - Accent4 5 4" xfId="1146"/>
    <cellStyle name="20% - Accent4 5 4 2" xfId="1147"/>
    <cellStyle name="20% - Accent4 5 5" xfId="1148"/>
    <cellStyle name="20% - Accent4 5 5 2" xfId="1149"/>
    <cellStyle name="20% - Accent4 6" xfId="1150"/>
    <cellStyle name="20% - Accent4 7" xfId="1151"/>
    <cellStyle name="20% - Accent4 7 2" xfId="1152"/>
    <cellStyle name="20% - Accent4 7 2 2" xfId="1153"/>
    <cellStyle name="20% - Accent4 7 2 2 2" xfId="1154"/>
    <cellStyle name="20% - Accent4 7 2 3" xfId="1155"/>
    <cellStyle name="20% - Accent4 7 3" xfId="1156"/>
    <cellStyle name="20% - Accent4 7 3 2" xfId="1157"/>
    <cellStyle name="20% - Accent4 7 4" xfId="1158"/>
    <cellStyle name="20% - Accent4 8" xfId="1159"/>
    <cellStyle name="20% - Accent4 8 2" xfId="1160"/>
    <cellStyle name="20% - Accent4 8 2 2" xfId="1161"/>
    <cellStyle name="20% - Accent4 8 2 2 2" xfId="1162"/>
    <cellStyle name="20% - Accent4 8 2 3" xfId="1163"/>
    <cellStyle name="20% - Accent4 8 3" xfId="1164"/>
    <cellStyle name="20% - Accent4 8 3 2" xfId="1165"/>
    <cellStyle name="20% - Accent4 8 4" xfId="1166"/>
    <cellStyle name="20% - Accent4 9" xfId="1167"/>
    <cellStyle name="20% - Accent4 9 2" xfId="1168"/>
    <cellStyle name="20% - Accent4 9 2 2" xfId="1169"/>
    <cellStyle name="20% - Accent4 9 2 2 2" xfId="1170"/>
    <cellStyle name="20% - Accent4 9 2 3" xfId="1171"/>
    <cellStyle name="20% - Accent4 9 3" xfId="1172"/>
    <cellStyle name="20% - Accent4 9 3 2" xfId="1173"/>
    <cellStyle name="20% - Accent4 9 4" xfId="1174"/>
    <cellStyle name="20% - Accent5" xfId="3574" builtinId="46" customBuiltin="1"/>
    <cellStyle name="20% - Accent5 10" xfId="1175"/>
    <cellStyle name="20% - Accent5 10 2" xfId="1176"/>
    <cellStyle name="20% - Accent5 10 2 2" xfId="1177"/>
    <cellStyle name="20% - Accent5 10 2 2 2" xfId="1178"/>
    <cellStyle name="20% - Accent5 10 2 3" xfId="1179"/>
    <cellStyle name="20% - Accent5 10 3" xfId="1180"/>
    <cellStyle name="20% - Accent5 10 3 2" xfId="1181"/>
    <cellStyle name="20% - Accent5 10 4" xfId="1182"/>
    <cellStyle name="20% - Accent5 11" xfId="1183"/>
    <cellStyle name="20% - Accent5 11 2" xfId="1184"/>
    <cellStyle name="20% - Accent5 11 2 2" xfId="1185"/>
    <cellStyle name="20% - Accent5 11 3" xfId="1186"/>
    <cellStyle name="20% - Accent5 12" xfId="1187"/>
    <cellStyle name="20% - Accent5 13" xfId="1188"/>
    <cellStyle name="20% - Accent5 13 2" xfId="1189"/>
    <cellStyle name="20% - Accent5 13 2 2" xfId="1190"/>
    <cellStyle name="20% - Accent5 13 3" xfId="1191"/>
    <cellStyle name="20% - Accent5 14" xfId="1192"/>
    <cellStyle name="20% - Accent5 14 2" xfId="1193"/>
    <cellStyle name="20% - Accent5 14 2 2" xfId="1194"/>
    <cellStyle name="20% - Accent5 14 3" xfId="1195"/>
    <cellStyle name="20% - Accent5 15" xfId="1196"/>
    <cellStyle name="20% - Accent5 15 2" xfId="1197"/>
    <cellStyle name="20% - Accent5 15 2 2" xfId="1198"/>
    <cellStyle name="20% - Accent5 15 3" xfId="1199"/>
    <cellStyle name="20% - Accent5 16" xfId="1200"/>
    <cellStyle name="20% - Accent5 17" xfId="1201"/>
    <cellStyle name="20% - Accent5 17 2" xfId="1202"/>
    <cellStyle name="20% - Accent5 18" xfId="1203"/>
    <cellStyle name="20% - Accent5 2" xfId="38"/>
    <cellStyle name="20% - Accent5 2 2" xfId="39"/>
    <cellStyle name="20% - Accent5 2 2 2" xfId="172"/>
    <cellStyle name="20% - Accent5 2 2 2 2" xfId="275"/>
    <cellStyle name="20% - Accent5 2 2 2 2 2" xfId="1204"/>
    <cellStyle name="20% - Accent5 2 2 2 2 2 2" xfId="1205"/>
    <cellStyle name="20% - Accent5 2 2 2 2 2 2 2" xfId="1206"/>
    <cellStyle name="20% - Accent5 2 2 2 2 2 3" xfId="1207"/>
    <cellStyle name="20% - Accent5 2 2 2 2 3" xfId="1208"/>
    <cellStyle name="20% - Accent5 2 2 2 2 3 2" xfId="1209"/>
    <cellStyle name="20% - Accent5 2 2 2 2 4" xfId="1210"/>
    <cellStyle name="20% - Accent5 2 2 2 2 4 2" xfId="1211"/>
    <cellStyle name="20% - Accent5 2 2 2 2 5" xfId="1212"/>
    <cellStyle name="20% - Accent5 2 2 2 3" xfId="1213"/>
    <cellStyle name="20% - Accent5 2 2 2 3 2" xfId="1214"/>
    <cellStyle name="20% - Accent5 2 2 2 3 2 2" xfId="1215"/>
    <cellStyle name="20% - Accent5 2 2 2 3 3" xfId="1216"/>
    <cellStyle name="20% - Accent5 2 2 2 4" xfId="1217"/>
    <cellStyle name="20% - Accent5 2 2 2 4 2" xfId="1218"/>
    <cellStyle name="20% - Accent5 2 2 2 5" xfId="1219"/>
    <cellStyle name="20% - Accent5 2 2 2 5 2" xfId="1220"/>
    <cellStyle name="20% - Accent5 2 2 2 6" xfId="1221"/>
    <cellStyle name="20% - Accent5 2 2 3" xfId="229"/>
    <cellStyle name="20% - Accent5 2 2 3 2" xfId="1222"/>
    <cellStyle name="20% - Accent5 2 2 3 2 2" xfId="1223"/>
    <cellStyle name="20% - Accent5 2 2 3 2 2 2" xfId="1224"/>
    <cellStyle name="20% - Accent5 2 2 3 2 3" xfId="1225"/>
    <cellStyle name="20% - Accent5 2 2 3 3" xfId="1226"/>
    <cellStyle name="20% - Accent5 2 2 3 3 2" xfId="1227"/>
    <cellStyle name="20% - Accent5 2 2 3 4" xfId="1228"/>
    <cellStyle name="20% - Accent5 2 2 3 4 2" xfId="1229"/>
    <cellStyle name="20% - Accent5 2 2 3 5" xfId="1230"/>
    <cellStyle name="20% - Accent5 2 2 4" xfId="337"/>
    <cellStyle name="20% - Accent5 2 2 4 2" xfId="1231"/>
    <cellStyle name="20% - Accent5 2 2 4 2 2" xfId="1232"/>
    <cellStyle name="20% - Accent5 2 2 4 3" xfId="1233"/>
    <cellStyle name="20% - Accent5 2 2 4 3 2" xfId="1234"/>
    <cellStyle name="20% - Accent5 2 2 4 4" xfId="1235"/>
    <cellStyle name="20% - Accent5 2 2 5" xfId="1236"/>
    <cellStyle name="20% - Accent5 2 2 5 2" xfId="1237"/>
    <cellStyle name="20% - Accent5 2 2 6" xfId="1238"/>
    <cellStyle name="20% - Accent5 2 2 6 2" xfId="1239"/>
    <cellStyle name="20% - Accent5 2 2 7" xfId="1240"/>
    <cellStyle name="20% - Accent5 2 3" xfId="171"/>
    <cellStyle name="20% - Accent5 2 3 2" xfId="274"/>
    <cellStyle name="20% - Accent5 2 3 2 2" xfId="1241"/>
    <cellStyle name="20% - Accent5 2 3 2 2 2" xfId="1242"/>
    <cellStyle name="20% - Accent5 2 3 2 2 2 2" xfId="1243"/>
    <cellStyle name="20% - Accent5 2 3 2 2 3" xfId="1244"/>
    <cellStyle name="20% - Accent5 2 3 2 3" xfId="1245"/>
    <cellStyle name="20% - Accent5 2 3 2 3 2" xfId="1246"/>
    <cellStyle name="20% - Accent5 2 3 2 4" xfId="1247"/>
    <cellStyle name="20% - Accent5 2 3 2 4 2" xfId="1248"/>
    <cellStyle name="20% - Accent5 2 3 2 5" xfId="1249"/>
    <cellStyle name="20% - Accent5 2 3 3" xfId="1250"/>
    <cellStyle name="20% - Accent5 2 3 3 2" xfId="1251"/>
    <cellStyle name="20% - Accent5 2 3 3 2 2" xfId="1252"/>
    <cellStyle name="20% - Accent5 2 3 3 3" xfId="1253"/>
    <cellStyle name="20% - Accent5 2 3 4" xfId="1254"/>
    <cellStyle name="20% - Accent5 2 3 4 2" xfId="1255"/>
    <cellStyle name="20% - Accent5 2 3 5" xfId="1256"/>
    <cellStyle name="20% - Accent5 2 3 5 2" xfId="1257"/>
    <cellStyle name="20% - Accent5 2 3 6" xfId="1258"/>
    <cellStyle name="20% - Accent5 2 4" xfId="213"/>
    <cellStyle name="20% - Accent5 2 4 2" xfId="1259"/>
    <cellStyle name="20% - Accent5 2 4 2 2" xfId="1260"/>
    <cellStyle name="20% - Accent5 2 4 2 2 2" xfId="1261"/>
    <cellStyle name="20% - Accent5 2 4 2 3" xfId="1262"/>
    <cellStyle name="20% - Accent5 2 4 3" xfId="1263"/>
    <cellStyle name="20% - Accent5 2 4 3 2" xfId="1264"/>
    <cellStyle name="20% - Accent5 2 4 4" xfId="1265"/>
    <cellStyle name="20% - Accent5 2 4 4 2" xfId="1266"/>
    <cellStyle name="20% - Accent5 2 4 5" xfId="1267"/>
    <cellStyle name="20% - Accent5 2 5" xfId="336"/>
    <cellStyle name="20% - Accent5 2 5 2" xfId="1268"/>
    <cellStyle name="20% - Accent5 2 5 2 2" xfId="1269"/>
    <cellStyle name="20% - Accent5 2 5 3" xfId="1270"/>
    <cellStyle name="20% - Accent5 2 5 3 2" xfId="1271"/>
    <cellStyle name="20% - Accent5 2 5 4" xfId="1272"/>
    <cellStyle name="20% - Accent5 2 6" xfId="1273"/>
    <cellStyle name="20% - Accent5 2 6 2" xfId="1274"/>
    <cellStyle name="20% - Accent5 2 7" xfId="1275"/>
    <cellStyle name="20% - Accent5 2 7 2" xfId="1276"/>
    <cellStyle name="20% - Accent5 2 8" xfId="1277"/>
    <cellStyle name="20% - Accent5 3" xfId="40"/>
    <cellStyle name="20% - Accent5 3 2" xfId="173"/>
    <cellStyle name="20% - Accent5 3 2 2" xfId="276"/>
    <cellStyle name="20% - Accent5 3 2 2 2" xfId="1278"/>
    <cellStyle name="20% - Accent5 3 2 2 2 2" xfId="1279"/>
    <cellStyle name="20% - Accent5 3 2 2 2 2 2" xfId="1280"/>
    <cellStyle name="20% - Accent5 3 2 2 2 3" xfId="1281"/>
    <cellStyle name="20% - Accent5 3 2 2 3" xfId="1282"/>
    <cellStyle name="20% - Accent5 3 2 2 3 2" xfId="1283"/>
    <cellStyle name="20% - Accent5 3 2 2 4" xfId="1284"/>
    <cellStyle name="20% - Accent5 3 2 2 4 2" xfId="1285"/>
    <cellStyle name="20% - Accent5 3 2 2 5" xfId="1286"/>
    <cellStyle name="20% - Accent5 3 2 3" xfId="1287"/>
    <cellStyle name="20% - Accent5 3 2 3 2" xfId="1288"/>
    <cellStyle name="20% - Accent5 3 2 3 2 2" xfId="1289"/>
    <cellStyle name="20% - Accent5 3 2 3 3" xfId="1290"/>
    <cellStyle name="20% - Accent5 3 2 4" xfId="1291"/>
    <cellStyle name="20% - Accent5 3 2 4 2" xfId="1292"/>
    <cellStyle name="20% - Accent5 3 2 5" xfId="1293"/>
    <cellStyle name="20% - Accent5 3 2 5 2" xfId="1294"/>
    <cellStyle name="20% - Accent5 3 2 6" xfId="1295"/>
    <cellStyle name="20% - Accent5 3 3" xfId="243"/>
    <cellStyle name="20% - Accent5 3 3 2" xfId="1296"/>
    <cellStyle name="20% - Accent5 3 3 2 2" xfId="1297"/>
    <cellStyle name="20% - Accent5 3 3 2 2 2" xfId="1298"/>
    <cellStyle name="20% - Accent5 3 3 2 3" xfId="1299"/>
    <cellStyle name="20% - Accent5 3 3 3" xfId="1300"/>
    <cellStyle name="20% - Accent5 3 3 3 2" xfId="1301"/>
    <cellStyle name="20% - Accent5 3 3 4" xfId="1302"/>
    <cellStyle name="20% - Accent5 3 3 4 2" xfId="1303"/>
    <cellStyle name="20% - Accent5 3 3 5" xfId="1304"/>
    <cellStyle name="20% - Accent5 3 4" xfId="338"/>
    <cellStyle name="20% - Accent5 3 4 2" xfId="1305"/>
    <cellStyle name="20% - Accent5 3 4 2 2" xfId="1306"/>
    <cellStyle name="20% - Accent5 3 4 3" xfId="1307"/>
    <cellStyle name="20% - Accent5 3 4 3 2" xfId="1308"/>
    <cellStyle name="20% - Accent5 3 4 4" xfId="1309"/>
    <cellStyle name="20% - Accent5 3 5" xfId="1310"/>
    <cellStyle name="20% - Accent5 3 5 2" xfId="1311"/>
    <cellStyle name="20% - Accent5 3 6" xfId="1312"/>
    <cellStyle name="20% - Accent5 3 6 2" xfId="1313"/>
    <cellStyle name="20% - Accent5 3 7" xfId="1314"/>
    <cellStyle name="20% - Accent5 4" xfId="153"/>
    <cellStyle name="20% - Accent5 4 2" xfId="258"/>
    <cellStyle name="20% - Accent5 4 2 2" xfId="1315"/>
    <cellStyle name="20% - Accent5 4 2 2 2" xfId="1316"/>
    <cellStyle name="20% - Accent5 4 2 2 2 2" xfId="1317"/>
    <cellStyle name="20% - Accent5 4 2 2 3" xfId="1318"/>
    <cellStyle name="20% - Accent5 4 2 3" xfId="1319"/>
    <cellStyle name="20% - Accent5 4 2 3 2" xfId="1320"/>
    <cellStyle name="20% - Accent5 4 2 4" xfId="1321"/>
    <cellStyle name="20% - Accent5 4 2 4 2" xfId="1322"/>
    <cellStyle name="20% - Accent5 4 2 5" xfId="1323"/>
    <cellStyle name="20% - Accent5 4 3" xfId="1324"/>
    <cellStyle name="20% - Accent5 4 3 2" xfId="1325"/>
    <cellStyle name="20% - Accent5 4 3 2 2" xfId="1326"/>
    <cellStyle name="20% - Accent5 4 3 3" xfId="1327"/>
    <cellStyle name="20% - Accent5 4 4" xfId="1328"/>
    <cellStyle name="20% - Accent5 4 4 2" xfId="1329"/>
    <cellStyle name="20% - Accent5 4 5" xfId="1330"/>
    <cellStyle name="20% - Accent5 4 5 2" xfId="1331"/>
    <cellStyle name="20% - Accent5 4 6" xfId="1332"/>
    <cellStyle name="20% - Accent5 5" xfId="136"/>
    <cellStyle name="20% - Accent5 5 2" xfId="318"/>
    <cellStyle name="20% - Accent5 5 2 2" xfId="1333"/>
    <cellStyle name="20% - Accent5 5 2 2 2" xfId="1334"/>
    <cellStyle name="20% - Accent5 5 2 2 2 2" xfId="1335"/>
    <cellStyle name="20% - Accent5 5 2 2 3" xfId="1336"/>
    <cellStyle name="20% - Accent5 5 2 3" xfId="1337"/>
    <cellStyle name="20% - Accent5 5 2 3 2" xfId="1338"/>
    <cellStyle name="20% - Accent5 5 2 4" xfId="1339"/>
    <cellStyle name="20% - Accent5 5 2 4 2" xfId="1340"/>
    <cellStyle name="20% - Accent5 5 2 5" xfId="1341"/>
    <cellStyle name="20% - Accent5 5 3" xfId="1342"/>
    <cellStyle name="20% - Accent5 5 3 2" xfId="1343"/>
    <cellStyle name="20% - Accent5 5 3 2 2" xfId="1344"/>
    <cellStyle name="20% - Accent5 5 3 3" xfId="1345"/>
    <cellStyle name="20% - Accent5 5 4" xfId="1346"/>
    <cellStyle name="20% - Accent5 5 4 2" xfId="1347"/>
    <cellStyle name="20% - Accent5 5 5" xfId="1348"/>
    <cellStyle name="20% - Accent5 5 5 2" xfId="1349"/>
    <cellStyle name="20% - Accent5 6" xfId="1350"/>
    <cellStyle name="20% - Accent5 7" xfId="1351"/>
    <cellStyle name="20% - Accent5 7 2" xfId="1352"/>
    <cellStyle name="20% - Accent5 7 2 2" xfId="1353"/>
    <cellStyle name="20% - Accent5 7 2 2 2" xfId="1354"/>
    <cellStyle name="20% - Accent5 7 2 3" xfId="1355"/>
    <cellStyle name="20% - Accent5 7 3" xfId="1356"/>
    <cellStyle name="20% - Accent5 7 3 2" xfId="1357"/>
    <cellStyle name="20% - Accent5 7 4" xfId="1358"/>
    <cellStyle name="20% - Accent5 8" xfId="1359"/>
    <cellStyle name="20% - Accent5 8 2" xfId="1360"/>
    <cellStyle name="20% - Accent5 8 2 2" xfId="1361"/>
    <cellStyle name="20% - Accent5 8 2 2 2" xfId="1362"/>
    <cellStyle name="20% - Accent5 8 2 3" xfId="1363"/>
    <cellStyle name="20% - Accent5 8 3" xfId="1364"/>
    <cellStyle name="20% - Accent5 8 3 2" xfId="1365"/>
    <cellStyle name="20% - Accent5 8 4" xfId="1366"/>
    <cellStyle name="20% - Accent5 9" xfId="1367"/>
    <cellStyle name="20% - Accent5 9 2" xfId="1368"/>
    <cellStyle name="20% - Accent5 9 2 2" xfId="1369"/>
    <cellStyle name="20% - Accent5 9 2 2 2" xfId="1370"/>
    <cellStyle name="20% - Accent5 9 2 3" xfId="1371"/>
    <cellStyle name="20% - Accent5 9 3" xfId="1372"/>
    <cellStyle name="20% - Accent5 9 3 2" xfId="1373"/>
    <cellStyle name="20% - Accent5 9 4" xfId="1374"/>
    <cellStyle name="20% - Accent6" xfId="3578" builtinId="50" customBuiltin="1"/>
    <cellStyle name="20% - Accent6 10" xfId="1375"/>
    <cellStyle name="20% - Accent6 10 2" xfId="1376"/>
    <cellStyle name="20% - Accent6 10 2 2" xfId="1377"/>
    <cellStyle name="20% - Accent6 10 2 2 2" xfId="1378"/>
    <cellStyle name="20% - Accent6 10 2 3" xfId="1379"/>
    <cellStyle name="20% - Accent6 10 3" xfId="1380"/>
    <cellStyle name="20% - Accent6 10 3 2" xfId="1381"/>
    <cellStyle name="20% - Accent6 10 4" xfId="1382"/>
    <cellStyle name="20% - Accent6 11" xfId="1383"/>
    <cellStyle name="20% - Accent6 11 2" xfId="1384"/>
    <cellStyle name="20% - Accent6 11 2 2" xfId="1385"/>
    <cellStyle name="20% - Accent6 11 3" xfId="1386"/>
    <cellStyle name="20% - Accent6 12" xfId="1387"/>
    <cellStyle name="20% - Accent6 13" xfId="1388"/>
    <cellStyle name="20% - Accent6 13 2" xfId="1389"/>
    <cellStyle name="20% - Accent6 13 2 2" xfId="1390"/>
    <cellStyle name="20% - Accent6 13 3" xfId="1391"/>
    <cellStyle name="20% - Accent6 14" xfId="1392"/>
    <cellStyle name="20% - Accent6 14 2" xfId="1393"/>
    <cellStyle name="20% - Accent6 14 2 2" xfId="1394"/>
    <cellStyle name="20% - Accent6 14 3" xfId="1395"/>
    <cellStyle name="20% - Accent6 15" xfId="1396"/>
    <cellStyle name="20% - Accent6 15 2" xfId="1397"/>
    <cellStyle name="20% - Accent6 15 2 2" xfId="1398"/>
    <cellStyle name="20% - Accent6 15 3" xfId="1399"/>
    <cellStyle name="20% - Accent6 16" xfId="1400"/>
    <cellStyle name="20% - Accent6 17" xfId="1401"/>
    <cellStyle name="20% - Accent6 17 2" xfId="1402"/>
    <cellStyle name="20% - Accent6 18" xfId="1403"/>
    <cellStyle name="20% - Accent6 2" xfId="41"/>
    <cellStyle name="20% - Accent6 2 2" xfId="42"/>
    <cellStyle name="20% - Accent6 2 2 2" xfId="175"/>
    <cellStyle name="20% - Accent6 2 2 2 2" xfId="278"/>
    <cellStyle name="20% - Accent6 2 2 2 2 2" xfId="1404"/>
    <cellStyle name="20% - Accent6 2 2 2 2 2 2" xfId="1405"/>
    <cellStyle name="20% - Accent6 2 2 2 2 2 2 2" xfId="1406"/>
    <cellStyle name="20% - Accent6 2 2 2 2 2 3" xfId="1407"/>
    <cellStyle name="20% - Accent6 2 2 2 2 3" xfId="1408"/>
    <cellStyle name="20% - Accent6 2 2 2 2 3 2" xfId="1409"/>
    <cellStyle name="20% - Accent6 2 2 2 2 4" xfId="1410"/>
    <cellStyle name="20% - Accent6 2 2 2 2 4 2" xfId="1411"/>
    <cellStyle name="20% - Accent6 2 2 2 2 5" xfId="1412"/>
    <cellStyle name="20% - Accent6 2 2 2 3" xfId="1413"/>
    <cellStyle name="20% - Accent6 2 2 2 3 2" xfId="1414"/>
    <cellStyle name="20% - Accent6 2 2 2 3 2 2" xfId="1415"/>
    <cellStyle name="20% - Accent6 2 2 2 3 3" xfId="1416"/>
    <cellStyle name="20% - Accent6 2 2 2 4" xfId="1417"/>
    <cellStyle name="20% - Accent6 2 2 2 4 2" xfId="1418"/>
    <cellStyle name="20% - Accent6 2 2 2 5" xfId="1419"/>
    <cellStyle name="20% - Accent6 2 2 2 5 2" xfId="1420"/>
    <cellStyle name="20% - Accent6 2 2 2 6" xfId="1421"/>
    <cellStyle name="20% - Accent6 2 2 3" xfId="231"/>
    <cellStyle name="20% - Accent6 2 2 3 2" xfId="1422"/>
    <cellStyle name="20% - Accent6 2 2 3 2 2" xfId="1423"/>
    <cellStyle name="20% - Accent6 2 2 3 2 2 2" xfId="1424"/>
    <cellStyle name="20% - Accent6 2 2 3 2 3" xfId="1425"/>
    <cellStyle name="20% - Accent6 2 2 3 3" xfId="1426"/>
    <cellStyle name="20% - Accent6 2 2 3 3 2" xfId="1427"/>
    <cellStyle name="20% - Accent6 2 2 3 4" xfId="1428"/>
    <cellStyle name="20% - Accent6 2 2 3 4 2" xfId="1429"/>
    <cellStyle name="20% - Accent6 2 2 3 5" xfId="1430"/>
    <cellStyle name="20% - Accent6 2 2 4" xfId="340"/>
    <cellStyle name="20% - Accent6 2 2 4 2" xfId="1431"/>
    <cellStyle name="20% - Accent6 2 2 4 2 2" xfId="1432"/>
    <cellStyle name="20% - Accent6 2 2 4 3" xfId="1433"/>
    <cellStyle name="20% - Accent6 2 2 4 3 2" xfId="1434"/>
    <cellStyle name="20% - Accent6 2 2 4 4" xfId="1435"/>
    <cellStyle name="20% - Accent6 2 2 5" xfId="1436"/>
    <cellStyle name="20% - Accent6 2 2 5 2" xfId="1437"/>
    <cellStyle name="20% - Accent6 2 2 6" xfId="1438"/>
    <cellStyle name="20% - Accent6 2 2 6 2" xfId="1439"/>
    <cellStyle name="20% - Accent6 2 2 7" xfId="1440"/>
    <cellStyle name="20% - Accent6 2 3" xfId="174"/>
    <cellStyle name="20% - Accent6 2 3 2" xfId="277"/>
    <cellStyle name="20% - Accent6 2 3 2 2" xfId="1441"/>
    <cellStyle name="20% - Accent6 2 3 2 2 2" xfId="1442"/>
    <cellStyle name="20% - Accent6 2 3 2 2 2 2" xfId="1443"/>
    <cellStyle name="20% - Accent6 2 3 2 2 3" xfId="1444"/>
    <cellStyle name="20% - Accent6 2 3 2 3" xfId="1445"/>
    <cellStyle name="20% - Accent6 2 3 2 3 2" xfId="1446"/>
    <cellStyle name="20% - Accent6 2 3 2 4" xfId="1447"/>
    <cellStyle name="20% - Accent6 2 3 2 4 2" xfId="1448"/>
    <cellStyle name="20% - Accent6 2 3 2 5" xfId="1449"/>
    <cellStyle name="20% - Accent6 2 3 3" xfId="1450"/>
    <cellStyle name="20% - Accent6 2 3 3 2" xfId="1451"/>
    <cellStyle name="20% - Accent6 2 3 3 2 2" xfId="1452"/>
    <cellStyle name="20% - Accent6 2 3 3 3" xfId="1453"/>
    <cellStyle name="20% - Accent6 2 3 4" xfId="1454"/>
    <cellStyle name="20% - Accent6 2 3 4 2" xfId="1455"/>
    <cellStyle name="20% - Accent6 2 3 5" xfId="1456"/>
    <cellStyle name="20% - Accent6 2 3 5 2" xfId="1457"/>
    <cellStyle name="20% - Accent6 2 3 6" xfId="1458"/>
    <cellStyle name="20% - Accent6 2 4" xfId="215"/>
    <cellStyle name="20% - Accent6 2 4 2" xfId="1459"/>
    <cellStyle name="20% - Accent6 2 4 2 2" xfId="1460"/>
    <cellStyle name="20% - Accent6 2 4 2 2 2" xfId="1461"/>
    <cellStyle name="20% - Accent6 2 4 2 3" xfId="1462"/>
    <cellStyle name="20% - Accent6 2 4 3" xfId="1463"/>
    <cellStyle name="20% - Accent6 2 4 3 2" xfId="1464"/>
    <cellStyle name="20% - Accent6 2 4 4" xfId="1465"/>
    <cellStyle name="20% - Accent6 2 4 4 2" xfId="1466"/>
    <cellStyle name="20% - Accent6 2 4 5" xfId="1467"/>
    <cellStyle name="20% - Accent6 2 5" xfId="339"/>
    <cellStyle name="20% - Accent6 2 5 2" xfId="1468"/>
    <cellStyle name="20% - Accent6 2 5 2 2" xfId="1469"/>
    <cellStyle name="20% - Accent6 2 5 3" xfId="1470"/>
    <cellStyle name="20% - Accent6 2 5 3 2" xfId="1471"/>
    <cellStyle name="20% - Accent6 2 5 4" xfId="1472"/>
    <cellStyle name="20% - Accent6 2 6" xfId="1473"/>
    <cellStyle name="20% - Accent6 2 6 2" xfId="1474"/>
    <cellStyle name="20% - Accent6 2 7" xfId="1475"/>
    <cellStyle name="20% - Accent6 2 7 2" xfId="1476"/>
    <cellStyle name="20% - Accent6 2 8" xfId="1477"/>
    <cellStyle name="20% - Accent6 3" xfId="43"/>
    <cellStyle name="20% - Accent6 3 2" xfId="176"/>
    <cellStyle name="20% - Accent6 3 2 2" xfId="279"/>
    <cellStyle name="20% - Accent6 3 2 2 2" xfId="1478"/>
    <cellStyle name="20% - Accent6 3 2 2 2 2" xfId="1479"/>
    <cellStyle name="20% - Accent6 3 2 2 2 2 2" xfId="1480"/>
    <cellStyle name="20% - Accent6 3 2 2 2 3" xfId="1481"/>
    <cellStyle name="20% - Accent6 3 2 2 3" xfId="1482"/>
    <cellStyle name="20% - Accent6 3 2 2 3 2" xfId="1483"/>
    <cellStyle name="20% - Accent6 3 2 2 4" xfId="1484"/>
    <cellStyle name="20% - Accent6 3 2 2 4 2" xfId="1485"/>
    <cellStyle name="20% - Accent6 3 2 2 5" xfId="1486"/>
    <cellStyle name="20% - Accent6 3 2 3" xfId="1487"/>
    <cellStyle name="20% - Accent6 3 2 3 2" xfId="1488"/>
    <cellStyle name="20% - Accent6 3 2 3 2 2" xfId="1489"/>
    <cellStyle name="20% - Accent6 3 2 3 3" xfId="1490"/>
    <cellStyle name="20% - Accent6 3 2 4" xfId="1491"/>
    <cellStyle name="20% - Accent6 3 2 4 2" xfId="1492"/>
    <cellStyle name="20% - Accent6 3 2 5" xfId="1493"/>
    <cellStyle name="20% - Accent6 3 2 5 2" xfId="1494"/>
    <cellStyle name="20% - Accent6 3 2 6" xfId="1495"/>
    <cellStyle name="20% - Accent6 3 3" xfId="245"/>
    <cellStyle name="20% - Accent6 3 3 2" xfId="1496"/>
    <cellStyle name="20% - Accent6 3 3 2 2" xfId="1497"/>
    <cellStyle name="20% - Accent6 3 3 2 2 2" xfId="1498"/>
    <cellStyle name="20% - Accent6 3 3 2 3" xfId="1499"/>
    <cellStyle name="20% - Accent6 3 3 3" xfId="1500"/>
    <cellStyle name="20% - Accent6 3 3 3 2" xfId="1501"/>
    <cellStyle name="20% - Accent6 3 3 4" xfId="1502"/>
    <cellStyle name="20% - Accent6 3 3 4 2" xfId="1503"/>
    <cellStyle name="20% - Accent6 3 3 5" xfId="1504"/>
    <cellStyle name="20% - Accent6 3 4" xfId="341"/>
    <cellStyle name="20% - Accent6 3 4 2" xfId="1505"/>
    <cellStyle name="20% - Accent6 3 4 2 2" xfId="1506"/>
    <cellStyle name="20% - Accent6 3 4 3" xfId="1507"/>
    <cellStyle name="20% - Accent6 3 4 3 2" xfId="1508"/>
    <cellStyle name="20% - Accent6 3 4 4" xfId="1509"/>
    <cellStyle name="20% - Accent6 3 5" xfId="1510"/>
    <cellStyle name="20% - Accent6 3 5 2" xfId="1511"/>
    <cellStyle name="20% - Accent6 3 6" xfId="1512"/>
    <cellStyle name="20% - Accent6 3 6 2" xfId="1513"/>
    <cellStyle name="20% - Accent6 3 7" xfId="1514"/>
    <cellStyle name="20% - Accent6 4" xfId="155"/>
    <cellStyle name="20% - Accent6 4 2" xfId="260"/>
    <cellStyle name="20% - Accent6 4 2 2" xfId="1515"/>
    <cellStyle name="20% - Accent6 4 2 2 2" xfId="1516"/>
    <cellStyle name="20% - Accent6 4 2 2 2 2" xfId="1517"/>
    <cellStyle name="20% - Accent6 4 2 2 3" xfId="1518"/>
    <cellStyle name="20% - Accent6 4 2 3" xfId="1519"/>
    <cellStyle name="20% - Accent6 4 2 3 2" xfId="1520"/>
    <cellStyle name="20% - Accent6 4 2 4" xfId="1521"/>
    <cellStyle name="20% - Accent6 4 2 4 2" xfId="1522"/>
    <cellStyle name="20% - Accent6 4 2 5" xfId="1523"/>
    <cellStyle name="20% - Accent6 4 3" xfId="1524"/>
    <cellStyle name="20% - Accent6 4 3 2" xfId="1525"/>
    <cellStyle name="20% - Accent6 4 3 2 2" xfId="1526"/>
    <cellStyle name="20% - Accent6 4 3 3" xfId="1527"/>
    <cellStyle name="20% - Accent6 4 4" xfId="1528"/>
    <cellStyle name="20% - Accent6 4 4 2" xfId="1529"/>
    <cellStyle name="20% - Accent6 4 5" xfId="1530"/>
    <cellStyle name="20% - Accent6 4 5 2" xfId="1531"/>
    <cellStyle name="20% - Accent6 4 6" xfId="1532"/>
    <cellStyle name="20% - Accent6 5" xfId="140"/>
    <cellStyle name="20% - Accent6 5 2" xfId="320"/>
    <cellStyle name="20% - Accent6 5 2 2" xfId="1533"/>
    <cellStyle name="20% - Accent6 5 2 2 2" xfId="1534"/>
    <cellStyle name="20% - Accent6 5 2 2 2 2" xfId="1535"/>
    <cellStyle name="20% - Accent6 5 2 2 3" xfId="1536"/>
    <cellStyle name="20% - Accent6 5 2 3" xfId="1537"/>
    <cellStyle name="20% - Accent6 5 2 3 2" xfId="1538"/>
    <cellStyle name="20% - Accent6 5 2 4" xfId="1539"/>
    <cellStyle name="20% - Accent6 5 2 4 2" xfId="1540"/>
    <cellStyle name="20% - Accent6 5 2 5" xfId="1541"/>
    <cellStyle name="20% - Accent6 5 3" xfId="1542"/>
    <cellStyle name="20% - Accent6 5 3 2" xfId="1543"/>
    <cellStyle name="20% - Accent6 5 3 2 2" xfId="1544"/>
    <cellStyle name="20% - Accent6 5 3 3" xfId="1545"/>
    <cellStyle name="20% - Accent6 5 4" xfId="1546"/>
    <cellStyle name="20% - Accent6 5 4 2" xfId="1547"/>
    <cellStyle name="20% - Accent6 5 5" xfId="1548"/>
    <cellStyle name="20% - Accent6 5 5 2" xfId="1549"/>
    <cellStyle name="20% - Accent6 6" xfId="1550"/>
    <cellStyle name="20% - Accent6 7" xfId="1551"/>
    <cellStyle name="20% - Accent6 7 2" xfId="1552"/>
    <cellStyle name="20% - Accent6 7 2 2" xfId="1553"/>
    <cellStyle name="20% - Accent6 7 2 2 2" xfId="1554"/>
    <cellStyle name="20% - Accent6 7 2 3" xfId="1555"/>
    <cellStyle name="20% - Accent6 7 3" xfId="1556"/>
    <cellStyle name="20% - Accent6 7 3 2" xfId="1557"/>
    <cellStyle name="20% - Accent6 7 4" xfId="1558"/>
    <cellStyle name="20% - Accent6 8" xfId="1559"/>
    <cellStyle name="20% - Accent6 8 2" xfId="1560"/>
    <cellStyle name="20% - Accent6 8 2 2" xfId="1561"/>
    <cellStyle name="20% - Accent6 8 2 2 2" xfId="1562"/>
    <cellStyle name="20% - Accent6 8 2 3" xfId="1563"/>
    <cellStyle name="20% - Accent6 8 3" xfId="1564"/>
    <cellStyle name="20% - Accent6 8 3 2" xfId="1565"/>
    <cellStyle name="20% - Accent6 8 4" xfId="1566"/>
    <cellStyle name="20% - Accent6 9" xfId="1567"/>
    <cellStyle name="20% - Accent6 9 2" xfId="1568"/>
    <cellStyle name="20% - Accent6 9 2 2" xfId="1569"/>
    <cellStyle name="20% - Accent6 9 2 2 2" xfId="1570"/>
    <cellStyle name="20% - Accent6 9 2 3" xfId="1571"/>
    <cellStyle name="20% - Accent6 9 3" xfId="1572"/>
    <cellStyle name="20% - Accent6 9 3 2" xfId="1573"/>
    <cellStyle name="20% - Accent6 9 4" xfId="1574"/>
    <cellStyle name="40% - Accent1" xfId="3559" builtinId="31" customBuiltin="1"/>
    <cellStyle name="40% - Accent1 10" xfId="1575"/>
    <cellStyle name="40% - Accent1 10 2" xfId="1576"/>
    <cellStyle name="40% - Accent1 10 2 2" xfId="1577"/>
    <cellStyle name="40% - Accent1 10 2 2 2" xfId="1578"/>
    <cellStyle name="40% - Accent1 10 2 3" xfId="1579"/>
    <cellStyle name="40% - Accent1 10 3" xfId="1580"/>
    <cellStyle name="40% - Accent1 10 3 2" xfId="1581"/>
    <cellStyle name="40% - Accent1 10 4" xfId="1582"/>
    <cellStyle name="40% - Accent1 11" xfId="1583"/>
    <cellStyle name="40% - Accent1 11 2" xfId="1584"/>
    <cellStyle name="40% - Accent1 11 2 2" xfId="1585"/>
    <cellStyle name="40% - Accent1 11 3" xfId="1586"/>
    <cellStyle name="40% - Accent1 12" xfId="1587"/>
    <cellStyle name="40% - Accent1 13" xfId="1588"/>
    <cellStyle name="40% - Accent1 13 2" xfId="1589"/>
    <cellStyle name="40% - Accent1 13 2 2" xfId="1590"/>
    <cellStyle name="40% - Accent1 13 3" xfId="1591"/>
    <cellStyle name="40% - Accent1 14" xfId="1592"/>
    <cellStyle name="40% - Accent1 14 2" xfId="1593"/>
    <cellStyle name="40% - Accent1 14 2 2" xfId="1594"/>
    <cellStyle name="40% - Accent1 14 3" xfId="1595"/>
    <cellStyle name="40% - Accent1 15" xfId="1596"/>
    <cellStyle name="40% - Accent1 15 2" xfId="1597"/>
    <cellStyle name="40% - Accent1 15 2 2" xfId="1598"/>
    <cellStyle name="40% - Accent1 15 3" xfId="1599"/>
    <cellStyle name="40% - Accent1 16" xfId="1600"/>
    <cellStyle name="40% - Accent1 17" xfId="1601"/>
    <cellStyle name="40% - Accent1 17 2" xfId="1602"/>
    <cellStyle name="40% - Accent1 18" xfId="1603"/>
    <cellStyle name="40% - Accent1 2" xfId="44"/>
    <cellStyle name="40% - Accent1 2 2" xfId="45"/>
    <cellStyle name="40% - Accent1 2 2 2" xfId="178"/>
    <cellStyle name="40% - Accent1 2 2 2 2" xfId="281"/>
    <cellStyle name="40% - Accent1 2 2 2 2 2" xfId="1604"/>
    <cellStyle name="40% - Accent1 2 2 2 2 2 2" xfId="1605"/>
    <cellStyle name="40% - Accent1 2 2 2 2 2 2 2" xfId="1606"/>
    <cellStyle name="40% - Accent1 2 2 2 2 2 3" xfId="1607"/>
    <cellStyle name="40% - Accent1 2 2 2 2 3" xfId="1608"/>
    <cellStyle name="40% - Accent1 2 2 2 2 3 2" xfId="1609"/>
    <cellStyle name="40% - Accent1 2 2 2 2 4" xfId="1610"/>
    <cellStyle name="40% - Accent1 2 2 2 2 4 2" xfId="1611"/>
    <cellStyle name="40% - Accent1 2 2 2 2 5" xfId="1612"/>
    <cellStyle name="40% - Accent1 2 2 2 3" xfId="1613"/>
    <cellStyle name="40% - Accent1 2 2 2 3 2" xfId="1614"/>
    <cellStyle name="40% - Accent1 2 2 2 3 2 2" xfId="1615"/>
    <cellStyle name="40% - Accent1 2 2 2 3 3" xfId="1616"/>
    <cellStyle name="40% - Accent1 2 2 2 4" xfId="1617"/>
    <cellStyle name="40% - Accent1 2 2 2 4 2" xfId="1618"/>
    <cellStyle name="40% - Accent1 2 2 2 5" xfId="1619"/>
    <cellStyle name="40% - Accent1 2 2 2 5 2" xfId="1620"/>
    <cellStyle name="40% - Accent1 2 2 2 6" xfId="1621"/>
    <cellStyle name="40% - Accent1 2 2 3" xfId="222"/>
    <cellStyle name="40% - Accent1 2 2 3 2" xfId="1622"/>
    <cellStyle name="40% - Accent1 2 2 3 2 2" xfId="1623"/>
    <cellStyle name="40% - Accent1 2 2 3 2 2 2" xfId="1624"/>
    <cellStyle name="40% - Accent1 2 2 3 2 3" xfId="1625"/>
    <cellStyle name="40% - Accent1 2 2 3 3" xfId="1626"/>
    <cellStyle name="40% - Accent1 2 2 3 3 2" xfId="1627"/>
    <cellStyle name="40% - Accent1 2 2 3 4" xfId="1628"/>
    <cellStyle name="40% - Accent1 2 2 3 4 2" xfId="1629"/>
    <cellStyle name="40% - Accent1 2 2 3 5" xfId="1630"/>
    <cellStyle name="40% - Accent1 2 2 4" xfId="343"/>
    <cellStyle name="40% - Accent1 2 2 4 2" xfId="1631"/>
    <cellStyle name="40% - Accent1 2 2 4 2 2" xfId="1632"/>
    <cellStyle name="40% - Accent1 2 2 4 3" xfId="1633"/>
    <cellStyle name="40% - Accent1 2 2 4 3 2" xfId="1634"/>
    <cellStyle name="40% - Accent1 2 2 4 4" xfId="1635"/>
    <cellStyle name="40% - Accent1 2 2 5" xfId="1636"/>
    <cellStyle name="40% - Accent1 2 2 5 2" xfId="1637"/>
    <cellStyle name="40% - Accent1 2 2 6" xfId="1638"/>
    <cellStyle name="40% - Accent1 2 2 6 2" xfId="1639"/>
    <cellStyle name="40% - Accent1 2 2 7" xfId="1640"/>
    <cellStyle name="40% - Accent1 2 3" xfId="177"/>
    <cellStyle name="40% - Accent1 2 3 2" xfId="280"/>
    <cellStyle name="40% - Accent1 2 3 2 2" xfId="1641"/>
    <cellStyle name="40% - Accent1 2 3 2 2 2" xfId="1642"/>
    <cellStyle name="40% - Accent1 2 3 2 2 2 2" xfId="1643"/>
    <cellStyle name="40% - Accent1 2 3 2 2 3" xfId="1644"/>
    <cellStyle name="40% - Accent1 2 3 2 3" xfId="1645"/>
    <cellStyle name="40% - Accent1 2 3 2 3 2" xfId="1646"/>
    <cellStyle name="40% - Accent1 2 3 2 4" xfId="1647"/>
    <cellStyle name="40% - Accent1 2 3 2 4 2" xfId="1648"/>
    <cellStyle name="40% - Accent1 2 3 2 5" xfId="1649"/>
    <cellStyle name="40% - Accent1 2 3 3" xfId="1650"/>
    <cellStyle name="40% - Accent1 2 3 3 2" xfId="1651"/>
    <cellStyle name="40% - Accent1 2 3 3 2 2" xfId="1652"/>
    <cellStyle name="40% - Accent1 2 3 3 3" xfId="1653"/>
    <cellStyle name="40% - Accent1 2 3 4" xfId="1654"/>
    <cellStyle name="40% - Accent1 2 3 4 2" xfId="1655"/>
    <cellStyle name="40% - Accent1 2 3 5" xfId="1656"/>
    <cellStyle name="40% - Accent1 2 3 5 2" xfId="1657"/>
    <cellStyle name="40% - Accent1 2 3 6" xfId="1658"/>
    <cellStyle name="40% - Accent1 2 4" xfId="206"/>
    <cellStyle name="40% - Accent1 2 4 2" xfId="1659"/>
    <cellStyle name="40% - Accent1 2 4 2 2" xfId="1660"/>
    <cellStyle name="40% - Accent1 2 4 2 2 2" xfId="1661"/>
    <cellStyle name="40% - Accent1 2 4 2 3" xfId="1662"/>
    <cellStyle name="40% - Accent1 2 4 3" xfId="1663"/>
    <cellStyle name="40% - Accent1 2 4 3 2" xfId="1664"/>
    <cellStyle name="40% - Accent1 2 4 4" xfId="1665"/>
    <cellStyle name="40% - Accent1 2 4 4 2" xfId="1666"/>
    <cellStyle name="40% - Accent1 2 4 5" xfId="1667"/>
    <cellStyle name="40% - Accent1 2 5" xfId="342"/>
    <cellStyle name="40% - Accent1 2 5 2" xfId="1668"/>
    <cellStyle name="40% - Accent1 2 5 2 2" xfId="1669"/>
    <cellStyle name="40% - Accent1 2 5 3" xfId="1670"/>
    <cellStyle name="40% - Accent1 2 5 3 2" xfId="1671"/>
    <cellStyle name="40% - Accent1 2 5 4" xfId="1672"/>
    <cellStyle name="40% - Accent1 2 6" xfId="1673"/>
    <cellStyle name="40% - Accent1 2 6 2" xfId="1674"/>
    <cellStyle name="40% - Accent1 2 7" xfId="1675"/>
    <cellStyle name="40% - Accent1 2 7 2" xfId="1676"/>
    <cellStyle name="40% - Accent1 2 8" xfId="1677"/>
    <cellStyle name="40% - Accent1 3" xfId="46"/>
    <cellStyle name="40% - Accent1 3 2" xfId="179"/>
    <cellStyle name="40% - Accent1 3 2 2" xfId="282"/>
    <cellStyle name="40% - Accent1 3 2 2 2" xfId="1678"/>
    <cellStyle name="40% - Accent1 3 2 2 2 2" xfId="1679"/>
    <cellStyle name="40% - Accent1 3 2 2 2 2 2" xfId="1680"/>
    <cellStyle name="40% - Accent1 3 2 2 2 3" xfId="1681"/>
    <cellStyle name="40% - Accent1 3 2 2 3" xfId="1682"/>
    <cellStyle name="40% - Accent1 3 2 2 3 2" xfId="1683"/>
    <cellStyle name="40% - Accent1 3 2 2 4" xfId="1684"/>
    <cellStyle name="40% - Accent1 3 2 2 4 2" xfId="1685"/>
    <cellStyle name="40% - Accent1 3 2 2 5" xfId="1686"/>
    <cellStyle name="40% - Accent1 3 2 3" xfId="1687"/>
    <cellStyle name="40% - Accent1 3 2 3 2" xfId="1688"/>
    <cellStyle name="40% - Accent1 3 2 3 2 2" xfId="1689"/>
    <cellStyle name="40% - Accent1 3 2 3 3" xfId="1690"/>
    <cellStyle name="40% - Accent1 3 2 4" xfId="1691"/>
    <cellStyle name="40% - Accent1 3 2 4 2" xfId="1692"/>
    <cellStyle name="40% - Accent1 3 2 5" xfId="1693"/>
    <cellStyle name="40% - Accent1 3 2 5 2" xfId="1694"/>
    <cellStyle name="40% - Accent1 3 2 6" xfId="1695"/>
    <cellStyle name="40% - Accent1 3 3" xfId="236"/>
    <cellStyle name="40% - Accent1 3 3 2" xfId="1696"/>
    <cellStyle name="40% - Accent1 3 3 2 2" xfId="1697"/>
    <cellStyle name="40% - Accent1 3 3 2 2 2" xfId="1698"/>
    <cellStyle name="40% - Accent1 3 3 2 3" xfId="1699"/>
    <cellStyle name="40% - Accent1 3 3 3" xfId="1700"/>
    <cellStyle name="40% - Accent1 3 3 3 2" xfId="1701"/>
    <cellStyle name="40% - Accent1 3 3 4" xfId="1702"/>
    <cellStyle name="40% - Accent1 3 3 4 2" xfId="1703"/>
    <cellStyle name="40% - Accent1 3 3 5" xfId="1704"/>
    <cellStyle name="40% - Accent1 3 4" xfId="344"/>
    <cellStyle name="40% - Accent1 3 4 2" xfId="1705"/>
    <cellStyle name="40% - Accent1 3 4 2 2" xfId="1706"/>
    <cellStyle name="40% - Accent1 3 4 3" xfId="1707"/>
    <cellStyle name="40% - Accent1 3 4 3 2" xfId="1708"/>
    <cellStyle name="40% - Accent1 3 4 4" xfId="1709"/>
    <cellStyle name="40% - Accent1 3 5" xfId="1710"/>
    <cellStyle name="40% - Accent1 3 5 2" xfId="1711"/>
    <cellStyle name="40% - Accent1 3 6" xfId="1712"/>
    <cellStyle name="40% - Accent1 3 6 2" xfId="1713"/>
    <cellStyle name="40% - Accent1 3 7" xfId="1714"/>
    <cellStyle name="40% - Accent1 4" xfId="146"/>
    <cellStyle name="40% - Accent1 4 2" xfId="251"/>
    <cellStyle name="40% - Accent1 4 2 2" xfId="1715"/>
    <cellStyle name="40% - Accent1 4 2 2 2" xfId="1716"/>
    <cellStyle name="40% - Accent1 4 2 2 2 2" xfId="1717"/>
    <cellStyle name="40% - Accent1 4 2 2 3" xfId="1718"/>
    <cellStyle name="40% - Accent1 4 2 3" xfId="1719"/>
    <cellStyle name="40% - Accent1 4 2 3 2" xfId="1720"/>
    <cellStyle name="40% - Accent1 4 2 4" xfId="1721"/>
    <cellStyle name="40% - Accent1 4 2 4 2" xfId="1722"/>
    <cellStyle name="40% - Accent1 4 2 5" xfId="1723"/>
    <cellStyle name="40% - Accent1 4 3" xfId="1724"/>
    <cellStyle name="40% - Accent1 4 3 2" xfId="1725"/>
    <cellStyle name="40% - Accent1 4 3 2 2" xfId="1726"/>
    <cellStyle name="40% - Accent1 4 3 3" xfId="1727"/>
    <cellStyle name="40% - Accent1 4 4" xfId="1728"/>
    <cellStyle name="40% - Accent1 4 4 2" xfId="1729"/>
    <cellStyle name="40% - Accent1 4 5" xfId="1730"/>
    <cellStyle name="40% - Accent1 4 5 2" xfId="1731"/>
    <cellStyle name="40% - Accent1 4 6" xfId="1732"/>
    <cellStyle name="40% - Accent1 5" xfId="121"/>
    <cellStyle name="40% - Accent1 5 2" xfId="311"/>
    <cellStyle name="40% - Accent1 5 2 2" xfId="1733"/>
    <cellStyle name="40% - Accent1 5 2 2 2" xfId="1734"/>
    <cellStyle name="40% - Accent1 5 2 2 2 2" xfId="1735"/>
    <cellStyle name="40% - Accent1 5 2 2 3" xfId="1736"/>
    <cellStyle name="40% - Accent1 5 2 3" xfId="1737"/>
    <cellStyle name="40% - Accent1 5 2 3 2" xfId="1738"/>
    <cellStyle name="40% - Accent1 5 2 4" xfId="1739"/>
    <cellStyle name="40% - Accent1 5 2 4 2" xfId="1740"/>
    <cellStyle name="40% - Accent1 5 2 5" xfId="1741"/>
    <cellStyle name="40% - Accent1 5 3" xfId="1742"/>
    <cellStyle name="40% - Accent1 5 3 2" xfId="1743"/>
    <cellStyle name="40% - Accent1 5 3 2 2" xfId="1744"/>
    <cellStyle name="40% - Accent1 5 3 3" xfId="1745"/>
    <cellStyle name="40% - Accent1 5 4" xfId="1746"/>
    <cellStyle name="40% - Accent1 5 4 2" xfId="1747"/>
    <cellStyle name="40% - Accent1 5 5" xfId="1748"/>
    <cellStyle name="40% - Accent1 5 5 2" xfId="1749"/>
    <cellStyle name="40% - Accent1 6" xfId="1750"/>
    <cellStyle name="40% - Accent1 7" xfId="1751"/>
    <cellStyle name="40% - Accent1 7 2" xfId="1752"/>
    <cellStyle name="40% - Accent1 7 2 2" xfId="1753"/>
    <cellStyle name="40% - Accent1 7 2 2 2" xfId="1754"/>
    <cellStyle name="40% - Accent1 7 2 3" xfId="1755"/>
    <cellStyle name="40% - Accent1 7 3" xfId="1756"/>
    <cellStyle name="40% - Accent1 7 3 2" xfId="1757"/>
    <cellStyle name="40% - Accent1 7 4" xfId="1758"/>
    <cellStyle name="40% - Accent1 8" xfId="1759"/>
    <cellStyle name="40% - Accent1 8 2" xfId="1760"/>
    <cellStyle name="40% - Accent1 8 2 2" xfId="1761"/>
    <cellStyle name="40% - Accent1 8 2 2 2" xfId="1762"/>
    <cellStyle name="40% - Accent1 8 2 3" xfId="1763"/>
    <cellStyle name="40% - Accent1 8 3" xfId="1764"/>
    <cellStyle name="40% - Accent1 8 3 2" xfId="1765"/>
    <cellStyle name="40% - Accent1 8 4" xfId="1766"/>
    <cellStyle name="40% - Accent1 9" xfId="1767"/>
    <cellStyle name="40% - Accent1 9 2" xfId="1768"/>
    <cellStyle name="40% - Accent1 9 2 2" xfId="1769"/>
    <cellStyle name="40% - Accent1 9 2 2 2" xfId="1770"/>
    <cellStyle name="40% - Accent1 9 2 3" xfId="1771"/>
    <cellStyle name="40% - Accent1 9 3" xfId="1772"/>
    <cellStyle name="40% - Accent1 9 3 2" xfId="1773"/>
    <cellStyle name="40% - Accent1 9 4" xfId="1774"/>
    <cellStyle name="40% - Accent2" xfId="3563" builtinId="35" customBuiltin="1"/>
    <cellStyle name="40% - Accent2 10" xfId="1775"/>
    <cellStyle name="40% - Accent2 10 2" xfId="1776"/>
    <cellStyle name="40% - Accent2 10 2 2" xfId="1777"/>
    <cellStyle name="40% - Accent2 10 2 2 2" xfId="1778"/>
    <cellStyle name="40% - Accent2 10 2 3" xfId="1779"/>
    <cellStyle name="40% - Accent2 10 3" xfId="1780"/>
    <cellStyle name="40% - Accent2 10 3 2" xfId="1781"/>
    <cellStyle name="40% - Accent2 10 4" xfId="1782"/>
    <cellStyle name="40% - Accent2 11" xfId="1783"/>
    <cellStyle name="40% - Accent2 11 2" xfId="1784"/>
    <cellStyle name="40% - Accent2 11 2 2" xfId="1785"/>
    <cellStyle name="40% - Accent2 11 3" xfId="1786"/>
    <cellStyle name="40% - Accent2 12" xfId="1787"/>
    <cellStyle name="40% - Accent2 13" xfId="1788"/>
    <cellStyle name="40% - Accent2 13 2" xfId="1789"/>
    <cellStyle name="40% - Accent2 13 2 2" xfId="1790"/>
    <cellStyle name="40% - Accent2 13 3" xfId="1791"/>
    <cellStyle name="40% - Accent2 14" xfId="1792"/>
    <cellStyle name="40% - Accent2 14 2" xfId="1793"/>
    <cellStyle name="40% - Accent2 14 2 2" xfId="1794"/>
    <cellStyle name="40% - Accent2 14 3" xfId="1795"/>
    <cellStyle name="40% - Accent2 15" xfId="1796"/>
    <cellStyle name="40% - Accent2 15 2" xfId="1797"/>
    <cellStyle name="40% - Accent2 15 2 2" xfId="1798"/>
    <cellStyle name="40% - Accent2 15 3" xfId="1799"/>
    <cellStyle name="40% - Accent2 16" xfId="1800"/>
    <cellStyle name="40% - Accent2 17" xfId="1801"/>
    <cellStyle name="40% - Accent2 17 2" xfId="1802"/>
    <cellStyle name="40% - Accent2 18" xfId="1803"/>
    <cellStyle name="40% - Accent2 2" xfId="47"/>
    <cellStyle name="40% - Accent2 2 2" xfId="48"/>
    <cellStyle name="40% - Accent2 2 2 2" xfId="181"/>
    <cellStyle name="40% - Accent2 2 2 2 2" xfId="284"/>
    <cellStyle name="40% - Accent2 2 2 2 2 2" xfId="1804"/>
    <cellStyle name="40% - Accent2 2 2 2 2 2 2" xfId="1805"/>
    <cellStyle name="40% - Accent2 2 2 2 2 2 2 2" xfId="1806"/>
    <cellStyle name="40% - Accent2 2 2 2 2 2 3" xfId="1807"/>
    <cellStyle name="40% - Accent2 2 2 2 2 3" xfId="1808"/>
    <cellStyle name="40% - Accent2 2 2 2 2 3 2" xfId="1809"/>
    <cellStyle name="40% - Accent2 2 2 2 2 4" xfId="1810"/>
    <cellStyle name="40% - Accent2 2 2 2 2 4 2" xfId="1811"/>
    <cellStyle name="40% - Accent2 2 2 2 2 5" xfId="1812"/>
    <cellStyle name="40% - Accent2 2 2 2 3" xfId="1813"/>
    <cellStyle name="40% - Accent2 2 2 2 3 2" xfId="1814"/>
    <cellStyle name="40% - Accent2 2 2 2 3 2 2" xfId="1815"/>
    <cellStyle name="40% - Accent2 2 2 2 3 3" xfId="1816"/>
    <cellStyle name="40% - Accent2 2 2 2 4" xfId="1817"/>
    <cellStyle name="40% - Accent2 2 2 2 4 2" xfId="1818"/>
    <cellStyle name="40% - Accent2 2 2 2 5" xfId="1819"/>
    <cellStyle name="40% - Accent2 2 2 2 5 2" xfId="1820"/>
    <cellStyle name="40% - Accent2 2 2 2 6" xfId="1821"/>
    <cellStyle name="40% - Accent2 2 2 3" xfId="224"/>
    <cellStyle name="40% - Accent2 2 2 3 2" xfId="1822"/>
    <cellStyle name="40% - Accent2 2 2 3 2 2" xfId="1823"/>
    <cellStyle name="40% - Accent2 2 2 3 2 2 2" xfId="1824"/>
    <cellStyle name="40% - Accent2 2 2 3 2 3" xfId="1825"/>
    <cellStyle name="40% - Accent2 2 2 3 3" xfId="1826"/>
    <cellStyle name="40% - Accent2 2 2 3 3 2" xfId="1827"/>
    <cellStyle name="40% - Accent2 2 2 3 4" xfId="1828"/>
    <cellStyle name="40% - Accent2 2 2 3 4 2" xfId="1829"/>
    <cellStyle name="40% - Accent2 2 2 3 5" xfId="1830"/>
    <cellStyle name="40% - Accent2 2 2 4" xfId="346"/>
    <cellStyle name="40% - Accent2 2 2 4 2" xfId="1831"/>
    <cellStyle name="40% - Accent2 2 2 4 2 2" xfId="1832"/>
    <cellStyle name="40% - Accent2 2 2 4 3" xfId="1833"/>
    <cellStyle name="40% - Accent2 2 2 4 3 2" xfId="1834"/>
    <cellStyle name="40% - Accent2 2 2 4 4" xfId="1835"/>
    <cellStyle name="40% - Accent2 2 2 5" xfId="1836"/>
    <cellStyle name="40% - Accent2 2 2 5 2" xfId="1837"/>
    <cellStyle name="40% - Accent2 2 2 6" xfId="1838"/>
    <cellStyle name="40% - Accent2 2 2 6 2" xfId="1839"/>
    <cellStyle name="40% - Accent2 2 2 7" xfId="1840"/>
    <cellStyle name="40% - Accent2 2 3" xfId="180"/>
    <cellStyle name="40% - Accent2 2 3 2" xfId="283"/>
    <cellStyle name="40% - Accent2 2 3 2 2" xfId="1841"/>
    <cellStyle name="40% - Accent2 2 3 2 2 2" xfId="1842"/>
    <cellStyle name="40% - Accent2 2 3 2 2 2 2" xfId="1843"/>
    <cellStyle name="40% - Accent2 2 3 2 2 3" xfId="1844"/>
    <cellStyle name="40% - Accent2 2 3 2 3" xfId="1845"/>
    <cellStyle name="40% - Accent2 2 3 2 3 2" xfId="1846"/>
    <cellStyle name="40% - Accent2 2 3 2 4" xfId="1847"/>
    <cellStyle name="40% - Accent2 2 3 2 4 2" xfId="1848"/>
    <cellStyle name="40% - Accent2 2 3 2 5" xfId="1849"/>
    <cellStyle name="40% - Accent2 2 3 3" xfId="1850"/>
    <cellStyle name="40% - Accent2 2 3 3 2" xfId="1851"/>
    <cellStyle name="40% - Accent2 2 3 3 2 2" xfId="1852"/>
    <cellStyle name="40% - Accent2 2 3 3 3" xfId="1853"/>
    <cellStyle name="40% - Accent2 2 3 4" xfId="1854"/>
    <cellStyle name="40% - Accent2 2 3 4 2" xfId="1855"/>
    <cellStyle name="40% - Accent2 2 3 5" xfId="1856"/>
    <cellStyle name="40% - Accent2 2 3 5 2" xfId="1857"/>
    <cellStyle name="40% - Accent2 2 3 6" xfId="1858"/>
    <cellStyle name="40% - Accent2 2 4" xfId="208"/>
    <cellStyle name="40% - Accent2 2 4 2" xfId="1859"/>
    <cellStyle name="40% - Accent2 2 4 2 2" xfId="1860"/>
    <cellStyle name="40% - Accent2 2 4 2 2 2" xfId="1861"/>
    <cellStyle name="40% - Accent2 2 4 2 3" xfId="1862"/>
    <cellStyle name="40% - Accent2 2 4 3" xfId="1863"/>
    <cellStyle name="40% - Accent2 2 4 3 2" xfId="1864"/>
    <cellStyle name="40% - Accent2 2 4 4" xfId="1865"/>
    <cellStyle name="40% - Accent2 2 4 4 2" xfId="1866"/>
    <cellStyle name="40% - Accent2 2 4 5" xfId="1867"/>
    <cellStyle name="40% - Accent2 2 5" xfId="345"/>
    <cellStyle name="40% - Accent2 2 5 2" xfId="1868"/>
    <cellStyle name="40% - Accent2 2 5 2 2" xfId="1869"/>
    <cellStyle name="40% - Accent2 2 5 3" xfId="1870"/>
    <cellStyle name="40% - Accent2 2 5 3 2" xfId="1871"/>
    <cellStyle name="40% - Accent2 2 5 4" xfId="1872"/>
    <cellStyle name="40% - Accent2 2 6" xfId="1873"/>
    <cellStyle name="40% - Accent2 2 6 2" xfId="1874"/>
    <cellStyle name="40% - Accent2 2 7" xfId="1875"/>
    <cellStyle name="40% - Accent2 2 7 2" xfId="1876"/>
    <cellStyle name="40% - Accent2 2 8" xfId="1877"/>
    <cellStyle name="40% - Accent2 3" xfId="49"/>
    <cellStyle name="40% - Accent2 3 2" xfId="182"/>
    <cellStyle name="40% - Accent2 3 2 2" xfId="285"/>
    <cellStyle name="40% - Accent2 3 2 2 2" xfId="1878"/>
    <cellStyle name="40% - Accent2 3 2 2 2 2" xfId="1879"/>
    <cellStyle name="40% - Accent2 3 2 2 2 2 2" xfId="1880"/>
    <cellStyle name="40% - Accent2 3 2 2 2 3" xfId="1881"/>
    <cellStyle name="40% - Accent2 3 2 2 3" xfId="1882"/>
    <cellStyle name="40% - Accent2 3 2 2 3 2" xfId="1883"/>
    <cellStyle name="40% - Accent2 3 2 2 4" xfId="1884"/>
    <cellStyle name="40% - Accent2 3 2 2 4 2" xfId="1885"/>
    <cellStyle name="40% - Accent2 3 2 2 5" xfId="1886"/>
    <cellStyle name="40% - Accent2 3 2 3" xfId="1887"/>
    <cellStyle name="40% - Accent2 3 2 3 2" xfId="1888"/>
    <cellStyle name="40% - Accent2 3 2 3 2 2" xfId="1889"/>
    <cellStyle name="40% - Accent2 3 2 3 3" xfId="1890"/>
    <cellStyle name="40% - Accent2 3 2 4" xfId="1891"/>
    <cellStyle name="40% - Accent2 3 2 4 2" xfId="1892"/>
    <cellStyle name="40% - Accent2 3 2 5" xfId="1893"/>
    <cellStyle name="40% - Accent2 3 2 5 2" xfId="1894"/>
    <cellStyle name="40% - Accent2 3 2 6" xfId="1895"/>
    <cellStyle name="40% - Accent2 3 3" xfId="238"/>
    <cellStyle name="40% - Accent2 3 3 2" xfId="1896"/>
    <cellStyle name="40% - Accent2 3 3 2 2" xfId="1897"/>
    <cellStyle name="40% - Accent2 3 3 2 2 2" xfId="1898"/>
    <cellStyle name="40% - Accent2 3 3 2 3" xfId="1899"/>
    <cellStyle name="40% - Accent2 3 3 3" xfId="1900"/>
    <cellStyle name="40% - Accent2 3 3 3 2" xfId="1901"/>
    <cellStyle name="40% - Accent2 3 3 4" xfId="1902"/>
    <cellStyle name="40% - Accent2 3 3 4 2" xfId="1903"/>
    <cellStyle name="40% - Accent2 3 3 5" xfId="1904"/>
    <cellStyle name="40% - Accent2 3 4" xfId="347"/>
    <cellStyle name="40% - Accent2 3 4 2" xfId="1905"/>
    <cellStyle name="40% - Accent2 3 4 2 2" xfId="1906"/>
    <cellStyle name="40% - Accent2 3 4 3" xfId="1907"/>
    <cellStyle name="40% - Accent2 3 4 3 2" xfId="1908"/>
    <cellStyle name="40% - Accent2 3 4 4" xfId="1909"/>
    <cellStyle name="40% - Accent2 3 5" xfId="1910"/>
    <cellStyle name="40% - Accent2 3 5 2" xfId="1911"/>
    <cellStyle name="40% - Accent2 3 6" xfId="1912"/>
    <cellStyle name="40% - Accent2 3 6 2" xfId="1913"/>
    <cellStyle name="40% - Accent2 3 7" xfId="1914"/>
    <cellStyle name="40% - Accent2 4" xfId="148"/>
    <cellStyle name="40% - Accent2 4 2" xfId="253"/>
    <cellStyle name="40% - Accent2 4 2 2" xfId="1915"/>
    <cellStyle name="40% - Accent2 4 2 2 2" xfId="1916"/>
    <cellStyle name="40% - Accent2 4 2 2 2 2" xfId="1917"/>
    <cellStyle name="40% - Accent2 4 2 2 3" xfId="1918"/>
    <cellStyle name="40% - Accent2 4 2 3" xfId="1919"/>
    <cellStyle name="40% - Accent2 4 2 3 2" xfId="1920"/>
    <cellStyle name="40% - Accent2 4 2 4" xfId="1921"/>
    <cellStyle name="40% - Accent2 4 2 4 2" xfId="1922"/>
    <cellStyle name="40% - Accent2 4 2 5" xfId="1923"/>
    <cellStyle name="40% - Accent2 4 3" xfId="1924"/>
    <cellStyle name="40% - Accent2 4 3 2" xfId="1925"/>
    <cellStyle name="40% - Accent2 4 3 2 2" xfId="1926"/>
    <cellStyle name="40% - Accent2 4 3 3" xfId="1927"/>
    <cellStyle name="40% - Accent2 4 4" xfId="1928"/>
    <cellStyle name="40% - Accent2 4 4 2" xfId="1929"/>
    <cellStyle name="40% - Accent2 4 5" xfId="1930"/>
    <cellStyle name="40% - Accent2 4 5 2" xfId="1931"/>
    <cellStyle name="40% - Accent2 4 6" xfId="1932"/>
    <cellStyle name="40% - Accent2 5" xfId="125"/>
    <cellStyle name="40% - Accent2 5 2" xfId="313"/>
    <cellStyle name="40% - Accent2 5 2 2" xfId="1933"/>
    <cellStyle name="40% - Accent2 5 2 2 2" xfId="1934"/>
    <cellStyle name="40% - Accent2 5 2 2 2 2" xfId="1935"/>
    <cellStyle name="40% - Accent2 5 2 2 3" xfId="1936"/>
    <cellStyle name="40% - Accent2 5 2 3" xfId="1937"/>
    <cellStyle name="40% - Accent2 5 2 3 2" xfId="1938"/>
    <cellStyle name="40% - Accent2 5 2 4" xfId="1939"/>
    <cellStyle name="40% - Accent2 5 2 4 2" xfId="1940"/>
    <cellStyle name="40% - Accent2 5 2 5" xfId="1941"/>
    <cellStyle name="40% - Accent2 5 3" xfId="1942"/>
    <cellStyle name="40% - Accent2 5 3 2" xfId="1943"/>
    <cellStyle name="40% - Accent2 5 3 2 2" xfId="1944"/>
    <cellStyle name="40% - Accent2 5 3 3" xfId="1945"/>
    <cellStyle name="40% - Accent2 5 4" xfId="1946"/>
    <cellStyle name="40% - Accent2 5 4 2" xfId="1947"/>
    <cellStyle name="40% - Accent2 5 5" xfId="1948"/>
    <cellStyle name="40% - Accent2 5 5 2" xfId="1949"/>
    <cellStyle name="40% - Accent2 6" xfId="1950"/>
    <cellStyle name="40% - Accent2 7" xfId="1951"/>
    <cellStyle name="40% - Accent2 7 2" xfId="1952"/>
    <cellStyle name="40% - Accent2 7 2 2" xfId="1953"/>
    <cellStyle name="40% - Accent2 7 2 2 2" xfId="1954"/>
    <cellStyle name="40% - Accent2 7 2 3" xfId="1955"/>
    <cellStyle name="40% - Accent2 7 3" xfId="1956"/>
    <cellStyle name="40% - Accent2 7 3 2" xfId="1957"/>
    <cellStyle name="40% - Accent2 7 4" xfId="1958"/>
    <cellStyle name="40% - Accent2 8" xfId="1959"/>
    <cellStyle name="40% - Accent2 8 2" xfId="1960"/>
    <cellStyle name="40% - Accent2 8 2 2" xfId="1961"/>
    <cellStyle name="40% - Accent2 8 2 2 2" xfId="1962"/>
    <cellStyle name="40% - Accent2 8 2 3" xfId="1963"/>
    <cellStyle name="40% - Accent2 8 3" xfId="1964"/>
    <cellStyle name="40% - Accent2 8 3 2" xfId="1965"/>
    <cellStyle name="40% - Accent2 8 4" xfId="1966"/>
    <cellStyle name="40% - Accent2 9" xfId="1967"/>
    <cellStyle name="40% - Accent2 9 2" xfId="1968"/>
    <cellStyle name="40% - Accent2 9 2 2" xfId="1969"/>
    <cellStyle name="40% - Accent2 9 2 2 2" xfId="1970"/>
    <cellStyle name="40% - Accent2 9 2 3" xfId="1971"/>
    <cellStyle name="40% - Accent2 9 3" xfId="1972"/>
    <cellStyle name="40% - Accent2 9 3 2" xfId="1973"/>
    <cellStyle name="40% - Accent2 9 4" xfId="1974"/>
    <cellStyle name="40% - Accent3" xfId="3567" builtinId="39" customBuiltin="1"/>
    <cellStyle name="40% - Accent3 10" xfId="1975"/>
    <cellStyle name="40% - Accent3 10 2" xfId="1976"/>
    <cellStyle name="40% - Accent3 10 2 2" xfId="1977"/>
    <cellStyle name="40% - Accent3 10 2 2 2" xfId="1978"/>
    <cellStyle name="40% - Accent3 10 2 3" xfId="1979"/>
    <cellStyle name="40% - Accent3 10 3" xfId="1980"/>
    <cellStyle name="40% - Accent3 10 3 2" xfId="1981"/>
    <cellStyle name="40% - Accent3 10 4" xfId="1982"/>
    <cellStyle name="40% - Accent3 11" xfId="1983"/>
    <cellStyle name="40% - Accent3 11 2" xfId="1984"/>
    <cellStyle name="40% - Accent3 11 2 2" xfId="1985"/>
    <cellStyle name="40% - Accent3 11 3" xfId="1986"/>
    <cellStyle name="40% - Accent3 12" xfId="1987"/>
    <cellStyle name="40% - Accent3 13" xfId="1988"/>
    <cellStyle name="40% - Accent3 13 2" xfId="1989"/>
    <cellStyle name="40% - Accent3 13 2 2" xfId="1990"/>
    <cellStyle name="40% - Accent3 13 3" xfId="1991"/>
    <cellStyle name="40% - Accent3 14" xfId="1992"/>
    <cellStyle name="40% - Accent3 14 2" xfId="1993"/>
    <cellStyle name="40% - Accent3 14 2 2" xfId="1994"/>
    <cellStyle name="40% - Accent3 14 3" xfId="1995"/>
    <cellStyle name="40% - Accent3 15" xfId="1996"/>
    <cellStyle name="40% - Accent3 15 2" xfId="1997"/>
    <cellStyle name="40% - Accent3 15 2 2" xfId="1998"/>
    <cellStyle name="40% - Accent3 15 3" xfId="1999"/>
    <cellStyle name="40% - Accent3 16" xfId="2000"/>
    <cellStyle name="40% - Accent3 17" xfId="2001"/>
    <cellStyle name="40% - Accent3 17 2" xfId="2002"/>
    <cellStyle name="40% - Accent3 18" xfId="2003"/>
    <cellStyle name="40% - Accent3 2" xfId="50"/>
    <cellStyle name="40% - Accent3 2 2" xfId="51"/>
    <cellStyle name="40% - Accent3 2 2 2" xfId="184"/>
    <cellStyle name="40% - Accent3 2 2 2 2" xfId="287"/>
    <cellStyle name="40% - Accent3 2 2 2 2 2" xfId="2004"/>
    <cellStyle name="40% - Accent3 2 2 2 2 2 2" xfId="2005"/>
    <cellStyle name="40% - Accent3 2 2 2 2 2 2 2" xfId="2006"/>
    <cellStyle name="40% - Accent3 2 2 2 2 2 3" xfId="2007"/>
    <cellStyle name="40% - Accent3 2 2 2 2 3" xfId="2008"/>
    <cellStyle name="40% - Accent3 2 2 2 2 3 2" xfId="2009"/>
    <cellStyle name="40% - Accent3 2 2 2 2 4" xfId="2010"/>
    <cellStyle name="40% - Accent3 2 2 2 2 4 2" xfId="2011"/>
    <cellStyle name="40% - Accent3 2 2 2 2 5" xfId="2012"/>
    <cellStyle name="40% - Accent3 2 2 2 3" xfId="2013"/>
    <cellStyle name="40% - Accent3 2 2 2 3 2" xfId="2014"/>
    <cellStyle name="40% - Accent3 2 2 2 3 2 2" xfId="2015"/>
    <cellStyle name="40% - Accent3 2 2 2 3 3" xfId="2016"/>
    <cellStyle name="40% - Accent3 2 2 2 4" xfId="2017"/>
    <cellStyle name="40% - Accent3 2 2 2 4 2" xfId="2018"/>
    <cellStyle name="40% - Accent3 2 2 2 5" xfId="2019"/>
    <cellStyle name="40% - Accent3 2 2 2 5 2" xfId="2020"/>
    <cellStyle name="40% - Accent3 2 2 2 6" xfId="2021"/>
    <cellStyle name="40% - Accent3 2 2 3" xfId="226"/>
    <cellStyle name="40% - Accent3 2 2 3 2" xfId="2022"/>
    <cellStyle name="40% - Accent3 2 2 3 2 2" xfId="2023"/>
    <cellStyle name="40% - Accent3 2 2 3 2 2 2" xfId="2024"/>
    <cellStyle name="40% - Accent3 2 2 3 2 3" xfId="2025"/>
    <cellStyle name="40% - Accent3 2 2 3 3" xfId="2026"/>
    <cellStyle name="40% - Accent3 2 2 3 3 2" xfId="2027"/>
    <cellStyle name="40% - Accent3 2 2 3 4" xfId="2028"/>
    <cellStyle name="40% - Accent3 2 2 3 4 2" xfId="2029"/>
    <cellStyle name="40% - Accent3 2 2 3 5" xfId="2030"/>
    <cellStyle name="40% - Accent3 2 2 4" xfId="349"/>
    <cellStyle name="40% - Accent3 2 2 4 2" xfId="2031"/>
    <cellStyle name="40% - Accent3 2 2 4 2 2" xfId="2032"/>
    <cellStyle name="40% - Accent3 2 2 4 3" xfId="2033"/>
    <cellStyle name="40% - Accent3 2 2 4 3 2" xfId="2034"/>
    <cellStyle name="40% - Accent3 2 2 4 4" xfId="2035"/>
    <cellStyle name="40% - Accent3 2 2 5" xfId="2036"/>
    <cellStyle name="40% - Accent3 2 2 5 2" xfId="2037"/>
    <cellStyle name="40% - Accent3 2 2 6" xfId="2038"/>
    <cellStyle name="40% - Accent3 2 2 6 2" xfId="2039"/>
    <cellStyle name="40% - Accent3 2 2 7" xfId="2040"/>
    <cellStyle name="40% - Accent3 2 3" xfId="183"/>
    <cellStyle name="40% - Accent3 2 3 2" xfId="286"/>
    <cellStyle name="40% - Accent3 2 3 2 2" xfId="2041"/>
    <cellStyle name="40% - Accent3 2 3 2 2 2" xfId="2042"/>
    <cellStyle name="40% - Accent3 2 3 2 2 2 2" xfId="2043"/>
    <cellStyle name="40% - Accent3 2 3 2 2 3" xfId="2044"/>
    <cellStyle name="40% - Accent3 2 3 2 3" xfId="2045"/>
    <cellStyle name="40% - Accent3 2 3 2 3 2" xfId="2046"/>
    <cellStyle name="40% - Accent3 2 3 2 4" xfId="2047"/>
    <cellStyle name="40% - Accent3 2 3 2 4 2" xfId="2048"/>
    <cellStyle name="40% - Accent3 2 3 2 5" xfId="2049"/>
    <cellStyle name="40% - Accent3 2 3 3" xfId="2050"/>
    <cellStyle name="40% - Accent3 2 3 3 2" xfId="2051"/>
    <cellStyle name="40% - Accent3 2 3 3 2 2" xfId="2052"/>
    <cellStyle name="40% - Accent3 2 3 3 3" xfId="2053"/>
    <cellStyle name="40% - Accent3 2 3 4" xfId="2054"/>
    <cellStyle name="40% - Accent3 2 3 4 2" xfId="2055"/>
    <cellStyle name="40% - Accent3 2 3 5" xfId="2056"/>
    <cellStyle name="40% - Accent3 2 3 5 2" xfId="2057"/>
    <cellStyle name="40% - Accent3 2 3 6" xfId="2058"/>
    <cellStyle name="40% - Accent3 2 4" xfId="210"/>
    <cellStyle name="40% - Accent3 2 4 2" xfId="2059"/>
    <cellStyle name="40% - Accent3 2 4 2 2" xfId="2060"/>
    <cellStyle name="40% - Accent3 2 4 2 2 2" xfId="2061"/>
    <cellStyle name="40% - Accent3 2 4 2 3" xfId="2062"/>
    <cellStyle name="40% - Accent3 2 4 3" xfId="2063"/>
    <cellStyle name="40% - Accent3 2 4 3 2" xfId="2064"/>
    <cellStyle name="40% - Accent3 2 4 4" xfId="2065"/>
    <cellStyle name="40% - Accent3 2 4 4 2" xfId="2066"/>
    <cellStyle name="40% - Accent3 2 4 5" xfId="2067"/>
    <cellStyle name="40% - Accent3 2 5" xfId="348"/>
    <cellStyle name="40% - Accent3 2 5 2" xfId="2068"/>
    <cellStyle name="40% - Accent3 2 5 2 2" xfId="2069"/>
    <cellStyle name="40% - Accent3 2 5 3" xfId="2070"/>
    <cellStyle name="40% - Accent3 2 5 3 2" xfId="2071"/>
    <cellStyle name="40% - Accent3 2 5 4" xfId="2072"/>
    <cellStyle name="40% - Accent3 2 6" xfId="2073"/>
    <cellStyle name="40% - Accent3 2 6 2" xfId="2074"/>
    <cellStyle name="40% - Accent3 2 7" xfId="2075"/>
    <cellStyle name="40% - Accent3 2 7 2" xfId="2076"/>
    <cellStyle name="40% - Accent3 2 8" xfId="2077"/>
    <cellStyle name="40% - Accent3 3" xfId="52"/>
    <cellStyle name="40% - Accent3 3 2" xfId="185"/>
    <cellStyle name="40% - Accent3 3 2 2" xfId="288"/>
    <cellStyle name="40% - Accent3 3 2 2 2" xfId="2078"/>
    <cellStyle name="40% - Accent3 3 2 2 2 2" xfId="2079"/>
    <cellStyle name="40% - Accent3 3 2 2 2 2 2" xfId="2080"/>
    <cellStyle name="40% - Accent3 3 2 2 2 3" xfId="2081"/>
    <cellStyle name="40% - Accent3 3 2 2 3" xfId="2082"/>
    <cellStyle name="40% - Accent3 3 2 2 3 2" xfId="2083"/>
    <cellStyle name="40% - Accent3 3 2 2 4" xfId="2084"/>
    <cellStyle name="40% - Accent3 3 2 2 4 2" xfId="2085"/>
    <cellStyle name="40% - Accent3 3 2 2 5" xfId="2086"/>
    <cellStyle name="40% - Accent3 3 2 3" xfId="2087"/>
    <cellStyle name="40% - Accent3 3 2 3 2" xfId="2088"/>
    <cellStyle name="40% - Accent3 3 2 3 2 2" xfId="2089"/>
    <cellStyle name="40% - Accent3 3 2 3 3" xfId="2090"/>
    <cellStyle name="40% - Accent3 3 2 4" xfId="2091"/>
    <cellStyle name="40% - Accent3 3 2 4 2" xfId="2092"/>
    <cellStyle name="40% - Accent3 3 2 5" xfId="2093"/>
    <cellStyle name="40% - Accent3 3 2 5 2" xfId="2094"/>
    <cellStyle name="40% - Accent3 3 2 6" xfId="2095"/>
    <cellStyle name="40% - Accent3 3 3" xfId="240"/>
    <cellStyle name="40% - Accent3 3 3 2" xfId="2096"/>
    <cellStyle name="40% - Accent3 3 3 2 2" xfId="2097"/>
    <cellStyle name="40% - Accent3 3 3 2 2 2" xfId="2098"/>
    <cellStyle name="40% - Accent3 3 3 2 3" xfId="2099"/>
    <cellStyle name="40% - Accent3 3 3 3" xfId="2100"/>
    <cellStyle name="40% - Accent3 3 3 3 2" xfId="2101"/>
    <cellStyle name="40% - Accent3 3 3 4" xfId="2102"/>
    <cellStyle name="40% - Accent3 3 3 4 2" xfId="2103"/>
    <cellStyle name="40% - Accent3 3 3 5" xfId="2104"/>
    <cellStyle name="40% - Accent3 3 4" xfId="350"/>
    <cellStyle name="40% - Accent3 3 4 2" xfId="2105"/>
    <cellStyle name="40% - Accent3 3 4 2 2" xfId="2106"/>
    <cellStyle name="40% - Accent3 3 4 3" xfId="2107"/>
    <cellStyle name="40% - Accent3 3 4 3 2" xfId="2108"/>
    <cellStyle name="40% - Accent3 3 4 4" xfId="2109"/>
    <cellStyle name="40% - Accent3 3 5" xfId="2110"/>
    <cellStyle name="40% - Accent3 3 5 2" xfId="2111"/>
    <cellStyle name="40% - Accent3 3 6" xfId="2112"/>
    <cellStyle name="40% - Accent3 3 6 2" xfId="2113"/>
    <cellStyle name="40% - Accent3 3 7" xfId="2114"/>
    <cellStyle name="40% - Accent3 4" xfId="150"/>
    <cellStyle name="40% - Accent3 4 2" xfId="255"/>
    <cellStyle name="40% - Accent3 4 2 2" xfId="2115"/>
    <cellStyle name="40% - Accent3 4 2 2 2" xfId="2116"/>
    <cellStyle name="40% - Accent3 4 2 2 2 2" xfId="2117"/>
    <cellStyle name="40% - Accent3 4 2 2 3" xfId="2118"/>
    <cellStyle name="40% - Accent3 4 2 3" xfId="2119"/>
    <cellStyle name="40% - Accent3 4 2 3 2" xfId="2120"/>
    <cellStyle name="40% - Accent3 4 2 4" xfId="2121"/>
    <cellStyle name="40% - Accent3 4 2 4 2" xfId="2122"/>
    <cellStyle name="40% - Accent3 4 2 5" xfId="2123"/>
    <cellStyle name="40% - Accent3 4 3" xfId="2124"/>
    <cellStyle name="40% - Accent3 4 3 2" xfId="2125"/>
    <cellStyle name="40% - Accent3 4 3 2 2" xfId="2126"/>
    <cellStyle name="40% - Accent3 4 3 3" xfId="2127"/>
    <cellStyle name="40% - Accent3 4 4" xfId="2128"/>
    <cellStyle name="40% - Accent3 4 4 2" xfId="2129"/>
    <cellStyle name="40% - Accent3 4 5" xfId="2130"/>
    <cellStyle name="40% - Accent3 4 5 2" xfId="2131"/>
    <cellStyle name="40% - Accent3 4 6" xfId="2132"/>
    <cellStyle name="40% - Accent3 5" xfId="129"/>
    <cellStyle name="40% - Accent3 5 2" xfId="315"/>
    <cellStyle name="40% - Accent3 5 2 2" xfId="2133"/>
    <cellStyle name="40% - Accent3 5 2 2 2" xfId="2134"/>
    <cellStyle name="40% - Accent3 5 2 2 2 2" xfId="2135"/>
    <cellStyle name="40% - Accent3 5 2 2 3" xfId="2136"/>
    <cellStyle name="40% - Accent3 5 2 3" xfId="2137"/>
    <cellStyle name="40% - Accent3 5 2 3 2" xfId="2138"/>
    <cellStyle name="40% - Accent3 5 2 4" xfId="2139"/>
    <cellStyle name="40% - Accent3 5 2 4 2" xfId="2140"/>
    <cellStyle name="40% - Accent3 5 2 5" xfId="2141"/>
    <cellStyle name="40% - Accent3 5 3" xfId="2142"/>
    <cellStyle name="40% - Accent3 5 3 2" xfId="2143"/>
    <cellStyle name="40% - Accent3 5 3 2 2" xfId="2144"/>
    <cellStyle name="40% - Accent3 5 3 3" xfId="2145"/>
    <cellStyle name="40% - Accent3 5 4" xfId="2146"/>
    <cellStyle name="40% - Accent3 5 4 2" xfId="2147"/>
    <cellStyle name="40% - Accent3 5 5" xfId="2148"/>
    <cellStyle name="40% - Accent3 5 5 2" xfId="2149"/>
    <cellStyle name="40% - Accent3 6" xfId="2150"/>
    <cellStyle name="40% - Accent3 7" xfId="2151"/>
    <cellStyle name="40% - Accent3 7 2" xfId="2152"/>
    <cellStyle name="40% - Accent3 7 2 2" xfId="2153"/>
    <cellStyle name="40% - Accent3 7 2 2 2" xfId="2154"/>
    <cellStyle name="40% - Accent3 7 2 3" xfId="2155"/>
    <cellStyle name="40% - Accent3 7 3" xfId="2156"/>
    <cellStyle name="40% - Accent3 7 3 2" xfId="2157"/>
    <cellStyle name="40% - Accent3 7 4" xfId="2158"/>
    <cellStyle name="40% - Accent3 8" xfId="2159"/>
    <cellStyle name="40% - Accent3 8 2" xfId="2160"/>
    <cellStyle name="40% - Accent3 8 2 2" xfId="2161"/>
    <cellStyle name="40% - Accent3 8 2 2 2" xfId="2162"/>
    <cellStyle name="40% - Accent3 8 2 3" xfId="2163"/>
    <cellStyle name="40% - Accent3 8 3" xfId="2164"/>
    <cellStyle name="40% - Accent3 8 3 2" xfId="2165"/>
    <cellStyle name="40% - Accent3 8 4" xfId="2166"/>
    <cellStyle name="40% - Accent3 9" xfId="2167"/>
    <cellStyle name="40% - Accent3 9 2" xfId="2168"/>
    <cellStyle name="40% - Accent3 9 2 2" xfId="2169"/>
    <cellStyle name="40% - Accent3 9 2 2 2" xfId="2170"/>
    <cellStyle name="40% - Accent3 9 2 3" xfId="2171"/>
    <cellStyle name="40% - Accent3 9 3" xfId="2172"/>
    <cellStyle name="40% - Accent3 9 3 2" xfId="2173"/>
    <cellStyle name="40% - Accent3 9 4" xfId="2174"/>
    <cellStyle name="40% - Accent4" xfId="3571" builtinId="43" customBuiltin="1"/>
    <cellStyle name="40% - Accent4 10" xfId="2175"/>
    <cellStyle name="40% - Accent4 10 2" xfId="2176"/>
    <cellStyle name="40% - Accent4 10 2 2" xfId="2177"/>
    <cellStyle name="40% - Accent4 10 2 2 2" xfId="2178"/>
    <cellStyle name="40% - Accent4 10 2 3" xfId="2179"/>
    <cellStyle name="40% - Accent4 10 3" xfId="2180"/>
    <cellStyle name="40% - Accent4 10 3 2" xfId="2181"/>
    <cellStyle name="40% - Accent4 10 4" xfId="2182"/>
    <cellStyle name="40% - Accent4 11" xfId="2183"/>
    <cellStyle name="40% - Accent4 11 2" xfId="2184"/>
    <cellStyle name="40% - Accent4 11 2 2" xfId="2185"/>
    <cellStyle name="40% - Accent4 11 3" xfId="2186"/>
    <cellStyle name="40% - Accent4 12" xfId="2187"/>
    <cellStyle name="40% - Accent4 13" xfId="2188"/>
    <cellStyle name="40% - Accent4 13 2" xfId="2189"/>
    <cellStyle name="40% - Accent4 13 2 2" xfId="2190"/>
    <cellStyle name="40% - Accent4 13 3" xfId="2191"/>
    <cellStyle name="40% - Accent4 14" xfId="2192"/>
    <cellStyle name="40% - Accent4 14 2" xfId="2193"/>
    <cellStyle name="40% - Accent4 14 2 2" xfId="2194"/>
    <cellStyle name="40% - Accent4 14 3" xfId="2195"/>
    <cellStyle name="40% - Accent4 15" xfId="2196"/>
    <cellStyle name="40% - Accent4 15 2" xfId="2197"/>
    <cellStyle name="40% - Accent4 15 2 2" xfId="2198"/>
    <cellStyle name="40% - Accent4 15 3" xfId="2199"/>
    <cellStyle name="40% - Accent4 16" xfId="2200"/>
    <cellStyle name="40% - Accent4 17" xfId="2201"/>
    <cellStyle name="40% - Accent4 17 2" xfId="2202"/>
    <cellStyle name="40% - Accent4 18" xfId="2203"/>
    <cellStyle name="40% - Accent4 2" xfId="53"/>
    <cellStyle name="40% - Accent4 2 2" xfId="54"/>
    <cellStyle name="40% - Accent4 2 2 2" xfId="187"/>
    <cellStyle name="40% - Accent4 2 2 2 2" xfId="290"/>
    <cellStyle name="40% - Accent4 2 2 2 2 2" xfId="2204"/>
    <cellStyle name="40% - Accent4 2 2 2 2 2 2" xfId="2205"/>
    <cellStyle name="40% - Accent4 2 2 2 2 2 2 2" xfId="2206"/>
    <cellStyle name="40% - Accent4 2 2 2 2 2 3" xfId="2207"/>
    <cellStyle name="40% - Accent4 2 2 2 2 3" xfId="2208"/>
    <cellStyle name="40% - Accent4 2 2 2 2 3 2" xfId="2209"/>
    <cellStyle name="40% - Accent4 2 2 2 2 4" xfId="2210"/>
    <cellStyle name="40% - Accent4 2 2 2 2 4 2" xfId="2211"/>
    <cellStyle name="40% - Accent4 2 2 2 2 5" xfId="2212"/>
    <cellStyle name="40% - Accent4 2 2 2 3" xfId="2213"/>
    <cellStyle name="40% - Accent4 2 2 2 3 2" xfId="2214"/>
    <cellStyle name="40% - Accent4 2 2 2 3 2 2" xfId="2215"/>
    <cellStyle name="40% - Accent4 2 2 2 3 3" xfId="2216"/>
    <cellStyle name="40% - Accent4 2 2 2 4" xfId="2217"/>
    <cellStyle name="40% - Accent4 2 2 2 4 2" xfId="2218"/>
    <cellStyle name="40% - Accent4 2 2 2 5" xfId="2219"/>
    <cellStyle name="40% - Accent4 2 2 2 5 2" xfId="2220"/>
    <cellStyle name="40% - Accent4 2 2 2 6" xfId="2221"/>
    <cellStyle name="40% - Accent4 2 2 3" xfId="228"/>
    <cellStyle name="40% - Accent4 2 2 3 2" xfId="2222"/>
    <cellStyle name="40% - Accent4 2 2 3 2 2" xfId="2223"/>
    <cellStyle name="40% - Accent4 2 2 3 2 2 2" xfId="2224"/>
    <cellStyle name="40% - Accent4 2 2 3 2 3" xfId="2225"/>
    <cellStyle name="40% - Accent4 2 2 3 3" xfId="2226"/>
    <cellStyle name="40% - Accent4 2 2 3 3 2" xfId="2227"/>
    <cellStyle name="40% - Accent4 2 2 3 4" xfId="2228"/>
    <cellStyle name="40% - Accent4 2 2 3 4 2" xfId="2229"/>
    <cellStyle name="40% - Accent4 2 2 3 5" xfId="2230"/>
    <cellStyle name="40% - Accent4 2 2 4" xfId="352"/>
    <cellStyle name="40% - Accent4 2 2 4 2" xfId="2231"/>
    <cellStyle name="40% - Accent4 2 2 4 2 2" xfId="2232"/>
    <cellStyle name="40% - Accent4 2 2 4 3" xfId="2233"/>
    <cellStyle name="40% - Accent4 2 2 4 3 2" xfId="2234"/>
    <cellStyle name="40% - Accent4 2 2 4 4" xfId="2235"/>
    <cellStyle name="40% - Accent4 2 2 5" xfId="2236"/>
    <cellStyle name="40% - Accent4 2 2 5 2" xfId="2237"/>
    <cellStyle name="40% - Accent4 2 2 6" xfId="2238"/>
    <cellStyle name="40% - Accent4 2 2 6 2" xfId="2239"/>
    <cellStyle name="40% - Accent4 2 2 7" xfId="2240"/>
    <cellStyle name="40% - Accent4 2 3" xfId="186"/>
    <cellStyle name="40% - Accent4 2 3 2" xfId="289"/>
    <cellStyle name="40% - Accent4 2 3 2 2" xfId="2241"/>
    <cellStyle name="40% - Accent4 2 3 2 2 2" xfId="2242"/>
    <cellStyle name="40% - Accent4 2 3 2 2 2 2" xfId="2243"/>
    <cellStyle name="40% - Accent4 2 3 2 2 3" xfId="2244"/>
    <cellStyle name="40% - Accent4 2 3 2 3" xfId="2245"/>
    <cellStyle name="40% - Accent4 2 3 2 3 2" xfId="2246"/>
    <cellStyle name="40% - Accent4 2 3 2 4" xfId="2247"/>
    <cellStyle name="40% - Accent4 2 3 2 4 2" xfId="2248"/>
    <cellStyle name="40% - Accent4 2 3 2 5" xfId="2249"/>
    <cellStyle name="40% - Accent4 2 3 3" xfId="2250"/>
    <cellStyle name="40% - Accent4 2 3 3 2" xfId="2251"/>
    <cellStyle name="40% - Accent4 2 3 3 2 2" xfId="2252"/>
    <cellStyle name="40% - Accent4 2 3 3 3" xfId="2253"/>
    <cellStyle name="40% - Accent4 2 3 4" xfId="2254"/>
    <cellStyle name="40% - Accent4 2 3 4 2" xfId="2255"/>
    <cellStyle name="40% - Accent4 2 3 5" xfId="2256"/>
    <cellStyle name="40% - Accent4 2 3 5 2" xfId="2257"/>
    <cellStyle name="40% - Accent4 2 3 6" xfId="2258"/>
    <cellStyle name="40% - Accent4 2 4" xfId="212"/>
    <cellStyle name="40% - Accent4 2 4 2" xfId="2259"/>
    <cellStyle name="40% - Accent4 2 4 2 2" xfId="2260"/>
    <cellStyle name="40% - Accent4 2 4 2 2 2" xfId="2261"/>
    <cellStyle name="40% - Accent4 2 4 2 3" xfId="2262"/>
    <cellStyle name="40% - Accent4 2 4 3" xfId="2263"/>
    <cellStyle name="40% - Accent4 2 4 3 2" xfId="2264"/>
    <cellStyle name="40% - Accent4 2 4 4" xfId="2265"/>
    <cellStyle name="40% - Accent4 2 4 4 2" xfId="2266"/>
    <cellStyle name="40% - Accent4 2 4 5" xfId="2267"/>
    <cellStyle name="40% - Accent4 2 5" xfId="351"/>
    <cellStyle name="40% - Accent4 2 5 2" xfId="2268"/>
    <cellStyle name="40% - Accent4 2 5 2 2" xfId="2269"/>
    <cellStyle name="40% - Accent4 2 5 3" xfId="2270"/>
    <cellStyle name="40% - Accent4 2 5 3 2" xfId="2271"/>
    <cellStyle name="40% - Accent4 2 5 4" xfId="2272"/>
    <cellStyle name="40% - Accent4 2 6" xfId="2273"/>
    <cellStyle name="40% - Accent4 2 6 2" xfId="2274"/>
    <cellStyle name="40% - Accent4 2 7" xfId="2275"/>
    <cellStyle name="40% - Accent4 2 7 2" xfId="2276"/>
    <cellStyle name="40% - Accent4 2 8" xfId="2277"/>
    <cellStyle name="40% - Accent4 3" xfId="55"/>
    <cellStyle name="40% - Accent4 3 2" xfId="188"/>
    <cellStyle name="40% - Accent4 3 2 2" xfId="291"/>
    <cellStyle name="40% - Accent4 3 2 2 2" xfId="2278"/>
    <cellStyle name="40% - Accent4 3 2 2 2 2" xfId="2279"/>
    <cellStyle name="40% - Accent4 3 2 2 2 2 2" xfId="2280"/>
    <cellStyle name="40% - Accent4 3 2 2 2 3" xfId="2281"/>
    <cellStyle name="40% - Accent4 3 2 2 3" xfId="2282"/>
    <cellStyle name="40% - Accent4 3 2 2 3 2" xfId="2283"/>
    <cellStyle name="40% - Accent4 3 2 2 4" xfId="2284"/>
    <cellStyle name="40% - Accent4 3 2 2 4 2" xfId="2285"/>
    <cellStyle name="40% - Accent4 3 2 2 5" xfId="2286"/>
    <cellStyle name="40% - Accent4 3 2 3" xfId="2287"/>
    <cellStyle name="40% - Accent4 3 2 3 2" xfId="2288"/>
    <cellStyle name="40% - Accent4 3 2 3 2 2" xfId="2289"/>
    <cellStyle name="40% - Accent4 3 2 3 3" xfId="2290"/>
    <cellStyle name="40% - Accent4 3 2 4" xfId="2291"/>
    <cellStyle name="40% - Accent4 3 2 4 2" xfId="2292"/>
    <cellStyle name="40% - Accent4 3 2 5" xfId="2293"/>
    <cellStyle name="40% - Accent4 3 2 5 2" xfId="2294"/>
    <cellStyle name="40% - Accent4 3 2 6" xfId="2295"/>
    <cellStyle name="40% - Accent4 3 3" xfId="242"/>
    <cellStyle name="40% - Accent4 3 3 2" xfId="2296"/>
    <cellStyle name="40% - Accent4 3 3 2 2" xfId="2297"/>
    <cellStyle name="40% - Accent4 3 3 2 2 2" xfId="2298"/>
    <cellStyle name="40% - Accent4 3 3 2 3" xfId="2299"/>
    <cellStyle name="40% - Accent4 3 3 3" xfId="2300"/>
    <cellStyle name="40% - Accent4 3 3 3 2" xfId="2301"/>
    <cellStyle name="40% - Accent4 3 3 4" xfId="2302"/>
    <cellStyle name="40% - Accent4 3 3 4 2" xfId="2303"/>
    <cellStyle name="40% - Accent4 3 3 5" xfId="2304"/>
    <cellStyle name="40% - Accent4 3 4" xfId="353"/>
    <cellStyle name="40% - Accent4 3 4 2" xfId="2305"/>
    <cellStyle name="40% - Accent4 3 4 2 2" xfId="2306"/>
    <cellStyle name="40% - Accent4 3 4 3" xfId="2307"/>
    <cellStyle name="40% - Accent4 3 4 3 2" xfId="2308"/>
    <cellStyle name="40% - Accent4 3 4 4" xfId="2309"/>
    <cellStyle name="40% - Accent4 3 5" xfId="2310"/>
    <cellStyle name="40% - Accent4 3 5 2" xfId="2311"/>
    <cellStyle name="40% - Accent4 3 6" xfId="2312"/>
    <cellStyle name="40% - Accent4 3 6 2" xfId="2313"/>
    <cellStyle name="40% - Accent4 3 7" xfId="2314"/>
    <cellStyle name="40% - Accent4 4" xfId="152"/>
    <cellStyle name="40% - Accent4 4 2" xfId="257"/>
    <cellStyle name="40% - Accent4 4 2 2" xfId="2315"/>
    <cellStyle name="40% - Accent4 4 2 2 2" xfId="2316"/>
    <cellStyle name="40% - Accent4 4 2 2 2 2" xfId="2317"/>
    <cellStyle name="40% - Accent4 4 2 2 3" xfId="2318"/>
    <cellStyle name="40% - Accent4 4 2 3" xfId="2319"/>
    <cellStyle name="40% - Accent4 4 2 3 2" xfId="2320"/>
    <cellStyle name="40% - Accent4 4 2 4" xfId="2321"/>
    <cellStyle name="40% - Accent4 4 2 4 2" xfId="2322"/>
    <cellStyle name="40% - Accent4 4 2 5" xfId="2323"/>
    <cellStyle name="40% - Accent4 4 3" xfId="2324"/>
    <cellStyle name="40% - Accent4 4 3 2" xfId="2325"/>
    <cellStyle name="40% - Accent4 4 3 2 2" xfId="2326"/>
    <cellStyle name="40% - Accent4 4 3 3" xfId="2327"/>
    <cellStyle name="40% - Accent4 4 4" xfId="2328"/>
    <cellStyle name="40% - Accent4 4 4 2" xfId="2329"/>
    <cellStyle name="40% - Accent4 4 5" xfId="2330"/>
    <cellStyle name="40% - Accent4 4 5 2" xfId="2331"/>
    <cellStyle name="40% - Accent4 4 6" xfId="2332"/>
    <cellStyle name="40% - Accent4 5" xfId="133"/>
    <cellStyle name="40% - Accent4 5 2" xfId="317"/>
    <cellStyle name="40% - Accent4 5 2 2" xfId="2333"/>
    <cellStyle name="40% - Accent4 5 2 2 2" xfId="2334"/>
    <cellStyle name="40% - Accent4 5 2 2 2 2" xfId="2335"/>
    <cellStyle name="40% - Accent4 5 2 2 3" xfId="2336"/>
    <cellStyle name="40% - Accent4 5 2 3" xfId="2337"/>
    <cellStyle name="40% - Accent4 5 2 3 2" xfId="2338"/>
    <cellStyle name="40% - Accent4 5 2 4" xfId="2339"/>
    <cellStyle name="40% - Accent4 5 2 4 2" xfId="2340"/>
    <cellStyle name="40% - Accent4 5 2 5" xfId="2341"/>
    <cellStyle name="40% - Accent4 5 3" xfId="2342"/>
    <cellStyle name="40% - Accent4 5 3 2" xfId="2343"/>
    <cellStyle name="40% - Accent4 5 3 2 2" xfId="2344"/>
    <cellStyle name="40% - Accent4 5 3 3" xfId="2345"/>
    <cellStyle name="40% - Accent4 5 4" xfId="2346"/>
    <cellStyle name="40% - Accent4 5 4 2" xfId="2347"/>
    <cellStyle name="40% - Accent4 5 5" xfId="2348"/>
    <cellStyle name="40% - Accent4 5 5 2" xfId="2349"/>
    <cellStyle name="40% - Accent4 6" xfId="2350"/>
    <cellStyle name="40% - Accent4 7" xfId="2351"/>
    <cellStyle name="40% - Accent4 7 2" xfId="2352"/>
    <cellStyle name="40% - Accent4 7 2 2" xfId="2353"/>
    <cellStyle name="40% - Accent4 7 2 2 2" xfId="2354"/>
    <cellStyle name="40% - Accent4 7 2 3" xfId="2355"/>
    <cellStyle name="40% - Accent4 7 3" xfId="2356"/>
    <cellStyle name="40% - Accent4 7 3 2" xfId="2357"/>
    <cellStyle name="40% - Accent4 7 4" xfId="2358"/>
    <cellStyle name="40% - Accent4 8" xfId="2359"/>
    <cellStyle name="40% - Accent4 8 2" xfId="2360"/>
    <cellStyle name="40% - Accent4 8 2 2" xfId="2361"/>
    <cellStyle name="40% - Accent4 8 2 2 2" xfId="2362"/>
    <cellStyle name="40% - Accent4 8 2 3" xfId="2363"/>
    <cellStyle name="40% - Accent4 8 3" xfId="2364"/>
    <cellStyle name="40% - Accent4 8 3 2" xfId="2365"/>
    <cellStyle name="40% - Accent4 8 4" xfId="2366"/>
    <cellStyle name="40% - Accent4 9" xfId="2367"/>
    <cellStyle name="40% - Accent4 9 2" xfId="2368"/>
    <cellStyle name="40% - Accent4 9 2 2" xfId="2369"/>
    <cellStyle name="40% - Accent4 9 2 2 2" xfId="2370"/>
    <cellStyle name="40% - Accent4 9 2 3" xfId="2371"/>
    <cellStyle name="40% - Accent4 9 3" xfId="2372"/>
    <cellStyle name="40% - Accent4 9 3 2" xfId="2373"/>
    <cellStyle name="40% - Accent4 9 4" xfId="2374"/>
    <cellStyle name="40% - Accent5" xfId="3575" builtinId="47" customBuiltin="1"/>
    <cellStyle name="40% - Accent5 10" xfId="2375"/>
    <cellStyle name="40% - Accent5 10 2" xfId="2376"/>
    <cellStyle name="40% - Accent5 10 2 2" xfId="2377"/>
    <cellStyle name="40% - Accent5 10 2 2 2" xfId="2378"/>
    <cellStyle name="40% - Accent5 10 2 3" xfId="2379"/>
    <cellStyle name="40% - Accent5 10 3" xfId="2380"/>
    <cellStyle name="40% - Accent5 10 3 2" xfId="2381"/>
    <cellStyle name="40% - Accent5 10 4" xfId="2382"/>
    <cellStyle name="40% - Accent5 11" xfId="2383"/>
    <cellStyle name="40% - Accent5 11 2" xfId="2384"/>
    <cellStyle name="40% - Accent5 11 2 2" xfId="2385"/>
    <cellStyle name="40% - Accent5 11 3" xfId="2386"/>
    <cellStyle name="40% - Accent5 12" xfId="2387"/>
    <cellStyle name="40% - Accent5 13" xfId="2388"/>
    <cellStyle name="40% - Accent5 13 2" xfId="2389"/>
    <cellStyle name="40% - Accent5 13 2 2" xfId="2390"/>
    <cellStyle name="40% - Accent5 13 3" xfId="2391"/>
    <cellStyle name="40% - Accent5 14" xfId="2392"/>
    <cellStyle name="40% - Accent5 14 2" xfId="2393"/>
    <cellStyle name="40% - Accent5 14 2 2" xfId="2394"/>
    <cellStyle name="40% - Accent5 14 3" xfId="2395"/>
    <cellStyle name="40% - Accent5 15" xfId="2396"/>
    <cellStyle name="40% - Accent5 15 2" xfId="2397"/>
    <cellStyle name="40% - Accent5 15 2 2" xfId="2398"/>
    <cellStyle name="40% - Accent5 15 3" xfId="2399"/>
    <cellStyle name="40% - Accent5 16" xfId="2400"/>
    <cellStyle name="40% - Accent5 17" xfId="2401"/>
    <cellStyle name="40% - Accent5 17 2" xfId="2402"/>
    <cellStyle name="40% - Accent5 18" xfId="2403"/>
    <cellStyle name="40% - Accent5 2" xfId="56"/>
    <cellStyle name="40% - Accent5 2 2" xfId="57"/>
    <cellStyle name="40% - Accent5 2 2 2" xfId="190"/>
    <cellStyle name="40% - Accent5 2 2 2 2" xfId="293"/>
    <cellStyle name="40% - Accent5 2 2 2 2 2" xfId="2404"/>
    <cellStyle name="40% - Accent5 2 2 2 2 2 2" xfId="2405"/>
    <cellStyle name="40% - Accent5 2 2 2 2 2 2 2" xfId="2406"/>
    <cellStyle name="40% - Accent5 2 2 2 2 2 3" xfId="2407"/>
    <cellStyle name="40% - Accent5 2 2 2 2 3" xfId="2408"/>
    <cellStyle name="40% - Accent5 2 2 2 2 3 2" xfId="2409"/>
    <cellStyle name="40% - Accent5 2 2 2 2 4" xfId="2410"/>
    <cellStyle name="40% - Accent5 2 2 2 2 4 2" xfId="2411"/>
    <cellStyle name="40% - Accent5 2 2 2 2 5" xfId="2412"/>
    <cellStyle name="40% - Accent5 2 2 2 3" xfId="2413"/>
    <cellStyle name="40% - Accent5 2 2 2 3 2" xfId="2414"/>
    <cellStyle name="40% - Accent5 2 2 2 3 2 2" xfId="2415"/>
    <cellStyle name="40% - Accent5 2 2 2 3 3" xfId="2416"/>
    <cellStyle name="40% - Accent5 2 2 2 4" xfId="2417"/>
    <cellStyle name="40% - Accent5 2 2 2 4 2" xfId="2418"/>
    <cellStyle name="40% - Accent5 2 2 2 5" xfId="2419"/>
    <cellStyle name="40% - Accent5 2 2 2 5 2" xfId="2420"/>
    <cellStyle name="40% - Accent5 2 2 2 6" xfId="2421"/>
    <cellStyle name="40% - Accent5 2 2 3" xfId="230"/>
    <cellStyle name="40% - Accent5 2 2 3 2" xfId="2422"/>
    <cellStyle name="40% - Accent5 2 2 3 2 2" xfId="2423"/>
    <cellStyle name="40% - Accent5 2 2 3 2 2 2" xfId="2424"/>
    <cellStyle name="40% - Accent5 2 2 3 2 3" xfId="2425"/>
    <cellStyle name="40% - Accent5 2 2 3 3" xfId="2426"/>
    <cellStyle name="40% - Accent5 2 2 3 3 2" xfId="2427"/>
    <cellStyle name="40% - Accent5 2 2 3 4" xfId="2428"/>
    <cellStyle name="40% - Accent5 2 2 3 4 2" xfId="2429"/>
    <cellStyle name="40% - Accent5 2 2 3 5" xfId="2430"/>
    <cellStyle name="40% - Accent5 2 2 4" xfId="355"/>
    <cellStyle name="40% - Accent5 2 2 4 2" xfId="2431"/>
    <cellStyle name="40% - Accent5 2 2 4 2 2" xfId="2432"/>
    <cellStyle name="40% - Accent5 2 2 4 3" xfId="2433"/>
    <cellStyle name="40% - Accent5 2 2 4 3 2" xfId="2434"/>
    <cellStyle name="40% - Accent5 2 2 4 4" xfId="2435"/>
    <cellStyle name="40% - Accent5 2 2 5" xfId="2436"/>
    <cellStyle name="40% - Accent5 2 2 5 2" xfId="2437"/>
    <cellStyle name="40% - Accent5 2 2 6" xfId="2438"/>
    <cellStyle name="40% - Accent5 2 2 6 2" xfId="2439"/>
    <cellStyle name="40% - Accent5 2 2 7" xfId="2440"/>
    <cellStyle name="40% - Accent5 2 3" xfId="189"/>
    <cellStyle name="40% - Accent5 2 3 2" xfId="292"/>
    <cellStyle name="40% - Accent5 2 3 2 2" xfId="2441"/>
    <cellStyle name="40% - Accent5 2 3 2 2 2" xfId="2442"/>
    <cellStyle name="40% - Accent5 2 3 2 2 2 2" xfId="2443"/>
    <cellStyle name="40% - Accent5 2 3 2 2 3" xfId="2444"/>
    <cellStyle name="40% - Accent5 2 3 2 3" xfId="2445"/>
    <cellStyle name="40% - Accent5 2 3 2 3 2" xfId="2446"/>
    <cellStyle name="40% - Accent5 2 3 2 4" xfId="2447"/>
    <cellStyle name="40% - Accent5 2 3 2 4 2" xfId="2448"/>
    <cellStyle name="40% - Accent5 2 3 2 5" xfId="2449"/>
    <cellStyle name="40% - Accent5 2 3 3" xfId="2450"/>
    <cellStyle name="40% - Accent5 2 3 3 2" xfId="2451"/>
    <cellStyle name="40% - Accent5 2 3 3 2 2" xfId="2452"/>
    <cellStyle name="40% - Accent5 2 3 3 3" xfId="2453"/>
    <cellStyle name="40% - Accent5 2 3 4" xfId="2454"/>
    <cellStyle name="40% - Accent5 2 3 4 2" xfId="2455"/>
    <cellStyle name="40% - Accent5 2 3 5" xfId="2456"/>
    <cellStyle name="40% - Accent5 2 3 5 2" xfId="2457"/>
    <cellStyle name="40% - Accent5 2 3 6" xfId="2458"/>
    <cellStyle name="40% - Accent5 2 4" xfId="214"/>
    <cellStyle name="40% - Accent5 2 4 2" xfId="2459"/>
    <cellStyle name="40% - Accent5 2 4 2 2" xfId="2460"/>
    <cellStyle name="40% - Accent5 2 4 2 2 2" xfId="2461"/>
    <cellStyle name="40% - Accent5 2 4 2 3" xfId="2462"/>
    <cellStyle name="40% - Accent5 2 4 3" xfId="2463"/>
    <cellStyle name="40% - Accent5 2 4 3 2" xfId="2464"/>
    <cellStyle name="40% - Accent5 2 4 4" xfId="2465"/>
    <cellStyle name="40% - Accent5 2 4 4 2" xfId="2466"/>
    <cellStyle name="40% - Accent5 2 4 5" xfId="2467"/>
    <cellStyle name="40% - Accent5 2 5" xfId="354"/>
    <cellStyle name="40% - Accent5 2 5 2" xfId="2468"/>
    <cellStyle name="40% - Accent5 2 5 2 2" xfId="2469"/>
    <cellStyle name="40% - Accent5 2 5 3" xfId="2470"/>
    <cellStyle name="40% - Accent5 2 5 3 2" xfId="2471"/>
    <cellStyle name="40% - Accent5 2 5 4" xfId="2472"/>
    <cellStyle name="40% - Accent5 2 6" xfId="2473"/>
    <cellStyle name="40% - Accent5 2 6 2" xfId="2474"/>
    <cellStyle name="40% - Accent5 2 7" xfId="2475"/>
    <cellStyle name="40% - Accent5 2 7 2" xfId="2476"/>
    <cellStyle name="40% - Accent5 2 8" xfId="2477"/>
    <cellStyle name="40% - Accent5 3" xfId="58"/>
    <cellStyle name="40% - Accent5 3 2" xfId="191"/>
    <cellStyle name="40% - Accent5 3 2 2" xfId="294"/>
    <cellStyle name="40% - Accent5 3 2 2 2" xfId="2478"/>
    <cellStyle name="40% - Accent5 3 2 2 2 2" xfId="2479"/>
    <cellStyle name="40% - Accent5 3 2 2 2 2 2" xfId="2480"/>
    <cellStyle name="40% - Accent5 3 2 2 2 3" xfId="2481"/>
    <cellStyle name="40% - Accent5 3 2 2 3" xfId="2482"/>
    <cellStyle name="40% - Accent5 3 2 2 3 2" xfId="2483"/>
    <cellStyle name="40% - Accent5 3 2 2 4" xfId="2484"/>
    <cellStyle name="40% - Accent5 3 2 2 4 2" xfId="2485"/>
    <cellStyle name="40% - Accent5 3 2 2 5" xfId="2486"/>
    <cellStyle name="40% - Accent5 3 2 3" xfId="2487"/>
    <cellStyle name="40% - Accent5 3 2 3 2" xfId="2488"/>
    <cellStyle name="40% - Accent5 3 2 3 2 2" xfId="2489"/>
    <cellStyle name="40% - Accent5 3 2 3 3" xfId="2490"/>
    <cellStyle name="40% - Accent5 3 2 4" xfId="2491"/>
    <cellStyle name="40% - Accent5 3 2 4 2" xfId="2492"/>
    <cellStyle name="40% - Accent5 3 2 5" xfId="2493"/>
    <cellStyle name="40% - Accent5 3 2 5 2" xfId="2494"/>
    <cellStyle name="40% - Accent5 3 2 6" xfId="2495"/>
    <cellStyle name="40% - Accent5 3 3" xfId="244"/>
    <cellStyle name="40% - Accent5 3 3 2" xfId="2496"/>
    <cellStyle name="40% - Accent5 3 3 2 2" xfId="2497"/>
    <cellStyle name="40% - Accent5 3 3 2 2 2" xfId="2498"/>
    <cellStyle name="40% - Accent5 3 3 2 3" xfId="2499"/>
    <cellStyle name="40% - Accent5 3 3 3" xfId="2500"/>
    <cellStyle name="40% - Accent5 3 3 3 2" xfId="2501"/>
    <cellStyle name="40% - Accent5 3 3 4" xfId="2502"/>
    <cellStyle name="40% - Accent5 3 3 4 2" xfId="2503"/>
    <cellStyle name="40% - Accent5 3 3 5" xfId="2504"/>
    <cellStyle name="40% - Accent5 3 4" xfId="356"/>
    <cellStyle name="40% - Accent5 3 4 2" xfId="2505"/>
    <cellStyle name="40% - Accent5 3 4 2 2" xfId="2506"/>
    <cellStyle name="40% - Accent5 3 4 3" xfId="2507"/>
    <cellStyle name="40% - Accent5 3 4 3 2" xfId="2508"/>
    <cellStyle name="40% - Accent5 3 4 4" xfId="2509"/>
    <cellStyle name="40% - Accent5 3 5" xfId="2510"/>
    <cellStyle name="40% - Accent5 3 5 2" xfId="2511"/>
    <cellStyle name="40% - Accent5 3 6" xfId="2512"/>
    <cellStyle name="40% - Accent5 3 6 2" xfId="2513"/>
    <cellStyle name="40% - Accent5 3 7" xfId="2514"/>
    <cellStyle name="40% - Accent5 4" xfId="154"/>
    <cellStyle name="40% - Accent5 4 2" xfId="259"/>
    <cellStyle name="40% - Accent5 4 2 2" xfId="2515"/>
    <cellStyle name="40% - Accent5 4 2 2 2" xfId="2516"/>
    <cellStyle name="40% - Accent5 4 2 2 2 2" xfId="2517"/>
    <cellStyle name="40% - Accent5 4 2 2 3" xfId="2518"/>
    <cellStyle name="40% - Accent5 4 2 3" xfId="2519"/>
    <cellStyle name="40% - Accent5 4 2 3 2" xfId="2520"/>
    <cellStyle name="40% - Accent5 4 2 4" xfId="2521"/>
    <cellStyle name="40% - Accent5 4 2 4 2" xfId="2522"/>
    <cellStyle name="40% - Accent5 4 2 5" xfId="2523"/>
    <cellStyle name="40% - Accent5 4 3" xfId="2524"/>
    <cellStyle name="40% - Accent5 4 3 2" xfId="2525"/>
    <cellStyle name="40% - Accent5 4 3 2 2" xfId="2526"/>
    <cellStyle name="40% - Accent5 4 3 3" xfId="2527"/>
    <cellStyle name="40% - Accent5 4 4" xfId="2528"/>
    <cellStyle name="40% - Accent5 4 4 2" xfId="2529"/>
    <cellStyle name="40% - Accent5 4 5" xfId="2530"/>
    <cellStyle name="40% - Accent5 4 5 2" xfId="2531"/>
    <cellStyle name="40% - Accent5 4 6" xfId="2532"/>
    <cellStyle name="40% - Accent5 5" xfId="137"/>
    <cellStyle name="40% - Accent5 5 2" xfId="319"/>
    <cellStyle name="40% - Accent5 5 2 2" xfId="2533"/>
    <cellStyle name="40% - Accent5 5 2 2 2" xfId="2534"/>
    <cellStyle name="40% - Accent5 5 2 2 2 2" xfId="2535"/>
    <cellStyle name="40% - Accent5 5 2 2 3" xfId="2536"/>
    <cellStyle name="40% - Accent5 5 2 3" xfId="2537"/>
    <cellStyle name="40% - Accent5 5 2 3 2" xfId="2538"/>
    <cellStyle name="40% - Accent5 5 2 4" xfId="2539"/>
    <cellStyle name="40% - Accent5 5 2 4 2" xfId="2540"/>
    <cellStyle name="40% - Accent5 5 2 5" xfId="2541"/>
    <cellStyle name="40% - Accent5 5 3" xfId="2542"/>
    <cellStyle name="40% - Accent5 5 3 2" xfId="2543"/>
    <cellStyle name="40% - Accent5 5 3 2 2" xfId="2544"/>
    <cellStyle name="40% - Accent5 5 3 3" xfId="2545"/>
    <cellStyle name="40% - Accent5 5 4" xfId="2546"/>
    <cellStyle name="40% - Accent5 5 4 2" xfId="2547"/>
    <cellStyle name="40% - Accent5 5 5" xfId="2548"/>
    <cellStyle name="40% - Accent5 5 5 2" xfId="2549"/>
    <cellStyle name="40% - Accent5 6" xfId="2550"/>
    <cellStyle name="40% - Accent5 7" xfId="2551"/>
    <cellStyle name="40% - Accent5 7 2" xfId="2552"/>
    <cellStyle name="40% - Accent5 7 2 2" xfId="2553"/>
    <cellStyle name="40% - Accent5 7 2 2 2" xfId="2554"/>
    <cellStyle name="40% - Accent5 7 2 3" xfId="2555"/>
    <cellStyle name="40% - Accent5 7 3" xfId="2556"/>
    <cellStyle name="40% - Accent5 7 3 2" xfId="2557"/>
    <cellStyle name="40% - Accent5 7 4" xfId="2558"/>
    <cellStyle name="40% - Accent5 8" xfId="2559"/>
    <cellStyle name="40% - Accent5 8 2" xfId="2560"/>
    <cellStyle name="40% - Accent5 8 2 2" xfId="2561"/>
    <cellStyle name="40% - Accent5 8 2 2 2" xfId="2562"/>
    <cellStyle name="40% - Accent5 8 2 3" xfId="2563"/>
    <cellStyle name="40% - Accent5 8 3" xfId="2564"/>
    <cellStyle name="40% - Accent5 8 3 2" xfId="2565"/>
    <cellStyle name="40% - Accent5 8 4" xfId="2566"/>
    <cellStyle name="40% - Accent5 9" xfId="2567"/>
    <cellStyle name="40% - Accent5 9 2" xfId="2568"/>
    <cellStyle name="40% - Accent5 9 2 2" xfId="2569"/>
    <cellStyle name="40% - Accent5 9 2 2 2" xfId="2570"/>
    <cellStyle name="40% - Accent5 9 2 3" xfId="2571"/>
    <cellStyle name="40% - Accent5 9 3" xfId="2572"/>
    <cellStyle name="40% - Accent5 9 3 2" xfId="2573"/>
    <cellStyle name="40% - Accent5 9 4" xfId="2574"/>
    <cellStyle name="40% - Accent6" xfId="3579" builtinId="51" customBuiltin="1"/>
    <cellStyle name="40% - Accent6 10" xfId="2575"/>
    <cellStyle name="40% - Accent6 10 2" xfId="2576"/>
    <cellStyle name="40% - Accent6 10 2 2" xfId="2577"/>
    <cellStyle name="40% - Accent6 10 2 2 2" xfId="2578"/>
    <cellStyle name="40% - Accent6 10 2 3" xfId="2579"/>
    <cellStyle name="40% - Accent6 10 3" xfId="2580"/>
    <cellStyle name="40% - Accent6 10 3 2" xfId="2581"/>
    <cellStyle name="40% - Accent6 10 4" xfId="2582"/>
    <cellStyle name="40% - Accent6 11" xfId="2583"/>
    <cellStyle name="40% - Accent6 11 2" xfId="2584"/>
    <cellStyle name="40% - Accent6 11 2 2" xfId="2585"/>
    <cellStyle name="40% - Accent6 11 3" xfId="2586"/>
    <cellStyle name="40% - Accent6 12" xfId="2587"/>
    <cellStyle name="40% - Accent6 13" xfId="2588"/>
    <cellStyle name="40% - Accent6 13 2" xfId="2589"/>
    <cellStyle name="40% - Accent6 13 2 2" xfId="2590"/>
    <cellStyle name="40% - Accent6 13 3" xfId="2591"/>
    <cellStyle name="40% - Accent6 14" xfId="2592"/>
    <cellStyle name="40% - Accent6 14 2" xfId="2593"/>
    <cellStyle name="40% - Accent6 14 2 2" xfId="2594"/>
    <cellStyle name="40% - Accent6 14 3" xfId="2595"/>
    <cellStyle name="40% - Accent6 15" xfId="2596"/>
    <cellStyle name="40% - Accent6 15 2" xfId="2597"/>
    <cellStyle name="40% - Accent6 15 2 2" xfId="2598"/>
    <cellStyle name="40% - Accent6 15 3" xfId="2599"/>
    <cellStyle name="40% - Accent6 16" xfId="2600"/>
    <cellStyle name="40% - Accent6 17" xfId="2601"/>
    <cellStyle name="40% - Accent6 17 2" xfId="2602"/>
    <cellStyle name="40% - Accent6 18" xfId="2603"/>
    <cellStyle name="40% - Accent6 2" xfId="59"/>
    <cellStyle name="40% - Accent6 2 2" xfId="60"/>
    <cellStyle name="40% - Accent6 2 2 2" xfId="193"/>
    <cellStyle name="40% - Accent6 2 2 2 2" xfId="296"/>
    <cellStyle name="40% - Accent6 2 2 2 2 2" xfId="2604"/>
    <cellStyle name="40% - Accent6 2 2 2 2 2 2" xfId="2605"/>
    <cellStyle name="40% - Accent6 2 2 2 2 2 2 2" xfId="2606"/>
    <cellStyle name="40% - Accent6 2 2 2 2 2 3" xfId="2607"/>
    <cellStyle name="40% - Accent6 2 2 2 2 3" xfId="2608"/>
    <cellStyle name="40% - Accent6 2 2 2 2 3 2" xfId="2609"/>
    <cellStyle name="40% - Accent6 2 2 2 2 4" xfId="2610"/>
    <cellStyle name="40% - Accent6 2 2 2 2 4 2" xfId="2611"/>
    <cellStyle name="40% - Accent6 2 2 2 2 5" xfId="2612"/>
    <cellStyle name="40% - Accent6 2 2 2 3" xfId="2613"/>
    <cellStyle name="40% - Accent6 2 2 2 3 2" xfId="2614"/>
    <cellStyle name="40% - Accent6 2 2 2 3 2 2" xfId="2615"/>
    <cellStyle name="40% - Accent6 2 2 2 3 3" xfId="2616"/>
    <cellStyle name="40% - Accent6 2 2 2 4" xfId="2617"/>
    <cellStyle name="40% - Accent6 2 2 2 4 2" xfId="2618"/>
    <cellStyle name="40% - Accent6 2 2 2 5" xfId="2619"/>
    <cellStyle name="40% - Accent6 2 2 2 5 2" xfId="2620"/>
    <cellStyle name="40% - Accent6 2 2 2 6" xfId="2621"/>
    <cellStyle name="40% - Accent6 2 2 3" xfId="232"/>
    <cellStyle name="40% - Accent6 2 2 3 2" xfId="2622"/>
    <cellStyle name="40% - Accent6 2 2 3 2 2" xfId="2623"/>
    <cellStyle name="40% - Accent6 2 2 3 2 2 2" xfId="2624"/>
    <cellStyle name="40% - Accent6 2 2 3 2 3" xfId="2625"/>
    <cellStyle name="40% - Accent6 2 2 3 3" xfId="2626"/>
    <cellStyle name="40% - Accent6 2 2 3 3 2" xfId="2627"/>
    <cellStyle name="40% - Accent6 2 2 3 4" xfId="2628"/>
    <cellStyle name="40% - Accent6 2 2 3 4 2" xfId="2629"/>
    <cellStyle name="40% - Accent6 2 2 3 5" xfId="2630"/>
    <cellStyle name="40% - Accent6 2 2 4" xfId="358"/>
    <cellStyle name="40% - Accent6 2 2 4 2" xfId="2631"/>
    <cellStyle name="40% - Accent6 2 2 4 2 2" xfId="2632"/>
    <cellStyle name="40% - Accent6 2 2 4 3" xfId="2633"/>
    <cellStyle name="40% - Accent6 2 2 4 3 2" xfId="2634"/>
    <cellStyle name="40% - Accent6 2 2 4 4" xfId="2635"/>
    <cellStyle name="40% - Accent6 2 2 5" xfId="2636"/>
    <cellStyle name="40% - Accent6 2 2 5 2" xfId="2637"/>
    <cellStyle name="40% - Accent6 2 2 6" xfId="2638"/>
    <cellStyle name="40% - Accent6 2 2 6 2" xfId="2639"/>
    <cellStyle name="40% - Accent6 2 2 7" xfId="2640"/>
    <cellStyle name="40% - Accent6 2 3" xfId="192"/>
    <cellStyle name="40% - Accent6 2 3 2" xfId="295"/>
    <cellStyle name="40% - Accent6 2 3 2 2" xfId="2641"/>
    <cellStyle name="40% - Accent6 2 3 2 2 2" xfId="2642"/>
    <cellStyle name="40% - Accent6 2 3 2 2 2 2" xfId="2643"/>
    <cellStyle name="40% - Accent6 2 3 2 2 3" xfId="2644"/>
    <cellStyle name="40% - Accent6 2 3 2 3" xfId="2645"/>
    <cellStyle name="40% - Accent6 2 3 2 3 2" xfId="2646"/>
    <cellStyle name="40% - Accent6 2 3 2 4" xfId="2647"/>
    <cellStyle name="40% - Accent6 2 3 2 4 2" xfId="2648"/>
    <cellStyle name="40% - Accent6 2 3 2 5" xfId="2649"/>
    <cellStyle name="40% - Accent6 2 3 3" xfId="2650"/>
    <cellStyle name="40% - Accent6 2 3 3 2" xfId="2651"/>
    <cellStyle name="40% - Accent6 2 3 3 2 2" xfId="2652"/>
    <cellStyle name="40% - Accent6 2 3 3 3" xfId="2653"/>
    <cellStyle name="40% - Accent6 2 3 4" xfId="2654"/>
    <cellStyle name="40% - Accent6 2 3 4 2" xfId="2655"/>
    <cellStyle name="40% - Accent6 2 3 5" xfId="2656"/>
    <cellStyle name="40% - Accent6 2 3 5 2" xfId="2657"/>
    <cellStyle name="40% - Accent6 2 3 6" xfId="2658"/>
    <cellStyle name="40% - Accent6 2 4" xfId="216"/>
    <cellStyle name="40% - Accent6 2 4 2" xfId="2659"/>
    <cellStyle name="40% - Accent6 2 4 2 2" xfId="2660"/>
    <cellStyle name="40% - Accent6 2 4 2 2 2" xfId="2661"/>
    <cellStyle name="40% - Accent6 2 4 2 3" xfId="2662"/>
    <cellStyle name="40% - Accent6 2 4 3" xfId="2663"/>
    <cellStyle name="40% - Accent6 2 4 3 2" xfId="2664"/>
    <cellStyle name="40% - Accent6 2 4 4" xfId="2665"/>
    <cellStyle name="40% - Accent6 2 4 4 2" xfId="2666"/>
    <cellStyle name="40% - Accent6 2 4 5" xfId="2667"/>
    <cellStyle name="40% - Accent6 2 5" xfId="357"/>
    <cellStyle name="40% - Accent6 2 5 2" xfId="2668"/>
    <cellStyle name="40% - Accent6 2 5 2 2" xfId="2669"/>
    <cellStyle name="40% - Accent6 2 5 3" xfId="2670"/>
    <cellStyle name="40% - Accent6 2 5 3 2" xfId="2671"/>
    <cellStyle name="40% - Accent6 2 5 4" xfId="2672"/>
    <cellStyle name="40% - Accent6 2 6" xfId="2673"/>
    <cellStyle name="40% - Accent6 2 6 2" xfId="2674"/>
    <cellStyle name="40% - Accent6 2 7" xfId="2675"/>
    <cellStyle name="40% - Accent6 2 7 2" xfId="2676"/>
    <cellStyle name="40% - Accent6 2 8" xfId="2677"/>
    <cellStyle name="40% - Accent6 3" xfId="61"/>
    <cellStyle name="40% - Accent6 3 2" xfId="194"/>
    <cellStyle name="40% - Accent6 3 2 2" xfId="297"/>
    <cellStyle name="40% - Accent6 3 2 2 2" xfId="2678"/>
    <cellStyle name="40% - Accent6 3 2 2 2 2" xfId="2679"/>
    <cellStyle name="40% - Accent6 3 2 2 2 2 2" xfId="2680"/>
    <cellStyle name="40% - Accent6 3 2 2 2 3" xfId="2681"/>
    <cellStyle name="40% - Accent6 3 2 2 3" xfId="2682"/>
    <cellStyle name="40% - Accent6 3 2 2 3 2" xfId="2683"/>
    <cellStyle name="40% - Accent6 3 2 2 4" xfId="2684"/>
    <cellStyle name="40% - Accent6 3 2 2 4 2" xfId="2685"/>
    <cellStyle name="40% - Accent6 3 2 2 5" xfId="2686"/>
    <cellStyle name="40% - Accent6 3 2 3" xfId="2687"/>
    <cellStyle name="40% - Accent6 3 2 3 2" xfId="2688"/>
    <cellStyle name="40% - Accent6 3 2 3 2 2" xfId="2689"/>
    <cellStyle name="40% - Accent6 3 2 3 3" xfId="2690"/>
    <cellStyle name="40% - Accent6 3 2 4" xfId="2691"/>
    <cellStyle name="40% - Accent6 3 2 4 2" xfId="2692"/>
    <cellStyle name="40% - Accent6 3 2 5" xfId="2693"/>
    <cellStyle name="40% - Accent6 3 2 5 2" xfId="2694"/>
    <cellStyle name="40% - Accent6 3 2 6" xfId="2695"/>
    <cellStyle name="40% - Accent6 3 3" xfId="246"/>
    <cellStyle name="40% - Accent6 3 3 2" xfId="2696"/>
    <cellStyle name="40% - Accent6 3 3 2 2" xfId="2697"/>
    <cellStyle name="40% - Accent6 3 3 2 2 2" xfId="2698"/>
    <cellStyle name="40% - Accent6 3 3 2 3" xfId="2699"/>
    <cellStyle name="40% - Accent6 3 3 3" xfId="2700"/>
    <cellStyle name="40% - Accent6 3 3 3 2" xfId="2701"/>
    <cellStyle name="40% - Accent6 3 3 4" xfId="2702"/>
    <cellStyle name="40% - Accent6 3 3 4 2" xfId="2703"/>
    <cellStyle name="40% - Accent6 3 3 5" xfId="2704"/>
    <cellStyle name="40% - Accent6 3 4" xfId="359"/>
    <cellStyle name="40% - Accent6 3 4 2" xfId="2705"/>
    <cellStyle name="40% - Accent6 3 4 2 2" xfId="2706"/>
    <cellStyle name="40% - Accent6 3 4 3" xfId="2707"/>
    <cellStyle name="40% - Accent6 3 4 3 2" xfId="2708"/>
    <cellStyle name="40% - Accent6 3 4 4" xfId="2709"/>
    <cellStyle name="40% - Accent6 3 5" xfId="2710"/>
    <cellStyle name="40% - Accent6 3 5 2" xfId="2711"/>
    <cellStyle name="40% - Accent6 3 6" xfId="2712"/>
    <cellStyle name="40% - Accent6 3 6 2" xfId="2713"/>
    <cellStyle name="40% - Accent6 3 7" xfId="2714"/>
    <cellStyle name="40% - Accent6 4" xfId="156"/>
    <cellStyle name="40% - Accent6 4 2" xfId="261"/>
    <cellStyle name="40% - Accent6 4 2 2" xfId="2715"/>
    <cellStyle name="40% - Accent6 4 2 2 2" xfId="2716"/>
    <cellStyle name="40% - Accent6 4 2 2 2 2" xfId="2717"/>
    <cellStyle name="40% - Accent6 4 2 2 3" xfId="2718"/>
    <cellStyle name="40% - Accent6 4 2 3" xfId="2719"/>
    <cellStyle name="40% - Accent6 4 2 3 2" xfId="2720"/>
    <cellStyle name="40% - Accent6 4 2 4" xfId="2721"/>
    <cellStyle name="40% - Accent6 4 2 4 2" xfId="2722"/>
    <cellStyle name="40% - Accent6 4 2 5" xfId="2723"/>
    <cellStyle name="40% - Accent6 4 3" xfId="2724"/>
    <cellStyle name="40% - Accent6 4 3 2" xfId="2725"/>
    <cellStyle name="40% - Accent6 4 3 2 2" xfId="2726"/>
    <cellStyle name="40% - Accent6 4 3 3" xfId="2727"/>
    <cellStyle name="40% - Accent6 4 4" xfId="2728"/>
    <cellStyle name="40% - Accent6 4 4 2" xfId="2729"/>
    <cellStyle name="40% - Accent6 4 5" xfId="2730"/>
    <cellStyle name="40% - Accent6 4 5 2" xfId="2731"/>
    <cellStyle name="40% - Accent6 4 6" xfId="2732"/>
    <cellStyle name="40% - Accent6 5" xfId="141"/>
    <cellStyle name="40% - Accent6 5 2" xfId="321"/>
    <cellStyle name="40% - Accent6 5 2 2" xfId="2733"/>
    <cellStyle name="40% - Accent6 5 2 2 2" xfId="2734"/>
    <cellStyle name="40% - Accent6 5 2 2 2 2" xfId="2735"/>
    <cellStyle name="40% - Accent6 5 2 2 3" xfId="2736"/>
    <cellStyle name="40% - Accent6 5 2 3" xfId="2737"/>
    <cellStyle name="40% - Accent6 5 2 3 2" xfId="2738"/>
    <cellStyle name="40% - Accent6 5 2 4" xfId="2739"/>
    <cellStyle name="40% - Accent6 5 2 4 2" xfId="2740"/>
    <cellStyle name="40% - Accent6 5 2 5" xfId="2741"/>
    <cellStyle name="40% - Accent6 5 3" xfId="2742"/>
    <cellStyle name="40% - Accent6 5 3 2" xfId="2743"/>
    <cellStyle name="40% - Accent6 5 3 2 2" xfId="2744"/>
    <cellStyle name="40% - Accent6 5 3 3" xfId="2745"/>
    <cellStyle name="40% - Accent6 5 4" xfId="2746"/>
    <cellStyle name="40% - Accent6 5 4 2" xfId="2747"/>
    <cellStyle name="40% - Accent6 5 5" xfId="2748"/>
    <cellStyle name="40% - Accent6 5 5 2" xfId="2749"/>
    <cellStyle name="40% - Accent6 6" xfId="2750"/>
    <cellStyle name="40% - Accent6 7" xfId="2751"/>
    <cellStyle name="40% - Accent6 7 2" xfId="2752"/>
    <cellStyle name="40% - Accent6 7 2 2" xfId="2753"/>
    <cellStyle name="40% - Accent6 7 2 2 2" xfId="2754"/>
    <cellStyle name="40% - Accent6 7 2 3" xfId="2755"/>
    <cellStyle name="40% - Accent6 7 3" xfId="2756"/>
    <cellStyle name="40% - Accent6 7 3 2" xfId="2757"/>
    <cellStyle name="40% - Accent6 7 4" xfId="2758"/>
    <cellStyle name="40% - Accent6 8" xfId="2759"/>
    <cellStyle name="40% - Accent6 8 2" xfId="2760"/>
    <cellStyle name="40% - Accent6 8 2 2" xfId="2761"/>
    <cellStyle name="40% - Accent6 8 2 2 2" xfId="2762"/>
    <cellStyle name="40% - Accent6 8 2 3" xfId="2763"/>
    <cellStyle name="40% - Accent6 8 3" xfId="2764"/>
    <cellStyle name="40% - Accent6 8 3 2" xfId="2765"/>
    <cellStyle name="40% - Accent6 8 4" xfId="2766"/>
    <cellStyle name="40% - Accent6 9" xfId="2767"/>
    <cellStyle name="40% - Accent6 9 2" xfId="2768"/>
    <cellStyle name="40% - Accent6 9 2 2" xfId="2769"/>
    <cellStyle name="40% - Accent6 9 2 2 2" xfId="2770"/>
    <cellStyle name="40% - Accent6 9 2 3" xfId="2771"/>
    <cellStyle name="40% - Accent6 9 3" xfId="2772"/>
    <cellStyle name="40% - Accent6 9 3 2" xfId="2773"/>
    <cellStyle name="40% - Accent6 9 4" xfId="2774"/>
    <cellStyle name="60% - Accent1" xfId="3560" builtinId="32" customBuiltin="1"/>
    <cellStyle name="60% - Accent1 2" xfId="62"/>
    <cellStyle name="60% - Accent1 3" xfId="122"/>
    <cellStyle name="60% - Accent1 4" xfId="2775"/>
    <cellStyle name="60% - Accent1 5" xfId="2776"/>
    <cellStyle name="60% - Accent2" xfId="3564" builtinId="36" customBuiltin="1"/>
    <cellStyle name="60% - Accent2 2" xfId="63"/>
    <cellStyle name="60% - Accent2 3" xfId="126"/>
    <cellStyle name="60% - Accent2 4" xfId="2777"/>
    <cellStyle name="60% - Accent2 5" xfId="2778"/>
    <cellStyle name="60% - Accent3" xfId="3568" builtinId="40" customBuiltin="1"/>
    <cellStyle name="60% - Accent3 2" xfId="64"/>
    <cellStyle name="60% - Accent3 3" xfId="130"/>
    <cellStyle name="60% - Accent3 4" xfId="2779"/>
    <cellStyle name="60% - Accent3 5" xfId="2780"/>
    <cellStyle name="60% - Accent4" xfId="3572" builtinId="44" customBuiltin="1"/>
    <cellStyle name="60% - Accent4 2" xfId="65"/>
    <cellStyle name="60% - Accent4 3" xfId="134"/>
    <cellStyle name="60% - Accent4 4" xfId="2781"/>
    <cellStyle name="60% - Accent4 5" xfId="2782"/>
    <cellStyle name="60% - Accent5" xfId="3576" builtinId="48" customBuiltin="1"/>
    <cellStyle name="60% - Accent5 2" xfId="66"/>
    <cellStyle name="60% - Accent5 3" xfId="138"/>
    <cellStyle name="60% - Accent5 4" xfId="2783"/>
    <cellStyle name="60% - Accent5 5" xfId="2784"/>
    <cellStyle name="60% - Accent6" xfId="3580" builtinId="52" customBuiltin="1"/>
    <cellStyle name="60% - Accent6 2" xfId="67"/>
    <cellStyle name="60% - Accent6 3" xfId="142"/>
    <cellStyle name="60% - Accent6 4" xfId="2785"/>
    <cellStyle name="60% - Accent6 5" xfId="2786"/>
    <cellStyle name="Accent1" xfId="3557" builtinId="29" customBuiltin="1"/>
    <cellStyle name="Accent1 2" xfId="68"/>
    <cellStyle name="Accent1 3" xfId="119"/>
    <cellStyle name="Accent1 4" xfId="2787"/>
    <cellStyle name="Accent1 5" xfId="2788"/>
    <cellStyle name="Accent2" xfId="3561" builtinId="33" customBuiltin="1"/>
    <cellStyle name="Accent2 2" xfId="69"/>
    <cellStyle name="Accent2 3" xfId="123"/>
    <cellStyle name="Accent2 4" xfId="2789"/>
    <cellStyle name="Accent2 5" xfId="2790"/>
    <cellStyle name="Accent3" xfId="3565" builtinId="37" customBuiltin="1"/>
    <cellStyle name="Accent3 2" xfId="70"/>
    <cellStyle name="Accent3 3" xfId="127"/>
    <cellStyle name="Accent3 4" xfId="2791"/>
    <cellStyle name="Accent3 5" xfId="2792"/>
    <cellStyle name="Accent4" xfId="3569" builtinId="41" customBuiltin="1"/>
    <cellStyle name="Accent4 2" xfId="71"/>
    <cellStyle name="Accent4 3" xfId="131"/>
    <cellStyle name="Accent4 4" xfId="2793"/>
    <cellStyle name="Accent4 5" xfId="2794"/>
    <cellStyle name="Accent5" xfId="3573" builtinId="45" customBuiltin="1"/>
    <cellStyle name="Accent5 2" xfId="72"/>
    <cellStyle name="Accent5 3" xfId="135"/>
    <cellStyle name="Accent5 4" xfId="2795"/>
    <cellStyle name="Accent5 5" xfId="2796"/>
    <cellStyle name="Accent6" xfId="3577" builtinId="49" customBuiltin="1"/>
    <cellStyle name="Accent6 2" xfId="73"/>
    <cellStyle name="Accent6 3" xfId="139"/>
    <cellStyle name="Accent6 4" xfId="2797"/>
    <cellStyle name="Accent6 5" xfId="2798"/>
    <cellStyle name="Bad" xfId="3547" builtinId="27" customBuiltin="1"/>
    <cellStyle name="Bad 2" xfId="74"/>
    <cellStyle name="Bad 3" xfId="108"/>
    <cellStyle name="Bad 4" xfId="2799"/>
    <cellStyle name="Bad 5" xfId="2800"/>
    <cellStyle name="Calculation" xfId="3551" builtinId="22" customBuiltin="1"/>
    <cellStyle name="Calculation 2" xfId="75"/>
    <cellStyle name="Calculation 3" xfId="112"/>
    <cellStyle name="Calculation 4" xfId="2801"/>
    <cellStyle name="Calculation 5" xfId="2802"/>
    <cellStyle name="Check Cell" xfId="3553" builtinId="23" customBuiltin="1"/>
    <cellStyle name="Check Cell 2" xfId="76"/>
    <cellStyle name="Check Cell 3" xfId="114"/>
    <cellStyle name="Check Cell 4" xfId="2803"/>
    <cellStyle name="Check Cell 5" xfId="2804"/>
    <cellStyle name="Comma 10" xfId="2805"/>
    <cellStyle name="Comma 2" xfId="3"/>
    <cellStyle name="Comma 2 2" xfId="10"/>
    <cellStyle name="Comma 2 2 2" xfId="78"/>
    <cellStyle name="Comma 2 2 2 2" xfId="298"/>
    <cellStyle name="Comma 2 2 2 2 2" xfId="2806"/>
    <cellStyle name="Comma 2 2 2 2 2 2" xfId="2807"/>
    <cellStyle name="Comma 2 2 2 2 2 2 2" xfId="2808"/>
    <cellStyle name="Comma 2 2 2 2 2 3" xfId="2809"/>
    <cellStyle name="Comma 2 2 2 2 3" xfId="2810"/>
    <cellStyle name="Comma 2 2 2 2 3 2" xfId="2811"/>
    <cellStyle name="Comma 2 2 2 2 4" xfId="2812"/>
    <cellStyle name="Comma 2 2 2 2 4 2" xfId="2813"/>
    <cellStyle name="Comma 2 2 2 2 5" xfId="2814"/>
    <cellStyle name="Comma 2 2 2 3" xfId="2815"/>
    <cellStyle name="Comma 2 2 2 3 2" xfId="2816"/>
    <cellStyle name="Comma 2 2 2 3 2 2" xfId="2817"/>
    <cellStyle name="Comma 2 2 2 3 3" xfId="2818"/>
    <cellStyle name="Comma 2 2 2 4" xfId="2819"/>
    <cellStyle name="Comma 2 2 2 4 2" xfId="2820"/>
    <cellStyle name="Comma 2 2 2 5" xfId="2821"/>
    <cellStyle name="Comma 2 2 2 5 2" xfId="2822"/>
    <cellStyle name="Comma 2 2 2 6" xfId="2823"/>
    <cellStyle name="Comma 2 2 3" xfId="218"/>
    <cellStyle name="Comma 2 2 3 2" xfId="2824"/>
    <cellStyle name="Comma 2 2 3 2 2" xfId="2825"/>
    <cellStyle name="Comma 2 2 3 2 2 2" xfId="2826"/>
    <cellStyle name="Comma 2 2 3 2 3" xfId="2827"/>
    <cellStyle name="Comma 2 2 3 3" xfId="2828"/>
    <cellStyle name="Comma 2 2 3 3 2" xfId="2829"/>
    <cellStyle name="Comma 2 2 3 4" xfId="2830"/>
    <cellStyle name="Comma 2 2 3 4 2" xfId="2831"/>
    <cellStyle name="Comma 2 2 3 5" xfId="2832"/>
    <cellStyle name="Comma 2 2 4" xfId="361"/>
    <cellStyle name="Comma 2 2 4 2" xfId="2833"/>
    <cellStyle name="Comma 2 2 4 2 2" xfId="2834"/>
    <cellStyle name="Comma 2 2 4 3" xfId="2835"/>
    <cellStyle name="Comma 2 2 4 3 2" xfId="2836"/>
    <cellStyle name="Comma 2 2 4 4" xfId="2837"/>
    <cellStyle name="Comma 2 2 5" xfId="2838"/>
    <cellStyle name="Comma 2 2 5 2" xfId="2839"/>
    <cellStyle name="Comma 2 2 6" xfId="2840"/>
    <cellStyle name="Comma 2 2 6 2" xfId="2841"/>
    <cellStyle name="Comma 2 2 7" xfId="2842"/>
    <cellStyle name="Comma 2 2 8" xfId="2843"/>
    <cellStyle name="Comma 2 3" xfId="11"/>
    <cellStyle name="Comma 2 3 2" xfId="79"/>
    <cellStyle name="Comma 2 3 2 2" xfId="299"/>
    <cellStyle name="Comma 2 3 2 2 2" xfId="2844"/>
    <cellStyle name="Comma 2 3 2 2 2 2" xfId="2845"/>
    <cellStyle name="Comma 2 3 2 2 2 2 2" xfId="2846"/>
    <cellStyle name="Comma 2 3 2 2 2 3" xfId="2847"/>
    <cellStyle name="Comma 2 3 2 2 3" xfId="2848"/>
    <cellStyle name="Comma 2 3 2 2 3 2" xfId="2849"/>
    <cellStyle name="Comma 2 3 2 2 4" xfId="2850"/>
    <cellStyle name="Comma 2 3 2 2 4 2" xfId="2851"/>
    <cellStyle name="Comma 2 3 2 2 5" xfId="2852"/>
    <cellStyle name="Comma 2 3 2 3" xfId="2853"/>
    <cellStyle name="Comma 2 3 2 3 2" xfId="2854"/>
    <cellStyle name="Comma 2 3 2 3 2 2" xfId="2855"/>
    <cellStyle name="Comma 2 3 2 3 3" xfId="2856"/>
    <cellStyle name="Comma 2 3 2 4" xfId="2857"/>
    <cellStyle name="Comma 2 3 2 4 2" xfId="2858"/>
    <cellStyle name="Comma 2 3 2 5" xfId="2859"/>
    <cellStyle name="Comma 2 3 2 5 2" xfId="2860"/>
    <cellStyle name="Comma 2 3 2 6" xfId="2861"/>
    <cellStyle name="Comma 2 3 3" xfId="247"/>
    <cellStyle name="Comma 2 3 3 2" xfId="2862"/>
    <cellStyle name="Comma 2 3 3 2 2" xfId="2863"/>
    <cellStyle name="Comma 2 3 3 2 2 2" xfId="2864"/>
    <cellStyle name="Comma 2 3 3 2 3" xfId="2865"/>
    <cellStyle name="Comma 2 3 3 3" xfId="2866"/>
    <cellStyle name="Comma 2 3 3 3 2" xfId="2867"/>
    <cellStyle name="Comma 2 3 3 4" xfId="2868"/>
    <cellStyle name="Comma 2 3 3 4 2" xfId="2869"/>
    <cellStyle name="Comma 2 3 3 5" xfId="2870"/>
    <cellStyle name="Comma 2 3 4" xfId="362"/>
    <cellStyle name="Comma 2 3 4 2" xfId="2871"/>
    <cellStyle name="Comma 2 3 4 2 2" xfId="2872"/>
    <cellStyle name="Comma 2 3 4 3" xfId="2873"/>
    <cellStyle name="Comma 2 3 4 3 2" xfId="2874"/>
    <cellStyle name="Comma 2 3 4 4" xfId="2875"/>
    <cellStyle name="Comma 2 3 5" xfId="2876"/>
    <cellStyle name="Comma 2 3 5 2" xfId="2877"/>
    <cellStyle name="Comma 2 3 6" xfId="2878"/>
    <cellStyle name="Comma 2 3 6 2" xfId="2879"/>
    <cellStyle name="Comma 2 4" xfId="12"/>
    <cellStyle name="Comma 2 4 2" xfId="77"/>
    <cellStyle name="Comma 2 4 2 2" xfId="2880"/>
    <cellStyle name="Comma 2 4 3" xfId="158"/>
    <cellStyle name="Comma 2 4 4" xfId="360"/>
    <cellStyle name="Comma 2 4 4 2" xfId="2881"/>
    <cellStyle name="Comma 2 5" xfId="202"/>
    <cellStyle name="Comma 2 5 2" xfId="2882"/>
    <cellStyle name="Comma 2 5 2 2" xfId="2883"/>
    <cellStyle name="Comma 2 5 2 2 2" xfId="2884"/>
    <cellStyle name="Comma 2 5 2 3" xfId="2885"/>
    <cellStyle name="Comma 2 5 3" xfId="2886"/>
    <cellStyle name="Comma 2 5 3 2" xfId="2887"/>
    <cellStyle name="Comma 2 5 4" xfId="2888"/>
    <cellStyle name="Comma 2 5 4 2" xfId="2889"/>
    <cellStyle name="Comma 2 5 5" xfId="2890"/>
    <cellStyle name="Comma 2 6" xfId="2891"/>
    <cellStyle name="Comma 2 6 2" xfId="2892"/>
    <cellStyle name="Comma 2 6 2 2" xfId="2893"/>
    <cellStyle name="Comma 2 6 3" xfId="2894"/>
    <cellStyle name="Comma 2 7" xfId="2895"/>
    <cellStyle name="Comma 2 7 2" xfId="2896"/>
    <cellStyle name="Comma 2 8" xfId="2897"/>
    <cellStyle name="Comma 2 8 2" xfId="2898"/>
    <cellStyle name="Comma 2 9" xfId="2899"/>
    <cellStyle name="Comma 3" xfId="7"/>
    <cellStyle name="Comma 3 2" xfId="80"/>
    <cellStyle name="Comma 3 2 2" xfId="2900"/>
    <cellStyle name="Comma 3 2 3" xfId="2901"/>
    <cellStyle name="Comma 3 3" xfId="20"/>
    <cellStyle name="Comma 3 3 2" xfId="2902"/>
    <cellStyle name="Comma 3 3 3" xfId="2903"/>
    <cellStyle name="Comma 3 4" xfId="2904"/>
    <cellStyle name="Comma 3 5" xfId="2905"/>
    <cellStyle name="Comma 3 5 2" xfId="2906"/>
    <cellStyle name="Comma 3 6" xfId="2907"/>
    <cellStyle name="Comma 3 7" xfId="2908"/>
    <cellStyle name="Comma 4" xfId="25"/>
    <cellStyle name="Comma 4 2" xfId="2909"/>
    <cellStyle name="Comma 4 3" xfId="2910"/>
    <cellStyle name="Comma 4 4" xfId="2911"/>
    <cellStyle name="Comma 5" xfId="23"/>
    <cellStyle name="Comma 5 2" xfId="2912"/>
    <cellStyle name="Comma 5 2 2" xfId="2913"/>
    <cellStyle name="Comma 5 3" xfId="2914"/>
    <cellStyle name="Comma 5 4" xfId="2915"/>
    <cellStyle name="Comma 6" xfId="323"/>
    <cellStyle name="Comma 6 2" xfId="2916"/>
    <cellStyle name="Comma 6 2 2" xfId="2917"/>
    <cellStyle name="Comma 6 3" xfId="2918"/>
    <cellStyle name="Comma 6 4" xfId="2919"/>
    <cellStyle name="Comma 7" xfId="2920"/>
    <cellStyle name="Comma 8" xfId="2921"/>
    <cellStyle name="Comma 9" xfId="2922"/>
    <cellStyle name="Currency 2" xfId="4"/>
    <cellStyle name="Currency 2 2" xfId="2923"/>
    <cellStyle name="Currency 2 2 2" xfId="2924"/>
    <cellStyle name="Currency 2 2 2 2" xfId="2925"/>
    <cellStyle name="Currency 2 2 3" xfId="2926"/>
    <cellStyle name="Currency 2 2 4" xfId="2927"/>
    <cellStyle name="Currency 2 3" xfId="2928"/>
    <cellStyle name="Currency 2 3 2" xfId="2929"/>
    <cellStyle name="Currency 2 4" xfId="2930"/>
    <cellStyle name="Currency 2 4 2" xfId="2931"/>
    <cellStyle name="Currency 2 5" xfId="2932"/>
    <cellStyle name="Currency 3" xfId="2933"/>
    <cellStyle name="Currency 3 2" xfId="2934"/>
    <cellStyle name="Currency 4" xfId="2935"/>
    <cellStyle name="Explanatory Text" xfId="3555" builtinId="53" customBuiltin="1"/>
    <cellStyle name="Explanatory Text 2" xfId="81"/>
    <cellStyle name="Explanatory Text 3" xfId="117"/>
    <cellStyle name="Explanatory Text 4" xfId="2936"/>
    <cellStyle name="Explanatory Text 5" xfId="2937"/>
    <cellStyle name="Followed Hyperlink" xfId="3582" builtinId="9" customBuiltin="1"/>
    <cellStyle name="Good" xfId="3546" builtinId="26" customBuiltin="1"/>
    <cellStyle name="Good 2" xfId="82"/>
    <cellStyle name="Good 3" xfId="107"/>
    <cellStyle name="Good 4" xfId="2938"/>
    <cellStyle name="Good 5" xfId="2939"/>
    <cellStyle name="Heading 1" xfId="3542" builtinId="16" customBuiltin="1"/>
    <cellStyle name="Heading 1 2" xfId="83"/>
    <cellStyle name="Heading 1 3" xfId="103"/>
    <cellStyle name="Heading 1 4" xfId="2940"/>
    <cellStyle name="Heading 1 5" xfId="2941"/>
    <cellStyle name="Heading 2" xfId="3543" builtinId="17" customBuiltin="1"/>
    <cellStyle name="Heading 2 2" xfId="84"/>
    <cellStyle name="Heading 2 3" xfId="104"/>
    <cellStyle name="Heading 2 4" xfId="2942"/>
    <cellStyle name="Heading 2 5" xfId="2943"/>
    <cellStyle name="Heading 3" xfId="3544" builtinId="18" customBuiltin="1"/>
    <cellStyle name="Heading 3 2" xfId="85"/>
    <cellStyle name="Heading 3 3" xfId="105"/>
    <cellStyle name="Heading 3 4" xfId="2944"/>
    <cellStyle name="Heading 3 5" xfId="2945"/>
    <cellStyle name="Heading 4" xfId="3545" builtinId="19" customBuiltin="1"/>
    <cellStyle name="Heading 4 2" xfId="86"/>
    <cellStyle name="Heading 4 3" xfId="106"/>
    <cellStyle name="Heading 4 4" xfId="2946"/>
    <cellStyle name="Heading 4 5" xfId="2947"/>
    <cellStyle name="Hyperlink" xfId="374" builtinId="8"/>
    <cellStyle name="Hyperlink 2" xfId="3581"/>
    <cellStyle name="Input" xfId="3549" builtinId="20" customBuiltin="1"/>
    <cellStyle name="Input 2" xfId="87"/>
    <cellStyle name="Input 3" xfId="110"/>
    <cellStyle name="Input 4" xfId="2948"/>
    <cellStyle name="Input 5" xfId="2949"/>
    <cellStyle name="Linked Cell" xfId="3552" builtinId="24" customBuiltin="1"/>
    <cellStyle name="Linked Cell 2" xfId="88"/>
    <cellStyle name="Linked Cell 3" xfId="113"/>
    <cellStyle name="Linked Cell 4" xfId="2950"/>
    <cellStyle name="Linked Cell 5" xfId="2951"/>
    <cellStyle name="Neutral" xfId="3548" builtinId="28" customBuiltin="1"/>
    <cellStyle name="Neutral 2" xfId="89"/>
    <cellStyle name="Neutral 3" xfId="109"/>
    <cellStyle name="Neutral 4" xfId="2952"/>
    <cellStyle name="Neutral 5" xfId="2953"/>
    <cellStyle name="Normal" xfId="0" builtinId="0"/>
    <cellStyle name="Normal 10" xfId="2954"/>
    <cellStyle name="Normal 10 2" xfId="2955"/>
    <cellStyle name="Normal 10 2 2" xfId="2956"/>
    <cellStyle name="Normal 10 2 2 2" xfId="2957"/>
    <cellStyle name="Normal 10 2 3" xfId="2958"/>
    <cellStyle name="Normal 10 3" xfId="2959"/>
    <cellStyle name="Normal 10 3 2" xfId="2960"/>
    <cellStyle name="Normal 10 4" xfId="2961"/>
    <cellStyle name="Normal 10 4 2" xfId="2962"/>
    <cellStyle name="Normal 10 5" xfId="2963"/>
    <cellStyle name="Normal 11" xfId="2964"/>
    <cellStyle name="Normal 11 2" xfId="2965"/>
    <cellStyle name="Normal 11 2 2" xfId="2966"/>
    <cellStyle name="Normal 11 2 2 2" xfId="2967"/>
    <cellStyle name="Normal 11 2 3" xfId="2968"/>
    <cellStyle name="Normal 11 3" xfId="2969"/>
    <cellStyle name="Normal 11 3 2" xfId="2970"/>
    <cellStyle name="Normal 11 4" xfId="2971"/>
    <cellStyle name="Normal 12" xfId="2972"/>
    <cellStyle name="Normal 12 2" xfId="2973"/>
    <cellStyle name="Normal 12 2 2" xfId="2974"/>
    <cellStyle name="Normal 12 2 2 2" xfId="2975"/>
    <cellStyle name="Normal 12 2 3" xfId="2976"/>
    <cellStyle name="Normal 12 3" xfId="2977"/>
    <cellStyle name="Normal 12 3 2" xfId="2978"/>
    <cellStyle name="Normal 12 4" xfId="2979"/>
    <cellStyle name="Normal 13" xfId="2980"/>
    <cellStyle name="Normal 13 2" xfId="2981"/>
    <cellStyle name="Normal 13 2 2" xfId="2982"/>
    <cellStyle name="Normal 13 2 2 2" xfId="2983"/>
    <cellStyle name="Normal 13 2 3" xfId="2984"/>
    <cellStyle name="Normal 13 3" xfId="2985"/>
    <cellStyle name="Normal 13 3 2" xfId="2986"/>
    <cellStyle name="Normal 13 4" xfId="2987"/>
    <cellStyle name="Normal 14" xfId="2988"/>
    <cellStyle name="Normal 14 2" xfId="2989"/>
    <cellStyle name="Normal 14 2 2" xfId="2990"/>
    <cellStyle name="Normal 14 2 2 2" xfId="2991"/>
    <cellStyle name="Normal 14 2 3" xfId="2992"/>
    <cellStyle name="Normal 14 3" xfId="2993"/>
    <cellStyle name="Normal 14 3 2" xfId="2994"/>
    <cellStyle name="Normal 14 4" xfId="2995"/>
    <cellStyle name="Normal 15" xfId="2996"/>
    <cellStyle name="Normal 15 2" xfId="2997"/>
    <cellStyle name="Normal 15 2 2" xfId="2998"/>
    <cellStyle name="Normal 16" xfId="2999"/>
    <cellStyle name="Normal 16 2" xfId="3000"/>
    <cellStyle name="Normal 17" xfId="3001"/>
    <cellStyle name="Normal 17 2" xfId="3002"/>
    <cellStyle name="Normal 17 2 2" xfId="3003"/>
    <cellStyle name="Normal 17 2 2 2" xfId="3004"/>
    <cellStyle name="Normal 17 2 3" xfId="3005"/>
    <cellStyle name="Normal 17 3" xfId="3006"/>
    <cellStyle name="Normal 17 3 2" xfId="3007"/>
    <cellStyle name="Normal 17 4" xfId="3008"/>
    <cellStyle name="Normal 18" xfId="3009"/>
    <cellStyle name="Normal 18 2" xfId="3010"/>
    <cellStyle name="Normal 18 2 2" xfId="3011"/>
    <cellStyle name="Normal 18 3" xfId="3012"/>
    <cellStyle name="Normal 19" xfId="3013"/>
    <cellStyle name="Normal 2" xfId="1"/>
    <cellStyle name="Normal 2 10" xfId="3014"/>
    <cellStyle name="Normal 2 11" xfId="3015"/>
    <cellStyle name="Normal 2 2" xfId="15"/>
    <cellStyle name="Normal 2 2 2" xfId="91"/>
    <cellStyle name="Normal 2 2 2 2" xfId="300"/>
    <cellStyle name="Normal 2 2 2 2 2" xfId="3016"/>
    <cellStyle name="Normal 2 2 2 2 2 2" xfId="3017"/>
    <cellStyle name="Normal 2 2 2 2 2 2 2" xfId="3018"/>
    <cellStyle name="Normal 2 2 2 2 2 3" xfId="3019"/>
    <cellStyle name="Normal 2 2 2 2 3" xfId="3020"/>
    <cellStyle name="Normal 2 2 2 2 3 2" xfId="3021"/>
    <cellStyle name="Normal 2 2 2 2 4" xfId="3022"/>
    <cellStyle name="Normal 2 2 2 2 4 2" xfId="3023"/>
    <cellStyle name="Normal 2 2 2 2 5" xfId="3024"/>
    <cellStyle name="Normal 2 2 2 3" xfId="3025"/>
    <cellStyle name="Normal 2 2 2 3 2" xfId="3026"/>
    <cellStyle name="Normal 2 2 2 3 2 2" xfId="3027"/>
    <cellStyle name="Normal 2 2 2 3 3" xfId="3028"/>
    <cellStyle name="Normal 2 2 2 4" xfId="3029"/>
    <cellStyle name="Normal 2 2 2 4 2" xfId="3030"/>
    <cellStyle name="Normal 2 2 2 5" xfId="3031"/>
    <cellStyle name="Normal 2 2 2 5 2" xfId="3032"/>
    <cellStyle name="Normal 2 2 2 6" xfId="3033"/>
    <cellStyle name="Normal 2 2 2 7" xfId="3034"/>
    <cellStyle name="Normal 2 2 3" xfId="217"/>
    <cellStyle name="Normal 2 2 3 2" xfId="3035"/>
    <cellStyle name="Normal 2 2 3 2 2" xfId="3036"/>
    <cellStyle name="Normal 2 2 3 2 2 2" xfId="3037"/>
    <cellStyle name="Normal 2 2 3 2 3" xfId="3038"/>
    <cellStyle name="Normal 2 2 3 3" xfId="3039"/>
    <cellStyle name="Normal 2 2 3 3 2" xfId="3040"/>
    <cellStyle name="Normal 2 2 3 4" xfId="3041"/>
    <cellStyle name="Normal 2 2 3 4 2" xfId="3042"/>
    <cellStyle name="Normal 2 2 3 5" xfId="3043"/>
    <cellStyle name="Normal 2 2 4" xfId="364"/>
    <cellStyle name="Normal 2 2 4 2" xfId="3044"/>
    <cellStyle name="Normal 2 2 4 2 2" xfId="3045"/>
    <cellStyle name="Normal 2 2 4 3" xfId="3046"/>
    <cellStyle name="Normal 2 2 4 3 2" xfId="3047"/>
    <cellStyle name="Normal 2 2 4 4" xfId="3048"/>
    <cellStyle name="Normal 2 2 5" xfId="3049"/>
    <cellStyle name="Normal 2 2 5 2" xfId="3050"/>
    <cellStyle name="Normal 2 2 6" xfId="3051"/>
    <cellStyle name="Normal 2 2 6 2" xfId="3052"/>
    <cellStyle name="Normal 2 2 7" xfId="3053"/>
    <cellStyle name="Normal 2 2 8" xfId="3054"/>
    <cellStyle name="Normal 2 2 9" xfId="3055"/>
    <cellStyle name="Normal 2 3" xfId="9"/>
    <cellStyle name="Normal 2 3 2" xfId="195"/>
    <cellStyle name="Normal 2 3 2 2" xfId="301"/>
    <cellStyle name="Normal 2 3 2 2 2" xfId="3056"/>
    <cellStyle name="Normal 2 3 2 2 2 2" xfId="3057"/>
    <cellStyle name="Normal 2 3 2 2 2 2 2" xfId="3058"/>
    <cellStyle name="Normal 2 3 2 2 2 3" xfId="3059"/>
    <cellStyle name="Normal 2 3 2 2 3" xfId="3060"/>
    <cellStyle name="Normal 2 3 2 2 3 2" xfId="3061"/>
    <cellStyle name="Normal 2 3 2 2 4" xfId="3062"/>
    <cellStyle name="Normal 2 3 2 2 4 2" xfId="3063"/>
    <cellStyle name="Normal 2 3 2 2 5" xfId="3064"/>
    <cellStyle name="Normal 2 3 2 3" xfId="3065"/>
    <cellStyle name="Normal 2 3 2 3 2" xfId="3066"/>
    <cellStyle name="Normal 2 3 2 3 2 2" xfId="3067"/>
    <cellStyle name="Normal 2 3 2 3 3" xfId="3068"/>
    <cellStyle name="Normal 2 3 2 4" xfId="3069"/>
    <cellStyle name="Normal 2 3 2 4 2" xfId="3070"/>
    <cellStyle name="Normal 2 3 2 5" xfId="3071"/>
    <cellStyle name="Normal 2 3 2 5 2" xfId="3072"/>
    <cellStyle name="Normal 2 3 2 6" xfId="3073"/>
    <cellStyle name="Normal 2 3 3" xfId="92"/>
    <cellStyle name="Normal 2 3 3 2" xfId="3074"/>
    <cellStyle name="Normal 2 3 3 2 2" xfId="3075"/>
    <cellStyle name="Normal 2 3 3 2 2 2" xfId="3076"/>
    <cellStyle name="Normal 2 3 3 2 3" xfId="3077"/>
    <cellStyle name="Normal 2 3 3 3" xfId="3078"/>
    <cellStyle name="Normal 2 3 3 3 2" xfId="3079"/>
    <cellStyle name="Normal 2 3 3 4" xfId="3080"/>
    <cellStyle name="Normal 2 3 3 4 2" xfId="3081"/>
    <cellStyle name="Normal 2 3 3 5" xfId="3082"/>
    <cellStyle name="Normal 2 3 4" xfId="365"/>
    <cellStyle name="Normal 2 3 4 2" xfId="3083"/>
    <cellStyle name="Normal 2 3 4 2 2" xfId="3084"/>
    <cellStyle name="Normal 2 3 4 3" xfId="3085"/>
    <cellStyle name="Normal 2 3 4 3 2" xfId="3086"/>
    <cellStyle name="Normal 2 3 4 4" xfId="3087"/>
    <cellStyle name="Normal 2 3 5" xfId="3088"/>
    <cellStyle name="Normal 2 3 5 2" xfId="3089"/>
    <cellStyle name="Normal 2 3 6" xfId="3090"/>
    <cellStyle name="Normal 2 3 6 2" xfId="3091"/>
    <cellStyle name="Normal 2 3 7" xfId="3092"/>
    <cellStyle name="Normal 2 3 8" xfId="3093"/>
    <cellStyle name="Normal 2 3 9" xfId="3094"/>
    <cellStyle name="Normal 2 4" xfId="90"/>
    <cellStyle name="Normal 2 4 2" xfId="157"/>
    <cellStyle name="Normal 2 4 3" xfId="363"/>
    <cellStyle name="Normal 2 4 3 2" xfId="3095"/>
    <cellStyle name="Normal 2 4 4" xfId="3096"/>
    <cellStyle name="Normal 2 5" xfId="201"/>
    <cellStyle name="Normal 2 5 2" xfId="3097"/>
    <cellStyle name="Normal 2 5 2 2" xfId="3098"/>
    <cellStyle name="Normal 2 5 2 2 2" xfId="3099"/>
    <cellStyle name="Normal 2 5 2 3" xfId="3100"/>
    <cellStyle name="Normal 2 5 3" xfId="3101"/>
    <cellStyle name="Normal 2 5 3 2" xfId="3102"/>
    <cellStyle name="Normal 2 5 4" xfId="3103"/>
    <cellStyle name="Normal 2 5 4 2" xfId="3104"/>
    <cellStyle name="Normal 2 5 5" xfId="3105"/>
    <cellStyle name="Normal 2 6" xfId="3106"/>
    <cellStyle name="Normal 2 6 2" xfId="3107"/>
    <cellStyle name="Normal 2 7" xfId="3108"/>
    <cellStyle name="Normal 2 7 2" xfId="3109"/>
    <cellStyle name="Normal 2 7 2 2" xfId="3110"/>
    <cellStyle name="Normal 2 7 3" xfId="3111"/>
    <cellStyle name="Normal 2 8" xfId="3112"/>
    <cellStyle name="Normal 2 8 2" xfId="3113"/>
    <cellStyle name="Normal 2 9" xfId="3114"/>
    <cellStyle name="Normal 2 9 2" xfId="3115"/>
    <cellStyle name="Normal 20" xfId="3116"/>
    <cellStyle name="Normal 20 2" xfId="3117"/>
    <cellStyle name="Normal 20 2 2" xfId="3118"/>
    <cellStyle name="Normal 20 3" xfId="3119"/>
    <cellStyle name="Normal 21" xfId="3120"/>
    <cellStyle name="Normal 21 2" xfId="3121"/>
    <cellStyle name="Normal 21 2 2" xfId="3122"/>
    <cellStyle name="Normal 21 3" xfId="3123"/>
    <cellStyle name="Normal 22" xfId="3124"/>
    <cellStyle name="Normal 22 2" xfId="3125"/>
    <cellStyle name="Normal 22 2 2" xfId="3126"/>
    <cellStyle name="Normal 22 3" xfId="3127"/>
    <cellStyle name="Normal 23" xfId="3128"/>
    <cellStyle name="Normal 24" xfId="3129"/>
    <cellStyle name="Normal 24 2" xfId="3130"/>
    <cellStyle name="Normal 25" xfId="3131"/>
    <cellStyle name="Normal 26" xfId="3132"/>
    <cellStyle name="Normal 27" xfId="3133"/>
    <cellStyle name="Normal 28" xfId="3134"/>
    <cellStyle name="Normal 29" xfId="3135"/>
    <cellStyle name="Normal 3" xfId="2"/>
    <cellStyle name="Normal 3 2" xfId="16"/>
    <cellStyle name="Normal 3 2 2" xfId="93"/>
    <cellStyle name="Normal 3 2 2 2" xfId="3136"/>
    <cellStyle name="Normal 3 2 2 3" xfId="3137"/>
    <cellStyle name="Normal 3 2 3" xfId="3138"/>
    <cellStyle name="Normal 3 2 4" xfId="3139"/>
    <cellStyle name="Normal 3 3" xfId="13"/>
    <cellStyle name="Normal 3 3 2" xfId="21"/>
    <cellStyle name="Normal 3 3 3" xfId="3140"/>
    <cellStyle name="Normal 3 4" xfId="3141"/>
    <cellStyle name="Normal 3 4 2" xfId="3142"/>
    <cellStyle name="Normal 3 5" xfId="3143"/>
    <cellStyle name="Normal 3 6" xfId="3144"/>
    <cellStyle name="Normal 30" xfId="3145"/>
    <cellStyle name="Normal 4" xfId="14"/>
    <cellStyle name="Normal 4 10" xfId="3146"/>
    <cellStyle name="Normal 4 2" xfId="95"/>
    <cellStyle name="Normal 4 2 2" xfId="196"/>
    <cellStyle name="Normal 4 2 2 2" xfId="303"/>
    <cellStyle name="Normal 4 2 2 2 2" xfId="3147"/>
    <cellStyle name="Normal 4 2 2 2 2 2" xfId="3148"/>
    <cellStyle name="Normal 4 2 2 2 2 2 2" xfId="3149"/>
    <cellStyle name="Normal 4 2 2 2 2 3" xfId="3150"/>
    <cellStyle name="Normal 4 2 2 2 3" xfId="3151"/>
    <cellStyle name="Normal 4 2 2 2 3 2" xfId="3152"/>
    <cellStyle name="Normal 4 2 2 2 4" xfId="3153"/>
    <cellStyle name="Normal 4 2 2 2 4 2" xfId="3154"/>
    <cellStyle name="Normal 4 2 2 2 5" xfId="3155"/>
    <cellStyle name="Normal 4 2 2 3" xfId="3156"/>
    <cellStyle name="Normal 4 2 2 3 2" xfId="3157"/>
    <cellStyle name="Normal 4 2 2 3 2 2" xfId="3158"/>
    <cellStyle name="Normal 4 2 2 3 3" xfId="3159"/>
    <cellStyle name="Normal 4 2 2 4" xfId="3160"/>
    <cellStyle name="Normal 4 2 2 4 2" xfId="3161"/>
    <cellStyle name="Normal 4 2 2 5" xfId="3162"/>
    <cellStyle name="Normal 4 2 2 5 2" xfId="3163"/>
    <cellStyle name="Normal 4 2 2 6" xfId="3164"/>
    <cellStyle name="Normal 4 2 3" xfId="219"/>
    <cellStyle name="Normal 4 2 3 2" xfId="3165"/>
    <cellStyle name="Normal 4 2 3 2 2" xfId="3166"/>
    <cellStyle name="Normal 4 2 3 2 2 2" xfId="3167"/>
    <cellStyle name="Normal 4 2 3 2 3" xfId="3168"/>
    <cellStyle name="Normal 4 2 3 3" xfId="3169"/>
    <cellStyle name="Normal 4 2 3 3 2" xfId="3170"/>
    <cellStyle name="Normal 4 2 3 4" xfId="3171"/>
    <cellStyle name="Normal 4 2 3 4 2" xfId="3172"/>
    <cellStyle name="Normal 4 2 3 5" xfId="3173"/>
    <cellStyle name="Normal 4 2 4" xfId="367"/>
    <cellStyle name="Normal 4 2 4 2" xfId="3174"/>
    <cellStyle name="Normal 4 2 4 2 2" xfId="3175"/>
    <cellStyle name="Normal 4 2 4 3" xfId="3176"/>
    <cellStyle name="Normal 4 2 4 3 2" xfId="3177"/>
    <cellStyle name="Normal 4 2 4 4" xfId="3178"/>
    <cellStyle name="Normal 4 2 5" xfId="3179"/>
    <cellStyle name="Normal 4 2 5 2" xfId="3180"/>
    <cellStyle name="Normal 4 2 6" xfId="3181"/>
    <cellStyle name="Normal 4 2 6 2" xfId="3182"/>
    <cellStyle name="Normal 4 2 7" xfId="3183"/>
    <cellStyle name="Normal 4 3" xfId="94"/>
    <cellStyle name="Normal 4 3 2" xfId="302"/>
    <cellStyle name="Normal 4 3 2 2" xfId="3184"/>
    <cellStyle name="Normal 4 3 2 2 2" xfId="3185"/>
    <cellStyle name="Normal 4 3 2 2 2 2" xfId="3186"/>
    <cellStyle name="Normal 4 3 2 2 3" xfId="3187"/>
    <cellStyle name="Normal 4 3 2 3" xfId="3188"/>
    <cellStyle name="Normal 4 3 2 3 2" xfId="3189"/>
    <cellStyle name="Normal 4 3 2 4" xfId="3190"/>
    <cellStyle name="Normal 4 3 2 4 2" xfId="3191"/>
    <cellStyle name="Normal 4 3 2 5" xfId="3192"/>
    <cellStyle name="Normal 4 3 3" xfId="366"/>
    <cellStyle name="Normal 4 3 3 2" xfId="3193"/>
    <cellStyle name="Normal 4 3 3 2 2" xfId="3194"/>
    <cellStyle name="Normal 4 3 3 3" xfId="3195"/>
    <cellStyle name="Normal 4 3 3 3 2" xfId="3196"/>
    <cellStyle name="Normal 4 3 3 4" xfId="3197"/>
    <cellStyle name="Normal 4 3 4" xfId="3198"/>
    <cellStyle name="Normal 4 3 4 2" xfId="3199"/>
    <cellStyle name="Normal 4 3 5" xfId="3200"/>
    <cellStyle name="Normal 4 3 5 2" xfId="3201"/>
    <cellStyle name="Normal 4 3 6" xfId="3202"/>
    <cellStyle name="Normal 4 4" xfId="22"/>
    <cellStyle name="Normal 4 4 2" xfId="3203"/>
    <cellStyle name="Normal 4 4 2 2" xfId="3204"/>
    <cellStyle name="Normal 4 4 2 2 2" xfId="3205"/>
    <cellStyle name="Normal 4 4 2 3" xfId="3206"/>
    <cellStyle name="Normal 4 4 3" xfId="3207"/>
    <cellStyle name="Normal 4 4 3 2" xfId="3208"/>
    <cellStyle name="Normal 4 4 4" xfId="3209"/>
    <cellStyle name="Normal 4 4 4 2" xfId="3210"/>
    <cellStyle name="Normal 4 5" xfId="203"/>
    <cellStyle name="Normal 4 5 2" xfId="3211"/>
    <cellStyle name="Normal 4 5 2 2" xfId="3212"/>
    <cellStyle name="Normal 4 5 3" xfId="3213"/>
    <cellStyle name="Normal 4 5 3 2" xfId="3214"/>
    <cellStyle name="Normal 4 5 4" xfId="3215"/>
    <cellStyle name="Normal 4 6" xfId="3216"/>
    <cellStyle name="Normal 4 6 2" xfId="3217"/>
    <cellStyle name="Normal 4 7" xfId="3218"/>
    <cellStyle name="Normal 4 7 2" xfId="3219"/>
    <cellStyle name="Normal 4 8" xfId="3220"/>
    <cellStyle name="Normal 4 9" xfId="3221"/>
    <cellStyle name="Normal 5" xfId="8"/>
    <cellStyle name="Normal 5 2" xfId="96"/>
    <cellStyle name="Normal 5 2 2" xfId="304"/>
    <cellStyle name="Normal 5 2 2 2" xfId="3222"/>
    <cellStyle name="Normal 5 2 2 2 2" xfId="3223"/>
    <cellStyle name="Normal 5 2 2 2 2 2" xfId="3224"/>
    <cellStyle name="Normal 5 2 2 2 3" xfId="3225"/>
    <cellStyle name="Normal 5 2 2 3" xfId="3226"/>
    <cellStyle name="Normal 5 2 2 3 2" xfId="3227"/>
    <cellStyle name="Normal 5 2 2 4" xfId="3228"/>
    <cellStyle name="Normal 5 2 2 4 2" xfId="3229"/>
    <cellStyle name="Normal 5 2 2 5" xfId="3230"/>
    <cellStyle name="Normal 5 2 3" xfId="368"/>
    <cellStyle name="Normal 5 2 3 2" xfId="3231"/>
    <cellStyle name="Normal 5 2 3 2 2" xfId="3232"/>
    <cellStyle name="Normal 5 2 3 3" xfId="3233"/>
    <cellStyle name="Normal 5 2 3 3 2" xfId="3234"/>
    <cellStyle name="Normal 5 2 3 4" xfId="3235"/>
    <cellStyle name="Normal 5 2 4" xfId="3236"/>
    <cellStyle name="Normal 5 2 4 2" xfId="3237"/>
    <cellStyle name="Normal 5 2 5" xfId="3238"/>
    <cellStyle name="Normal 5 2 5 2" xfId="3239"/>
    <cellStyle name="Normal 5 2 6" xfId="3240"/>
    <cellStyle name="Normal 5 2 7" xfId="3241"/>
    <cellStyle name="Normal 5 3" xfId="233"/>
    <cellStyle name="Normal 5 3 2" xfId="3242"/>
    <cellStyle name="Normal 5 3 2 2" xfId="3243"/>
    <cellStyle name="Normal 5 3 2 2 2" xfId="3244"/>
    <cellStyle name="Normal 5 3 2 3" xfId="3245"/>
    <cellStyle name="Normal 5 3 3" xfId="3246"/>
    <cellStyle name="Normal 5 3 3 2" xfId="3247"/>
    <cellStyle name="Normal 5 3 4" xfId="3248"/>
    <cellStyle name="Normal 5 3 4 2" xfId="3249"/>
    <cellStyle name="Normal 5 3 5" xfId="3250"/>
    <cellStyle name="Normal 5 4" xfId="3251"/>
    <cellStyle name="Normal 5 4 2" xfId="3252"/>
    <cellStyle name="Normal 5 4 2 2" xfId="3253"/>
    <cellStyle name="Normal 5 4 3" xfId="3254"/>
    <cellStyle name="Normal 5 5" xfId="3255"/>
    <cellStyle name="Normal 5 5 2" xfId="3256"/>
    <cellStyle name="Normal 5 6" xfId="3257"/>
    <cellStyle name="Normal 5 6 2" xfId="3258"/>
    <cellStyle name="Normal 5 7" xfId="3259"/>
    <cellStyle name="Normal 6" xfId="6"/>
    <cellStyle name="Normal 6 2" xfId="143"/>
    <cellStyle name="Normal 6 2 2" xfId="3260"/>
    <cellStyle name="Normal 6 2 2 2" xfId="3261"/>
    <cellStyle name="Normal 6 2 2 2 2" xfId="3262"/>
    <cellStyle name="Normal 6 2 2 3" xfId="3263"/>
    <cellStyle name="Normal 6 2 3" xfId="3264"/>
    <cellStyle name="Normal 6 2 3 2" xfId="3265"/>
    <cellStyle name="Normal 6 2 4" xfId="3266"/>
    <cellStyle name="Normal 6 2 4 2" xfId="3267"/>
    <cellStyle name="Normal 6 2 5" xfId="3268"/>
    <cellStyle name="Normal 6 2 6" xfId="3269"/>
    <cellStyle name="Normal 6 3" xfId="24"/>
    <cellStyle name="Normal 6 3 2" xfId="248"/>
    <cellStyle name="Normal 6 3 2 2" xfId="3270"/>
    <cellStyle name="Normal 6 3 3" xfId="3271"/>
    <cellStyle name="Normal 6 3 3 2" xfId="3272"/>
    <cellStyle name="Normal 6 3 4" xfId="3273"/>
    <cellStyle name="Normal 6 4" xfId="3274"/>
    <cellStyle name="Normal 6 4 2" xfId="3275"/>
    <cellStyle name="Normal 6 5" xfId="3276"/>
    <cellStyle name="Normal 6 5 2" xfId="3277"/>
    <cellStyle name="Normal 6 6" xfId="3278"/>
    <cellStyle name="Normal 6 7" xfId="3279"/>
    <cellStyle name="Normal 7" xfId="19"/>
    <cellStyle name="Normal 7 2" xfId="308"/>
    <cellStyle name="Normal 7 2 2" xfId="3280"/>
    <cellStyle name="Normal 7 2 2 2" xfId="3281"/>
    <cellStyle name="Normal 7 2 2 2 2" xfId="3282"/>
    <cellStyle name="Normal 7 2 2 3" xfId="3283"/>
    <cellStyle name="Normal 7 2 3" xfId="3284"/>
    <cellStyle name="Normal 7 2 3 2" xfId="3285"/>
    <cellStyle name="Normal 7 2 4" xfId="3286"/>
    <cellStyle name="Normal 7 2 4 2" xfId="3287"/>
    <cellStyle name="Normal 7 2 5" xfId="3288"/>
    <cellStyle name="Normal 7 3" xfId="3289"/>
    <cellStyle name="Normal 7 3 2" xfId="3290"/>
    <cellStyle name="Normal 7 3 2 2" xfId="3291"/>
    <cellStyle name="Normal 7 3 3" xfId="3292"/>
    <cellStyle name="Normal 7 4" xfId="3293"/>
    <cellStyle name="Normal 7 4 2" xfId="3294"/>
    <cellStyle name="Normal 7 5" xfId="3295"/>
    <cellStyle name="Normal 7 5 2" xfId="3296"/>
    <cellStyle name="Normal 7 6" xfId="3297"/>
    <cellStyle name="Normal 7 7" xfId="3298"/>
    <cellStyle name="Normal 7 8" xfId="3299"/>
    <cellStyle name="Normal 8" xfId="18"/>
    <cellStyle name="Normal 8 2" xfId="200"/>
    <cellStyle name="Normal 8 2 2" xfId="3300"/>
    <cellStyle name="Normal 8 2 2 2" xfId="3301"/>
    <cellStyle name="Normal 8 2 2 2 2" xfId="3302"/>
    <cellStyle name="Normal 8 2 2 3" xfId="3303"/>
    <cellStyle name="Normal 8 2 2 4" xfId="3304"/>
    <cellStyle name="Normal 8 2 3" xfId="3305"/>
    <cellStyle name="Normal 8 2 3 2" xfId="3306"/>
    <cellStyle name="Normal 8 2 4" xfId="3307"/>
    <cellStyle name="Normal 8 2 5" xfId="3308"/>
    <cellStyle name="Normal 8 3" xfId="322"/>
    <cellStyle name="Normal 8 3 2" xfId="3309"/>
    <cellStyle name="Normal 8 3 2 2" xfId="3310"/>
    <cellStyle name="Normal 8 3 3" xfId="3311"/>
    <cellStyle name="Normal 8 4" xfId="3312"/>
    <cellStyle name="Normal 8 4 2" xfId="3313"/>
    <cellStyle name="Normal 8 4 3" xfId="3314"/>
    <cellStyle name="Normal 8 5" xfId="3315"/>
    <cellStyle name="Normal 8 5 2" xfId="3316"/>
    <cellStyle name="Normal 8 6" xfId="3317"/>
    <cellStyle name="Normal 8 7" xfId="3318"/>
    <cellStyle name="Normal 8 8" xfId="3319"/>
    <cellStyle name="Normal 9" xfId="372"/>
    <cellStyle name="Normal 9 2" xfId="3320"/>
    <cellStyle name="Normal 9 2 2" xfId="3321"/>
    <cellStyle name="Normal 9 3" xfId="3322"/>
    <cellStyle name="Note 10" xfId="3323"/>
    <cellStyle name="Note 10 2" xfId="3324"/>
    <cellStyle name="Note 10 2 2" xfId="3325"/>
    <cellStyle name="Note 10 2 2 2" xfId="3326"/>
    <cellStyle name="Note 10 2 3" xfId="3327"/>
    <cellStyle name="Note 10 3" xfId="3328"/>
    <cellStyle name="Note 10 3 2" xfId="3329"/>
    <cellStyle name="Note 10 4" xfId="3330"/>
    <cellStyle name="Note 11" xfId="3331"/>
    <cellStyle name="Note 11 2" xfId="3332"/>
    <cellStyle name="Note 11 2 2" xfId="3333"/>
    <cellStyle name="Note 11 3" xfId="3334"/>
    <cellStyle name="Note 12" xfId="3335"/>
    <cellStyle name="Note 13" xfId="3336"/>
    <cellStyle name="Note 13 2" xfId="3337"/>
    <cellStyle name="Note 13 2 2" xfId="3338"/>
    <cellStyle name="Note 13 3" xfId="3339"/>
    <cellStyle name="Note 14" xfId="3340"/>
    <cellStyle name="Note 14 2" xfId="3341"/>
    <cellStyle name="Note 14 2 2" xfId="3342"/>
    <cellStyle name="Note 14 3" xfId="3343"/>
    <cellStyle name="Note 15" xfId="3344"/>
    <cellStyle name="Note 15 2" xfId="3345"/>
    <cellStyle name="Note 15 2 2" xfId="3346"/>
    <cellStyle name="Note 15 3" xfId="3347"/>
    <cellStyle name="Note 16" xfId="3348"/>
    <cellStyle name="Note 17" xfId="3349"/>
    <cellStyle name="Note 17 2" xfId="3350"/>
    <cellStyle name="Note 18" xfId="3351"/>
    <cellStyle name="Note 2" xfId="97"/>
    <cellStyle name="Note 2 2" xfId="98"/>
    <cellStyle name="Note 2 2 2" xfId="198"/>
    <cellStyle name="Note 2 2 2 2" xfId="306"/>
    <cellStyle name="Note 2 2 2 2 2" xfId="3352"/>
    <cellStyle name="Note 2 2 2 2 2 2" xfId="3353"/>
    <cellStyle name="Note 2 2 2 2 2 2 2" xfId="3354"/>
    <cellStyle name="Note 2 2 2 2 2 3" xfId="3355"/>
    <cellStyle name="Note 2 2 2 2 3" xfId="3356"/>
    <cellStyle name="Note 2 2 2 2 3 2" xfId="3357"/>
    <cellStyle name="Note 2 2 2 2 4" xfId="3358"/>
    <cellStyle name="Note 2 2 2 2 4 2" xfId="3359"/>
    <cellStyle name="Note 2 2 2 2 5" xfId="3360"/>
    <cellStyle name="Note 2 2 2 3" xfId="3361"/>
    <cellStyle name="Note 2 2 2 3 2" xfId="3362"/>
    <cellStyle name="Note 2 2 2 3 2 2" xfId="3363"/>
    <cellStyle name="Note 2 2 2 3 3" xfId="3364"/>
    <cellStyle name="Note 2 2 2 4" xfId="3365"/>
    <cellStyle name="Note 2 2 2 4 2" xfId="3366"/>
    <cellStyle name="Note 2 2 2 5" xfId="3367"/>
    <cellStyle name="Note 2 2 2 5 2" xfId="3368"/>
    <cellStyle name="Note 2 2 2 6" xfId="3369"/>
    <cellStyle name="Note 2 2 3" xfId="220"/>
    <cellStyle name="Note 2 2 3 2" xfId="3370"/>
    <cellStyle name="Note 2 2 3 2 2" xfId="3371"/>
    <cellStyle name="Note 2 2 3 2 2 2" xfId="3372"/>
    <cellStyle name="Note 2 2 3 2 3" xfId="3373"/>
    <cellStyle name="Note 2 2 3 3" xfId="3374"/>
    <cellStyle name="Note 2 2 3 3 2" xfId="3375"/>
    <cellStyle name="Note 2 2 3 4" xfId="3376"/>
    <cellStyle name="Note 2 2 3 4 2" xfId="3377"/>
    <cellStyle name="Note 2 2 3 5" xfId="3378"/>
    <cellStyle name="Note 2 2 4" xfId="370"/>
    <cellStyle name="Note 2 2 4 2" xfId="3379"/>
    <cellStyle name="Note 2 2 4 2 2" xfId="3380"/>
    <cellStyle name="Note 2 2 4 3" xfId="3381"/>
    <cellStyle name="Note 2 2 4 3 2" xfId="3382"/>
    <cellStyle name="Note 2 2 4 4" xfId="3383"/>
    <cellStyle name="Note 2 2 5" xfId="3384"/>
    <cellStyle name="Note 2 2 5 2" xfId="3385"/>
    <cellStyle name="Note 2 2 6" xfId="3386"/>
    <cellStyle name="Note 2 2 6 2" xfId="3387"/>
    <cellStyle name="Note 2 2 7" xfId="3388"/>
    <cellStyle name="Note 2 3" xfId="197"/>
    <cellStyle name="Note 2 3 2" xfId="305"/>
    <cellStyle name="Note 2 3 2 2" xfId="3389"/>
    <cellStyle name="Note 2 3 2 2 2" xfId="3390"/>
    <cellStyle name="Note 2 3 2 2 2 2" xfId="3391"/>
    <cellStyle name="Note 2 3 2 2 3" xfId="3392"/>
    <cellStyle name="Note 2 3 2 3" xfId="3393"/>
    <cellStyle name="Note 2 3 2 3 2" xfId="3394"/>
    <cellStyle name="Note 2 3 2 4" xfId="3395"/>
    <cellStyle name="Note 2 3 2 4 2" xfId="3396"/>
    <cellStyle name="Note 2 3 2 5" xfId="3397"/>
    <cellStyle name="Note 2 3 3" xfId="3398"/>
    <cellStyle name="Note 2 3 3 2" xfId="3399"/>
    <cellStyle name="Note 2 3 3 2 2" xfId="3400"/>
    <cellStyle name="Note 2 3 3 3" xfId="3401"/>
    <cellStyle name="Note 2 3 4" xfId="3402"/>
    <cellStyle name="Note 2 3 4 2" xfId="3403"/>
    <cellStyle name="Note 2 3 5" xfId="3404"/>
    <cellStyle name="Note 2 3 5 2" xfId="3405"/>
    <cellStyle name="Note 2 3 6" xfId="3406"/>
    <cellStyle name="Note 2 4" xfId="204"/>
    <cellStyle name="Note 2 4 2" xfId="3407"/>
    <cellStyle name="Note 2 4 2 2" xfId="3408"/>
    <cellStyle name="Note 2 4 2 2 2" xfId="3409"/>
    <cellStyle name="Note 2 4 2 3" xfId="3410"/>
    <cellStyle name="Note 2 4 3" xfId="3411"/>
    <cellStyle name="Note 2 4 3 2" xfId="3412"/>
    <cellStyle name="Note 2 4 4" xfId="3413"/>
    <cellStyle name="Note 2 4 4 2" xfId="3414"/>
    <cellStyle name="Note 2 4 5" xfId="3415"/>
    <cellStyle name="Note 2 5" xfId="369"/>
    <cellStyle name="Note 2 5 2" xfId="3416"/>
    <cellStyle name="Note 2 5 2 2" xfId="3417"/>
    <cellStyle name="Note 2 5 3" xfId="3418"/>
    <cellStyle name="Note 2 5 3 2" xfId="3419"/>
    <cellStyle name="Note 2 5 4" xfId="3420"/>
    <cellStyle name="Note 2 6" xfId="3421"/>
    <cellStyle name="Note 2 6 2" xfId="3422"/>
    <cellStyle name="Note 2 7" xfId="3423"/>
    <cellStyle name="Note 2 7 2" xfId="3424"/>
    <cellStyle name="Note 2 8" xfId="3425"/>
    <cellStyle name="Note 2 9" xfId="3426"/>
    <cellStyle name="Note 3" xfId="99"/>
    <cellStyle name="Note 3 2" xfId="199"/>
    <cellStyle name="Note 3 2 2" xfId="307"/>
    <cellStyle name="Note 3 2 2 2" xfId="3427"/>
    <cellStyle name="Note 3 2 2 2 2" xfId="3428"/>
    <cellStyle name="Note 3 2 2 2 2 2" xfId="3429"/>
    <cellStyle name="Note 3 2 2 2 3" xfId="3430"/>
    <cellStyle name="Note 3 2 2 3" xfId="3431"/>
    <cellStyle name="Note 3 2 2 3 2" xfId="3432"/>
    <cellStyle name="Note 3 2 2 4" xfId="3433"/>
    <cellStyle name="Note 3 2 2 4 2" xfId="3434"/>
    <cellStyle name="Note 3 2 2 5" xfId="3435"/>
    <cellStyle name="Note 3 2 3" xfId="3436"/>
    <cellStyle name="Note 3 2 3 2" xfId="3437"/>
    <cellStyle name="Note 3 2 3 2 2" xfId="3438"/>
    <cellStyle name="Note 3 2 3 3" xfId="3439"/>
    <cellStyle name="Note 3 2 4" xfId="3440"/>
    <cellStyle name="Note 3 2 4 2" xfId="3441"/>
    <cellStyle name="Note 3 2 5" xfId="3442"/>
    <cellStyle name="Note 3 2 5 2" xfId="3443"/>
    <cellStyle name="Note 3 2 6" xfId="3444"/>
    <cellStyle name="Note 3 3" xfId="234"/>
    <cellStyle name="Note 3 3 2" xfId="3445"/>
    <cellStyle name="Note 3 3 2 2" xfId="3446"/>
    <cellStyle name="Note 3 3 2 2 2" xfId="3447"/>
    <cellStyle name="Note 3 3 2 3" xfId="3448"/>
    <cellStyle name="Note 3 3 3" xfId="3449"/>
    <cellStyle name="Note 3 3 3 2" xfId="3450"/>
    <cellStyle name="Note 3 3 4" xfId="3451"/>
    <cellStyle name="Note 3 3 4 2" xfId="3452"/>
    <cellStyle name="Note 3 3 5" xfId="3453"/>
    <cellStyle name="Note 3 4" xfId="371"/>
    <cellStyle name="Note 3 4 2" xfId="3454"/>
    <cellStyle name="Note 3 4 2 2" xfId="3455"/>
    <cellStyle name="Note 3 4 3" xfId="3456"/>
    <cellStyle name="Note 3 4 3 2" xfId="3457"/>
    <cellStyle name="Note 3 4 4" xfId="3458"/>
    <cellStyle name="Note 3 5" xfId="3459"/>
    <cellStyle name="Note 3 5 2" xfId="3460"/>
    <cellStyle name="Note 3 6" xfId="3461"/>
    <cellStyle name="Note 3 6 2" xfId="3462"/>
    <cellStyle name="Note 3 7" xfId="3463"/>
    <cellStyle name="Note 4" xfId="144"/>
    <cellStyle name="Note 4 2" xfId="249"/>
    <cellStyle name="Note 4 2 2" xfId="3464"/>
    <cellStyle name="Note 4 2 2 2" xfId="3465"/>
    <cellStyle name="Note 4 2 2 2 2" xfId="3466"/>
    <cellStyle name="Note 4 2 2 3" xfId="3467"/>
    <cellStyle name="Note 4 2 3" xfId="3468"/>
    <cellStyle name="Note 4 2 3 2" xfId="3469"/>
    <cellStyle name="Note 4 2 4" xfId="3470"/>
    <cellStyle name="Note 4 2 4 2" xfId="3471"/>
    <cellStyle name="Note 4 2 5" xfId="3472"/>
    <cellStyle name="Note 4 3" xfId="3473"/>
    <cellStyle name="Note 4 3 2" xfId="3474"/>
    <cellStyle name="Note 4 3 2 2" xfId="3475"/>
    <cellStyle name="Note 4 3 3" xfId="3476"/>
    <cellStyle name="Note 4 4" xfId="3477"/>
    <cellStyle name="Note 4 4 2" xfId="3478"/>
    <cellStyle name="Note 4 5" xfId="3479"/>
    <cellStyle name="Note 4 5 2" xfId="3480"/>
    <cellStyle name="Note 4 6" xfId="3481"/>
    <cellStyle name="Note 5" xfId="116"/>
    <cellStyle name="Note 5 2" xfId="309"/>
    <cellStyle name="Note 5 2 2" xfId="3482"/>
    <cellStyle name="Note 5 2 2 2" xfId="3483"/>
    <cellStyle name="Note 5 2 2 2 2" xfId="3484"/>
    <cellStyle name="Note 5 2 2 3" xfId="3485"/>
    <cellStyle name="Note 5 2 3" xfId="3486"/>
    <cellStyle name="Note 5 2 3 2" xfId="3487"/>
    <cellStyle name="Note 5 2 4" xfId="3488"/>
    <cellStyle name="Note 5 2 4 2" xfId="3489"/>
    <cellStyle name="Note 5 2 5" xfId="3490"/>
    <cellStyle name="Note 5 3" xfId="3491"/>
    <cellStyle name="Note 5 3 2" xfId="3492"/>
    <cellStyle name="Note 5 3 2 2" xfId="3493"/>
    <cellStyle name="Note 5 3 3" xfId="3494"/>
    <cellStyle name="Note 5 4" xfId="3495"/>
    <cellStyle name="Note 5 4 2" xfId="3496"/>
    <cellStyle name="Note 5 5" xfId="3497"/>
    <cellStyle name="Note 5 5 2" xfId="3498"/>
    <cellStyle name="Note 6" xfId="3499"/>
    <cellStyle name="Note 7" xfId="3500"/>
    <cellStyle name="Note 7 2" xfId="3501"/>
    <cellStyle name="Note 7 2 2" xfId="3502"/>
    <cellStyle name="Note 7 2 2 2" xfId="3503"/>
    <cellStyle name="Note 7 2 3" xfId="3504"/>
    <cellStyle name="Note 7 3" xfId="3505"/>
    <cellStyle name="Note 7 3 2" xfId="3506"/>
    <cellStyle name="Note 7 4" xfId="3507"/>
    <cellStyle name="Note 8" xfId="3508"/>
    <cellStyle name="Note 8 2" xfId="3509"/>
    <cellStyle name="Note 8 2 2" xfId="3510"/>
    <cellStyle name="Note 8 2 2 2" xfId="3511"/>
    <cellStyle name="Note 8 2 3" xfId="3512"/>
    <cellStyle name="Note 8 3" xfId="3513"/>
    <cellStyle name="Note 8 3 2" xfId="3514"/>
    <cellStyle name="Note 8 4" xfId="3515"/>
    <cellStyle name="Note 9" xfId="3516"/>
    <cellStyle name="Note 9 2" xfId="3517"/>
    <cellStyle name="Note 9 2 2" xfId="3518"/>
    <cellStyle name="Note 9 2 2 2" xfId="3519"/>
    <cellStyle name="Note 9 2 3" xfId="3520"/>
    <cellStyle name="Note 9 3" xfId="3521"/>
    <cellStyle name="Note 9 3 2" xfId="3522"/>
    <cellStyle name="Note 9 4" xfId="3523"/>
    <cellStyle name="Output" xfId="3550" builtinId="21" customBuiltin="1"/>
    <cellStyle name="Output 2" xfId="100"/>
    <cellStyle name="Output 3" xfId="111"/>
    <cellStyle name="Output 4" xfId="3524"/>
    <cellStyle name="Output 5" xfId="3525"/>
    <cellStyle name="Percent 2" xfId="5"/>
    <cellStyle name="Percent 2 2" xfId="3526"/>
    <cellStyle name="Percent 2 3" xfId="3527"/>
    <cellStyle name="Percent 2 4" xfId="3528"/>
    <cellStyle name="Percent 3" xfId="373"/>
    <cellStyle name="Percent 3 2" xfId="3529"/>
    <cellStyle name="Percent 3 3" xfId="3530"/>
    <cellStyle name="Percent 4" xfId="3531"/>
    <cellStyle name="Percent 4 2" xfId="3532"/>
    <cellStyle name="Percent 5" xfId="3533"/>
    <cellStyle name="Percent 6" xfId="3534"/>
    <cellStyle name="Percent 7" xfId="3535"/>
    <cellStyle name="Percent 8" xfId="3536"/>
    <cellStyle name="Percent 9" xfId="3537"/>
    <cellStyle name="Title" xfId="17" builtinId="15" customBuiltin="1"/>
    <cellStyle name="Total" xfId="3556" builtinId="25" customBuiltin="1"/>
    <cellStyle name="Total 2" xfId="101"/>
    <cellStyle name="Total 3" xfId="118"/>
    <cellStyle name="Total 4" xfId="3538"/>
    <cellStyle name="Total 5" xfId="3539"/>
    <cellStyle name="Warning Text" xfId="3554" builtinId="11" customBuiltin="1"/>
    <cellStyle name="Warning Text 2" xfId="102"/>
    <cellStyle name="Warning Text 3" xfId="115"/>
    <cellStyle name="Warning Text 4" xfId="3540"/>
    <cellStyle name="Warning Text 5" xfId="3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1000" baseline="0">
              <a:solidFill>
                <a:schemeClr val="bg1"/>
              </a:solidFill>
            </a:rPr>
            <a:t>REGRESAR A LA TABLA DE CONTENIDO</a:t>
          </a:r>
        </a:p>
        <a:p>
          <a:endParaRPr lang="en-US" sz="10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739" custLinFactNeighborY="2628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2105" custLinFactNeighborY="-3988"/>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63FD3A4-5A08-4907-9745-D47E9A2F7210}" type="presOf" srcId="{43D30B3A-9CAA-47AF-A1D2-AA32B1165466}" destId="{320585E0-B6B2-4D94-A767-C03A2B6F9F37}" srcOrd="0" destOrd="0" presId="urn:microsoft.com/office/officeart/2005/8/layout/hProcess3"/>
    <dgm:cxn modelId="{79A76AA7-22CF-4E2A-A83C-693A1DC6B201}" type="presOf" srcId="{2855752D-6B17-473D-BEEF-A56172F58311}" destId="{D4F37216-D6EF-4377-94FA-67099D54FBB4}" srcOrd="0" destOrd="0" presId="urn:microsoft.com/office/officeart/2005/8/layout/hProcess3"/>
    <dgm:cxn modelId="{35707D23-4E23-4F39-88C0-62AE377FAB7A}" type="presParOf" srcId="{D4F37216-D6EF-4377-94FA-67099D54FBB4}" destId="{556B51AA-7686-4AB8-9F95-8D52F9073A83}" srcOrd="0" destOrd="0" presId="urn:microsoft.com/office/officeart/2005/8/layout/hProcess3"/>
    <dgm:cxn modelId="{E7AB2793-D8C0-4CAC-94DF-35E193B28CB0}" type="presParOf" srcId="{D4F37216-D6EF-4377-94FA-67099D54FBB4}" destId="{5CCE57F2-E299-4406-A2AE-3D1F6CD92B94}" srcOrd="1" destOrd="0" presId="urn:microsoft.com/office/officeart/2005/8/layout/hProcess3"/>
    <dgm:cxn modelId="{B001D820-4DFF-4121-AD87-DFF88C70A8E7}" type="presParOf" srcId="{5CCE57F2-E299-4406-A2AE-3D1F6CD92B94}" destId="{FE868A25-62A8-4AB0-8503-9104552BB12B}" srcOrd="0" destOrd="0" presId="urn:microsoft.com/office/officeart/2005/8/layout/hProcess3"/>
    <dgm:cxn modelId="{6D6BE350-D2BA-4D54-9579-2852BEF5E590}" type="presParOf" srcId="{5CCE57F2-E299-4406-A2AE-3D1F6CD92B94}" destId="{01C47E79-D9AB-4C55-A0FB-75A125B365D0}" srcOrd="1" destOrd="0" presId="urn:microsoft.com/office/officeart/2005/8/layout/hProcess3"/>
    <dgm:cxn modelId="{6DC108A8-EA2B-4575-81AD-1F8642BF40CD}" type="presParOf" srcId="{01C47E79-D9AB-4C55-A0FB-75A125B365D0}" destId="{B5DCEE02-C532-4664-B8C5-2D0010E292C4}" srcOrd="0" destOrd="0" presId="urn:microsoft.com/office/officeart/2005/8/layout/hProcess3"/>
    <dgm:cxn modelId="{BCE49AAD-1692-4F48-892C-D894355358F8}" type="presParOf" srcId="{01C47E79-D9AB-4C55-A0FB-75A125B365D0}" destId="{320585E0-B6B2-4D94-A767-C03A2B6F9F37}" srcOrd="1" destOrd="0" presId="urn:microsoft.com/office/officeart/2005/8/layout/hProcess3"/>
    <dgm:cxn modelId="{BD4AAD52-676E-4511-A76A-BE823A860A0B}" type="presParOf" srcId="{01C47E79-D9AB-4C55-A0FB-75A125B365D0}" destId="{DE43D531-32FF-4007-AC81-5868A2B32A3C}" srcOrd="2" destOrd="0" presId="urn:microsoft.com/office/officeart/2005/8/layout/hProcess3"/>
    <dgm:cxn modelId="{D0470083-FE31-457F-B410-776961E3791F}" type="presParOf" srcId="{01C47E79-D9AB-4C55-A0FB-75A125B365D0}" destId="{E07CE728-F429-434B-9A37-3B9908AD5516}" srcOrd="3" destOrd="0" presId="urn:microsoft.com/office/officeart/2005/8/layout/hProcess3"/>
    <dgm:cxn modelId="{E6F14823-8750-4513-89C5-24267626DA07}" type="presParOf" srcId="{5CCE57F2-E299-4406-A2AE-3D1F6CD92B94}" destId="{E165F511-446F-44BF-99B5-C2DC0FD18DB3}" srcOrd="2" destOrd="0" presId="urn:microsoft.com/office/officeart/2005/8/layout/hProcess3"/>
    <dgm:cxn modelId="{4AE2DBE4-A166-4CD0-884B-DB5C18CFADDB}" type="presParOf" srcId="{5CCE57F2-E299-4406-A2AE-3D1F6CD92B94}" destId="{AD2C587B-77A4-42CA-810A-4BBB41FE8827}" srcOrd="3" destOrd="0" presId="urn:microsoft.com/office/officeart/2005/8/layout/hProcess3"/>
    <dgm:cxn modelId="{4685722A-AA62-420C-A610-6B5890EDDCC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20" custLinFactNeighborY="665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185" custLinFactNeighborY="36468">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72" custLinFactNeighborY="6407"/>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5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009" custLinFactNeighborY="28909">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24CFD6C-487B-4DFD-832D-108E9C0200D2}" type="presOf" srcId="{43D30B3A-9CAA-47AF-A1D2-AA32B1165466}" destId="{320585E0-B6B2-4D94-A767-C03A2B6F9F37}" srcOrd="0" destOrd="0" presId="urn:microsoft.com/office/officeart/2005/8/layout/hProcess3"/>
    <dgm:cxn modelId="{24F776B7-7333-4F59-8D0C-2210149E2E82}" type="presOf" srcId="{2855752D-6B17-473D-BEEF-A56172F58311}" destId="{D4F37216-D6EF-4377-94FA-67099D54FBB4}" srcOrd="0" destOrd="0" presId="urn:microsoft.com/office/officeart/2005/8/layout/hProcess3"/>
    <dgm:cxn modelId="{45081E23-7915-4E2A-AF0F-9F226A1BF32C}" type="presParOf" srcId="{D4F37216-D6EF-4377-94FA-67099D54FBB4}" destId="{556B51AA-7686-4AB8-9F95-8D52F9073A83}" srcOrd="0" destOrd="0" presId="urn:microsoft.com/office/officeart/2005/8/layout/hProcess3"/>
    <dgm:cxn modelId="{6AF990D7-483E-4CF9-98DE-3D4D8263DC46}" type="presParOf" srcId="{D4F37216-D6EF-4377-94FA-67099D54FBB4}" destId="{5CCE57F2-E299-4406-A2AE-3D1F6CD92B94}" srcOrd="1" destOrd="0" presId="urn:microsoft.com/office/officeart/2005/8/layout/hProcess3"/>
    <dgm:cxn modelId="{8FFC4427-9C5B-4763-A1E3-C2FB59E9212F}" type="presParOf" srcId="{5CCE57F2-E299-4406-A2AE-3D1F6CD92B94}" destId="{FE868A25-62A8-4AB0-8503-9104552BB12B}" srcOrd="0" destOrd="0" presId="urn:microsoft.com/office/officeart/2005/8/layout/hProcess3"/>
    <dgm:cxn modelId="{46A18BAA-31A0-4D26-BCE5-974A8611AA9C}" type="presParOf" srcId="{5CCE57F2-E299-4406-A2AE-3D1F6CD92B94}" destId="{01C47E79-D9AB-4C55-A0FB-75A125B365D0}" srcOrd="1" destOrd="0" presId="urn:microsoft.com/office/officeart/2005/8/layout/hProcess3"/>
    <dgm:cxn modelId="{31B72EE6-5556-4F86-AFDD-E6F9D225B870}" type="presParOf" srcId="{01C47E79-D9AB-4C55-A0FB-75A125B365D0}" destId="{B5DCEE02-C532-4664-B8C5-2D0010E292C4}" srcOrd="0" destOrd="0" presId="urn:microsoft.com/office/officeart/2005/8/layout/hProcess3"/>
    <dgm:cxn modelId="{F3329A8B-EE69-4FFD-8EED-B4C047E9549F}" type="presParOf" srcId="{01C47E79-D9AB-4C55-A0FB-75A125B365D0}" destId="{320585E0-B6B2-4D94-A767-C03A2B6F9F37}" srcOrd="1" destOrd="0" presId="urn:microsoft.com/office/officeart/2005/8/layout/hProcess3"/>
    <dgm:cxn modelId="{C95DF280-3BBA-4D43-9EEB-A179393CF539}" type="presParOf" srcId="{01C47E79-D9AB-4C55-A0FB-75A125B365D0}" destId="{DE43D531-32FF-4007-AC81-5868A2B32A3C}" srcOrd="2" destOrd="0" presId="urn:microsoft.com/office/officeart/2005/8/layout/hProcess3"/>
    <dgm:cxn modelId="{A06FD927-E24B-426A-AF24-C730914302DB}" type="presParOf" srcId="{01C47E79-D9AB-4C55-A0FB-75A125B365D0}" destId="{E07CE728-F429-434B-9A37-3B9908AD5516}" srcOrd="3" destOrd="0" presId="urn:microsoft.com/office/officeart/2005/8/layout/hProcess3"/>
    <dgm:cxn modelId="{AFB26A63-9DFA-4055-A795-BFEAE61388D2}" type="presParOf" srcId="{5CCE57F2-E299-4406-A2AE-3D1F6CD92B94}" destId="{E165F511-446F-44BF-99B5-C2DC0FD18DB3}" srcOrd="2" destOrd="0" presId="urn:microsoft.com/office/officeart/2005/8/layout/hProcess3"/>
    <dgm:cxn modelId="{9B45B967-079D-4D52-A302-92EDEA8998A5}" type="presParOf" srcId="{5CCE57F2-E299-4406-A2AE-3D1F6CD92B94}" destId="{AD2C587B-77A4-42CA-810A-4BBB41FE8827}" srcOrd="3" destOrd="0" presId="urn:microsoft.com/office/officeart/2005/8/layout/hProcess3"/>
    <dgm:cxn modelId="{DEDB0F2D-3ABA-4B08-8FB8-5C3C758C7F3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9425" custLinFactNeighborY="2802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70638FD-C55A-48EA-8428-AB70E4B95A45}" type="presOf" srcId="{43D30B3A-9CAA-47AF-A1D2-AA32B1165466}" destId="{320585E0-B6B2-4D94-A767-C03A2B6F9F37}" srcOrd="0" destOrd="0" presId="urn:microsoft.com/office/officeart/2005/8/layout/hProcess3"/>
    <dgm:cxn modelId="{5EF03ED5-35F7-43D3-9B3F-0B22A22A3101}" type="presOf" srcId="{2855752D-6B17-473D-BEEF-A56172F58311}" destId="{D4F37216-D6EF-4377-94FA-67099D54FBB4}" srcOrd="0" destOrd="0" presId="urn:microsoft.com/office/officeart/2005/8/layout/hProcess3"/>
    <dgm:cxn modelId="{0DCE951A-7C07-410D-9967-7D27359A0601}" type="presParOf" srcId="{D4F37216-D6EF-4377-94FA-67099D54FBB4}" destId="{556B51AA-7686-4AB8-9F95-8D52F9073A83}" srcOrd="0" destOrd="0" presId="urn:microsoft.com/office/officeart/2005/8/layout/hProcess3"/>
    <dgm:cxn modelId="{308887CE-9347-49C4-8E25-2FC149B846DA}" type="presParOf" srcId="{D4F37216-D6EF-4377-94FA-67099D54FBB4}" destId="{5CCE57F2-E299-4406-A2AE-3D1F6CD92B94}" srcOrd="1" destOrd="0" presId="urn:microsoft.com/office/officeart/2005/8/layout/hProcess3"/>
    <dgm:cxn modelId="{A0D8EECC-291B-4457-89FB-A2E923179D47}" type="presParOf" srcId="{5CCE57F2-E299-4406-A2AE-3D1F6CD92B94}" destId="{FE868A25-62A8-4AB0-8503-9104552BB12B}" srcOrd="0" destOrd="0" presId="urn:microsoft.com/office/officeart/2005/8/layout/hProcess3"/>
    <dgm:cxn modelId="{0BBBA0D4-0505-43E7-917C-CD5D423000A3}" type="presParOf" srcId="{5CCE57F2-E299-4406-A2AE-3D1F6CD92B94}" destId="{01C47E79-D9AB-4C55-A0FB-75A125B365D0}" srcOrd="1" destOrd="0" presId="urn:microsoft.com/office/officeart/2005/8/layout/hProcess3"/>
    <dgm:cxn modelId="{893B9F12-CC22-4D06-8363-1BBF082093BB}" type="presParOf" srcId="{01C47E79-D9AB-4C55-A0FB-75A125B365D0}" destId="{B5DCEE02-C532-4664-B8C5-2D0010E292C4}" srcOrd="0" destOrd="0" presId="urn:microsoft.com/office/officeart/2005/8/layout/hProcess3"/>
    <dgm:cxn modelId="{F204FB50-114D-4847-97FD-CC7F6C4CFA6A}" type="presParOf" srcId="{01C47E79-D9AB-4C55-A0FB-75A125B365D0}" destId="{320585E0-B6B2-4D94-A767-C03A2B6F9F37}" srcOrd="1" destOrd="0" presId="urn:microsoft.com/office/officeart/2005/8/layout/hProcess3"/>
    <dgm:cxn modelId="{8EFEB041-29CE-4401-BB01-FFB9D1C9B582}" type="presParOf" srcId="{01C47E79-D9AB-4C55-A0FB-75A125B365D0}" destId="{DE43D531-32FF-4007-AC81-5868A2B32A3C}" srcOrd="2" destOrd="0" presId="urn:microsoft.com/office/officeart/2005/8/layout/hProcess3"/>
    <dgm:cxn modelId="{A4DC07ED-1697-4788-B0D5-F978B9D42977}" type="presParOf" srcId="{01C47E79-D9AB-4C55-A0FB-75A125B365D0}" destId="{E07CE728-F429-434B-9A37-3B9908AD5516}" srcOrd="3" destOrd="0" presId="urn:microsoft.com/office/officeart/2005/8/layout/hProcess3"/>
    <dgm:cxn modelId="{72CA0DF2-5DBC-4AB4-B645-8A6C66EAA27E}" type="presParOf" srcId="{5CCE57F2-E299-4406-A2AE-3D1F6CD92B94}" destId="{E165F511-446F-44BF-99B5-C2DC0FD18DB3}" srcOrd="2" destOrd="0" presId="urn:microsoft.com/office/officeart/2005/8/layout/hProcess3"/>
    <dgm:cxn modelId="{2F798938-7B6C-4526-A08A-8A289B78FF5F}" type="presParOf" srcId="{5CCE57F2-E299-4406-A2AE-3D1F6CD92B94}" destId="{AD2C587B-77A4-42CA-810A-4BBB41FE8827}" srcOrd="3" destOrd="0" presId="urn:microsoft.com/office/officeart/2005/8/layout/hProcess3"/>
    <dgm:cxn modelId="{0A154AA6-0FA1-4739-87F4-713540AE697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9529" custLinFactNeighborY="35275">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1852"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FBC29F-CABF-438F-BA8E-0003EFE040BB}" type="presOf" srcId="{43D30B3A-9CAA-47AF-A1D2-AA32B1165466}" destId="{320585E0-B6B2-4D94-A767-C03A2B6F9F37}" srcOrd="0" destOrd="0" presId="urn:microsoft.com/office/officeart/2005/8/layout/hProcess3"/>
    <dgm:cxn modelId="{6E74D08C-78E8-4BFA-8233-DA19A11EB430}" type="presOf" srcId="{2855752D-6B17-473D-BEEF-A56172F58311}" destId="{D4F37216-D6EF-4377-94FA-67099D54FBB4}" srcOrd="0" destOrd="0" presId="urn:microsoft.com/office/officeart/2005/8/layout/hProcess3"/>
    <dgm:cxn modelId="{C170EB13-4130-458B-9432-0212AED262ED}" type="presParOf" srcId="{D4F37216-D6EF-4377-94FA-67099D54FBB4}" destId="{556B51AA-7686-4AB8-9F95-8D52F9073A83}" srcOrd="0" destOrd="0" presId="urn:microsoft.com/office/officeart/2005/8/layout/hProcess3"/>
    <dgm:cxn modelId="{93E0241B-7D54-4930-B925-0DB3BA8A24CF}" type="presParOf" srcId="{D4F37216-D6EF-4377-94FA-67099D54FBB4}" destId="{5CCE57F2-E299-4406-A2AE-3D1F6CD92B94}" srcOrd="1" destOrd="0" presId="urn:microsoft.com/office/officeart/2005/8/layout/hProcess3"/>
    <dgm:cxn modelId="{66849435-A4AB-4DE3-940A-B3FC997F43E1}" type="presParOf" srcId="{5CCE57F2-E299-4406-A2AE-3D1F6CD92B94}" destId="{FE868A25-62A8-4AB0-8503-9104552BB12B}" srcOrd="0" destOrd="0" presId="urn:microsoft.com/office/officeart/2005/8/layout/hProcess3"/>
    <dgm:cxn modelId="{25FDAF6F-CE66-42FF-A5D3-0E903A2085CC}" type="presParOf" srcId="{5CCE57F2-E299-4406-A2AE-3D1F6CD92B94}" destId="{01C47E79-D9AB-4C55-A0FB-75A125B365D0}" srcOrd="1" destOrd="0" presId="urn:microsoft.com/office/officeart/2005/8/layout/hProcess3"/>
    <dgm:cxn modelId="{7278C666-2C91-464F-99DC-584B69E3E8A0}" type="presParOf" srcId="{01C47E79-D9AB-4C55-A0FB-75A125B365D0}" destId="{B5DCEE02-C532-4664-B8C5-2D0010E292C4}" srcOrd="0" destOrd="0" presId="urn:microsoft.com/office/officeart/2005/8/layout/hProcess3"/>
    <dgm:cxn modelId="{3D73C0D8-BF91-47EB-A420-CBDA2DCF7578}" type="presParOf" srcId="{01C47E79-D9AB-4C55-A0FB-75A125B365D0}" destId="{320585E0-B6B2-4D94-A767-C03A2B6F9F37}" srcOrd="1" destOrd="0" presId="urn:microsoft.com/office/officeart/2005/8/layout/hProcess3"/>
    <dgm:cxn modelId="{4A568F90-DD2E-4682-89AD-F980CDA3F599}" type="presParOf" srcId="{01C47E79-D9AB-4C55-A0FB-75A125B365D0}" destId="{DE43D531-32FF-4007-AC81-5868A2B32A3C}" srcOrd="2" destOrd="0" presId="urn:microsoft.com/office/officeart/2005/8/layout/hProcess3"/>
    <dgm:cxn modelId="{5CA5AE45-1581-4A0A-80B8-9F214B3FC728}" type="presParOf" srcId="{01C47E79-D9AB-4C55-A0FB-75A125B365D0}" destId="{E07CE728-F429-434B-9A37-3B9908AD5516}" srcOrd="3" destOrd="0" presId="urn:microsoft.com/office/officeart/2005/8/layout/hProcess3"/>
    <dgm:cxn modelId="{A85953C1-AE27-4DA0-AA2A-0249BE42BFDE}" type="presParOf" srcId="{5CCE57F2-E299-4406-A2AE-3D1F6CD92B94}" destId="{E165F511-446F-44BF-99B5-C2DC0FD18DB3}" srcOrd="2" destOrd="0" presId="urn:microsoft.com/office/officeart/2005/8/layout/hProcess3"/>
    <dgm:cxn modelId="{B7150731-5652-4152-A332-82E8E2AE0597}" type="presParOf" srcId="{5CCE57F2-E299-4406-A2AE-3D1F6CD92B94}" destId="{AD2C587B-77A4-42CA-810A-4BBB41FE8827}" srcOrd="3" destOrd="0" presId="urn:microsoft.com/office/officeart/2005/8/layout/hProcess3"/>
    <dgm:cxn modelId="{86E36E03-393C-4E3D-92FD-D1190C413532}"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7773" custLinFactNeighborY="20238">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Y="2579"/>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CD03550-BA77-4D27-AFF9-5F04A80439A0}" type="presOf" srcId="{2855752D-6B17-473D-BEEF-A56172F58311}" destId="{D4F37216-D6EF-4377-94FA-67099D54FBB4}" srcOrd="0" destOrd="0" presId="urn:microsoft.com/office/officeart/2005/8/layout/hProcess3"/>
    <dgm:cxn modelId="{E901D3A0-7AF3-40FE-8B7E-2147D550F11D}" type="presOf" srcId="{43D30B3A-9CAA-47AF-A1D2-AA32B1165466}" destId="{320585E0-B6B2-4D94-A767-C03A2B6F9F37}" srcOrd="0" destOrd="0" presId="urn:microsoft.com/office/officeart/2005/8/layout/hProcess3"/>
    <dgm:cxn modelId="{77F342BB-7249-40BC-8E70-DCA8F2A17DBD}" type="presParOf" srcId="{D4F37216-D6EF-4377-94FA-67099D54FBB4}" destId="{556B51AA-7686-4AB8-9F95-8D52F9073A83}" srcOrd="0" destOrd="0" presId="urn:microsoft.com/office/officeart/2005/8/layout/hProcess3"/>
    <dgm:cxn modelId="{6ED99DBA-52B8-4F2D-A150-7B2017CAE49E}" type="presParOf" srcId="{D4F37216-D6EF-4377-94FA-67099D54FBB4}" destId="{5CCE57F2-E299-4406-A2AE-3D1F6CD92B94}" srcOrd="1" destOrd="0" presId="urn:microsoft.com/office/officeart/2005/8/layout/hProcess3"/>
    <dgm:cxn modelId="{13894F4D-AE08-4970-8BE8-F2D9A0CAFA8C}" type="presParOf" srcId="{5CCE57F2-E299-4406-A2AE-3D1F6CD92B94}" destId="{FE868A25-62A8-4AB0-8503-9104552BB12B}" srcOrd="0" destOrd="0" presId="urn:microsoft.com/office/officeart/2005/8/layout/hProcess3"/>
    <dgm:cxn modelId="{8AF47FB5-9D5E-48A9-9254-C5567D20E2CB}" type="presParOf" srcId="{5CCE57F2-E299-4406-A2AE-3D1F6CD92B94}" destId="{01C47E79-D9AB-4C55-A0FB-75A125B365D0}" srcOrd="1" destOrd="0" presId="urn:microsoft.com/office/officeart/2005/8/layout/hProcess3"/>
    <dgm:cxn modelId="{0256A1FD-6F9C-4A5B-B5DC-6F5341DC7B05}" type="presParOf" srcId="{01C47E79-D9AB-4C55-A0FB-75A125B365D0}" destId="{B5DCEE02-C532-4664-B8C5-2D0010E292C4}" srcOrd="0" destOrd="0" presId="urn:microsoft.com/office/officeart/2005/8/layout/hProcess3"/>
    <dgm:cxn modelId="{29BCE5BF-87E9-48B6-81F5-30A24B60E019}" type="presParOf" srcId="{01C47E79-D9AB-4C55-A0FB-75A125B365D0}" destId="{320585E0-B6B2-4D94-A767-C03A2B6F9F37}" srcOrd="1" destOrd="0" presId="urn:microsoft.com/office/officeart/2005/8/layout/hProcess3"/>
    <dgm:cxn modelId="{FF5E6D57-46D7-4742-AD71-FF61278EFDE7}" type="presParOf" srcId="{01C47E79-D9AB-4C55-A0FB-75A125B365D0}" destId="{DE43D531-32FF-4007-AC81-5868A2B32A3C}" srcOrd="2" destOrd="0" presId="urn:microsoft.com/office/officeart/2005/8/layout/hProcess3"/>
    <dgm:cxn modelId="{F586BAD3-5F6B-412C-A801-4D88E96388C7}" type="presParOf" srcId="{01C47E79-D9AB-4C55-A0FB-75A125B365D0}" destId="{E07CE728-F429-434B-9A37-3B9908AD5516}" srcOrd="3" destOrd="0" presId="urn:microsoft.com/office/officeart/2005/8/layout/hProcess3"/>
    <dgm:cxn modelId="{8E1C3E89-5BB4-478A-9FE7-3A2430394A9B}" type="presParOf" srcId="{5CCE57F2-E299-4406-A2AE-3D1F6CD92B94}" destId="{E165F511-446F-44BF-99B5-C2DC0FD18DB3}" srcOrd="2" destOrd="0" presId="urn:microsoft.com/office/officeart/2005/8/layout/hProcess3"/>
    <dgm:cxn modelId="{444E2BA5-DF6C-49CE-BE93-B69F07643F2C}" type="presParOf" srcId="{5CCE57F2-E299-4406-A2AE-3D1F6CD92B94}" destId="{AD2C587B-77A4-42CA-810A-4BBB41FE8827}" srcOrd="3" destOrd="0" presId="urn:microsoft.com/office/officeart/2005/8/layout/hProcess3"/>
    <dgm:cxn modelId="{A2C9D808-7CC2-460D-9892-FC55AB8465C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018" custLinFactNeighborY="23573">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CC7BDCB6-A16E-47DF-A54A-93DAECCE7CFF}"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8A66F9A2-4C83-4602-8C04-557DB9F900A4}" type="presOf" srcId="{2855752D-6B17-473D-BEEF-A56172F58311}" destId="{D4F37216-D6EF-4377-94FA-67099D54FBB4}" srcOrd="0" destOrd="0" presId="urn:microsoft.com/office/officeart/2005/8/layout/hProcess3"/>
    <dgm:cxn modelId="{F0A7D724-2018-4733-B38D-B175287F91D9}" type="presParOf" srcId="{D4F37216-D6EF-4377-94FA-67099D54FBB4}" destId="{556B51AA-7686-4AB8-9F95-8D52F9073A83}" srcOrd="0" destOrd="0" presId="urn:microsoft.com/office/officeart/2005/8/layout/hProcess3"/>
    <dgm:cxn modelId="{BE7DEA04-CA36-40CD-8C64-9156143884D3}" type="presParOf" srcId="{D4F37216-D6EF-4377-94FA-67099D54FBB4}" destId="{5CCE57F2-E299-4406-A2AE-3D1F6CD92B94}" srcOrd="1" destOrd="0" presId="urn:microsoft.com/office/officeart/2005/8/layout/hProcess3"/>
    <dgm:cxn modelId="{63E630F6-100C-49DB-8BFC-3B80661AEC08}" type="presParOf" srcId="{5CCE57F2-E299-4406-A2AE-3D1F6CD92B94}" destId="{FE868A25-62A8-4AB0-8503-9104552BB12B}" srcOrd="0" destOrd="0" presId="urn:microsoft.com/office/officeart/2005/8/layout/hProcess3"/>
    <dgm:cxn modelId="{0CDFF735-9E12-478A-99FF-1CE2D6EECB91}" type="presParOf" srcId="{5CCE57F2-E299-4406-A2AE-3D1F6CD92B94}" destId="{01C47E79-D9AB-4C55-A0FB-75A125B365D0}" srcOrd="1" destOrd="0" presId="urn:microsoft.com/office/officeart/2005/8/layout/hProcess3"/>
    <dgm:cxn modelId="{2E640C25-FA3C-448E-ADB3-90F97E6D8949}" type="presParOf" srcId="{01C47E79-D9AB-4C55-A0FB-75A125B365D0}" destId="{B5DCEE02-C532-4664-B8C5-2D0010E292C4}" srcOrd="0" destOrd="0" presId="urn:microsoft.com/office/officeart/2005/8/layout/hProcess3"/>
    <dgm:cxn modelId="{94DF9E5D-CF89-4C65-9E0F-1D96CBA130DF}" type="presParOf" srcId="{01C47E79-D9AB-4C55-A0FB-75A125B365D0}" destId="{320585E0-B6B2-4D94-A767-C03A2B6F9F37}" srcOrd="1" destOrd="0" presId="urn:microsoft.com/office/officeart/2005/8/layout/hProcess3"/>
    <dgm:cxn modelId="{9403CED9-96A1-4333-A44A-255A5CE7EFC8}" type="presParOf" srcId="{01C47E79-D9AB-4C55-A0FB-75A125B365D0}" destId="{DE43D531-32FF-4007-AC81-5868A2B32A3C}" srcOrd="2" destOrd="0" presId="urn:microsoft.com/office/officeart/2005/8/layout/hProcess3"/>
    <dgm:cxn modelId="{60D18F99-5271-4D56-9B88-4DB9EB5D76C9}" type="presParOf" srcId="{01C47E79-D9AB-4C55-A0FB-75A125B365D0}" destId="{E07CE728-F429-434B-9A37-3B9908AD5516}" srcOrd="3" destOrd="0" presId="urn:microsoft.com/office/officeart/2005/8/layout/hProcess3"/>
    <dgm:cxn modelId="{C29C03AC-117D-4E55-AF13-ED44E93C04CC}" type="presParOf" srcId="{5CCE57F2-E299-4406-A2AE-3D1F6CD92B94}" destId="{E165F511-446F-44BF-99B5-C2DC0FD18DB3}" srcOrd="2" destOrd="0" presId="urn:microsoft.com/office/officeart/2005/8/layout/hProcess3"/>
    <dgm:cxn modelId="{D927FE30-2C1F-480C-8EB5-8F7A9530E13D}" type="presParOf" srcId="{5CCE57F2-E299-4406-A2AE-3D1F6CD92B94}" destId="{AD2C587B-77A4-42CA-810A-4BBB41FE8827}" srcOrd="3" destOrd="0" presId="urn:microsoft.com/office/officeart/2005/8/layout/hProcess3"/>
    <dgm:cxn modelId="{F67DE80A-6EC1-4128-9DD9-9E12061A23D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9147" custLinFactNeighborY="30414">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7C859F91-8636-4FDF-98C9-9B754A8BC2DC}" type="presOf" srcId="{2855752D-6B17-473D-BEEF-A56172F58311}" destId="{D4F37216-D6EF-4377-94FA-67099D54FBB4}" srcOrd="0" destOrd="0" presId="urn:microsoft.com/office/officeart/2005/8/layout/hProcess3"/>
    <dgm:cxn modelId="{D189016D-77CA-41A5-A70A-5D153E4904F4}" type="presOf" srcId="{43D30B3A-9CAA-47AF-A1D2-AA32B1165466}" destId="{320585E0-B6B2-4D94-A767-C03A2B6F9F37}" srcOrd="0" destOrd="0" presId="urn:microsoft.com/office/officeart/2005/8/layout/hProcess3"/>
    <dgm:cxn modelId="{8BB6703A-BFC6-4C15-BE4D-7FCAE87B3679}" type="presParOf" srcId="{D4F37216-D6EF-4377-94FA-67099D54FBB4}" destId="{556B51AA-7686-4AB8-9F95-8D52F9073A83}" srcOrd="0" destOrd="0" presId="urn:microsoft.com/office/officeart/2005/8/layout/hProcess3"/>
    <dgm:cxn modelId="{0644377E-1D85-42A4-9636-AF58E73ECD9D}" type="presParOf" srcId="{D4F37216-D6EF-4377-94FA-67099D54FBB4}" destId="{5CCE57F2-E299-4406-A2AE-3D1F6CD92B94}" srcOrd="1" destOrd="0" presId="urn:microsoft.com/office/officeart/2005/8/layout/hProcess3"/>
    <dgm:cxn modelId="{D021399C-1047-4BFD-94D8-33F01A718FF7}" type="presParOf" srcId="{5CCE57F2-E299-4406-A2AE-3D1F6CD92B94}" destId="{FE868A25-62A8-4AB0-8503-9104552BB12B}" srcOrd="0" destOrd="0" presId="urn:microsoft.com/office/officeart/2005/8/layout/hProcess3"/>
    <dgm:cxn modelId="{082AB997-0164-48E8-902A-5A663F174712}" type="presParOf" srcId="{5CCE57F2-E299-4406-A2AE-3D1F6CD92B94}" destId="{01C47E79-D9AB-4C55-A0FB-75A125B365D0}" srcOrd="1" destOrd="0" presId="urn:microsoft.com/office/officeart/2005/8/layout/hProcess3"/>
    <dgm:cxn modelId="{0A5F6F7B-936F-4B10-8228-F69259715EA8}" type="presParOf" srcId="{01C47E79-D9AB-4C55-A0FB-75A125B365D0}" destId="{B5DCEE02-C532-4664-B8C5-2D0010E292C4}" srcOrd="0" destOrd="0" presId="urn:microsoft.com/office/officeart/2005/8/layout/hProcess3"/>
    <dgm:cxn modelId="{504F81E7-E40E-4CF9-98AC-EE9EB3DFA677}" type="presParOf" srcId="{01C47E79-D9AB-4C55-A0FB-75A125B365D0}" destId="{320585E0-B6B2-4D94-A767-C03A2B6F9F37}" srcOrd="1" destOrd="0" presId="urn:microsoft.com/office/officeart/2005/8/layout/hProcess3"/>
    <dgm:cxn modelId="{3DB50618-C718-427D-AB86-DD9F76578EAF}" type="presParOf" srcId="{01C47E79-D9AB-4C55-A0FB-75A125B365D0}" destId="{DE43D531-32FF-4007-AC81-5868A2B32A3C}" srcOrd="2" destOrd="0" presId="urn:microsoft.com/office/officeart/2005/8/layout/hProcess3"/>
    <dgm:cxn modelId="{9147E61F-4D81-4C1E-A57F-B43C9F181267}" type="presParOf" srcId="{01C47E79-D9AB-4C55-A0FB-75A125B365D0}" destId="{E07CE728-F429-434B-9A37-3B9908AD5516}" srcOrd="3" destOrd="0" presId="urn:microsoft.com/office/officeart/2005/8/layout/hProcess3"/>
    <dgm:cxn modelId="{54074EDC-D314-4F9A-8C37-A754F532DF20}" type="presParOf" srcId="{5CCE57F2-E299-4406-A2AE-3D1F6CD92B94}" destId="{E165F511-446F-44BF-99B5-C2DC0FD18DB3}" srcOrd="2" destOrd="0" presId="urn:microsoft.com/office/officeart/2005/8/layout/hProcess3"/>
    <dgm:cxn modelId="{95D43C52-EB05-4CD4-B2E8-A7366C3896BF}" type="presParOf" srcId="{5CCE57F2-E299-4406-A2AE-3D1F6CD92B94}" destId="{AD2C587B-77A4-42CA-810A-4BBB41FE8827}" srcOrd="3" destOrd="0" presId="urn:microsoft.com/office/officeart/2005/8/layout/hProcess3"/>
    <dgm:cxn modelId="{FC2AA8B3-6EB1-4F28-BF76-A7B7FB134EEB}"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50" custLinFactNeighborY="1912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B31AFE05-8252-4854-917B-7A5F3C12D804}" type="presOf" srcId="{43D30B3A-9CAA-47AF-A1D2-AA32B1165466}" destId="{320585E0-B6B2-4D94-A767-C03A2B6F9F37}" srcOrd="0" destOrd="0" presId="urn:microsoft.com/office/officeart/2005/8/layout/hProcess3"/>
    <dgm:cxn modelId="{D067FAA8-D550-408E-BDAF-CDEDF7D5648D}" type="presOf" srcId="{2855752D-6B17-473D-BEEF-A56172F58311}" destId="{D4F37216-D6EF-4377-94FA-67099D54FBB4}" srcOrd="0" destOrd="0" presId="urn:microsoft.com/office/officeart/2005/8/layout/hProcess3"/>
    <dgm:cxn modelId="{2AE6836D-3E06-4C92-B8B4-67BB71FB452D}" type="presParOf" srcId="{D4F37216-D6EF-4377-94FA-67099D54FBB4}" destId="{556B51AA-7686-4AB8-9F95-8D52F9073A83}" srcOrd="0" destOrd="0" presId="urn:microsoft.com/office/officeart/2005/8/layout/hProcess3"/>
    <dgm:cxn modelId="{57237D18-01D0-4C14-B224-FB2B30AEF44F}" type="presParOf" srcId="{D4F37216-D6EF-4377-94FA-67099D54FBB4}" destId="{5CCE57F2-E299-4406-A2AE-3D1F6CD92B94}" srcOrd="1" destOrd="0" presId="urn:microsoft.com/office/officeart/2005/8/layout/hProcess3"/>
    <dgm:cxn modelId="{07FA9447-63EB-47AC-8DDC-D5EC1CFD6FBE}" type="presParOf" srcId="{5CCE57F2-E299-4406-A2AE-3D1F6CD92B94}" destId="{FE868A25-62A8-4AB0-8503-9104552BB12B}" srcOrd="0" destOrd="0" presId="urn:microsoft.com/office/officeart/2005/8/layout/hProcess3"/>
    <dgm:cxn modelId="{5C2CDF62-2FC6-4478-ADF2-F7951ECD40EB}" type="presParOf" srcId="{5CCE57F2-E299-4406-A2AE-3D1F6CD92B94}" destId="{01C47E79-D9AB-4C55-A0FB-75A125B365D0}" srcOrd="1" destOrd="0" presId="urn:microsoft.com/office/officeart/2005/8/layout/hProcess3"/>
    <dgm:cxn modelId="{40E9B577-6EC3-4FB6-A7D6-AAF696B7171D}" type="presParOf" srcId="{01C47E79-D9AB-4C55-A0FB-75A125B365D0}" destId="{B5DCEE02-C532-4664-B8C5-2D0010E292C4}" srcOrd="0" destOrd="0" presId="urn:microsoft.com/office/officeart/2005/8/layout/hProcess3"/>
    <dgm:cxn modelId="{E036754A-5F7B-403D-BFDC-EB6604DCD9BE}" type="presParOf" srcId="{01C47E79-D9AB-4C55-A0FB-75A125B365D0}" destId="{320585E0-B6B2-4D94-A767-C03A2B6F9F37}" srcOrd="1" destOrd="0" presId="urn:microsoft.com/office/officeart/2005/8/layout/hProcess3"/>
    <dgm:cxn modelId="{72AA0059-B389-4A87-9281-E4D2514DF263}" type="presParOf" srcId="{01C47E79-D9AB-4C55-A0FB-75A125B365D0}" destId="{DE43D531-32FF-4007-AC81-5868A2B32A3C}" srcOrd="2" destOrd="0" presId="urn:microsoft.com/office/officeart/2005/8/layout/hProcess3"/>
    <dgm:cxn modelId="{51B28A1E-3E2B-4FCE-8F98-EC057DA01DCF}" type="presParOf" srcId="{01C47E79-D9AB-4C55-A0FB-75A125B365D0}" destId="{E07CE728-F429-434B-9A37-3B9908AD5516}" srcOrd="3" destOrd="0" presId="urn:microsoft.com/office/officeart/2005/8/layout/hProcess3"/>
    <dgm:cxn modelId="{ED4415F3-952E-4D0E-8707-0D56406541CB}" type="presParOf" srcId="{5CCE57F2-E299-4406-A2AE-3D1F6CD92B94}" destId="{E165F511-446F-44BF-99B5-C2DC0FD18DB3}" srcOrd="2" destOrd="0" presId="urn:microsoft.com/office/officeart/2005/8/layout/hProcess3"/>
    <dgm:cxn modelId="{8CC1D5F0-3007-44DB-B7DD-6DF40D0767B9}" type="presParOf" srcId="{5CCE57F2-E299-4406-A2AE-3D1F6CD92B94}" destId="{AD2C587B-77A4-42CA-810A-4BBB41FE8827}" srcOrd="3" destOrd="0" presId="urn:microsoft.com/office/officeart/2005/8/layout/hProcess3"/>
    <dgm:cxn modelId="{3061D084-3CD9-4B41-9D14-4A622070589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3"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85723</xdr:colOff>
      <xdr:row>0</xdr:row>
      <xdr:rowOff>138460</xdr:rowOff>
    </xdr:from>
    <xdr:to>
      <xdr:col>1</xdr:col>
      <xdr:colOff>1152525</xdr:colOff>
      <xdr:row>6</xdr:row>
      <xdr:rowOff>107056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3" y="138460"/>
          <a:ext cx="1066802" cy="1054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153760</xdr:colOff>
      <xdr:row>0</xdr:row>
      <xdr:rowOff>326571</xdr:rowOff>
    </xdr:from>
    <xdr:to>
      <xdr:col>19</xdr:col>
      <xdr:colOff>476250</xdr:colOff>
      <xdr:row>3</xdr:row>
      <xdr:rowOff>449036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326571</xdr:colOff>
      <xdr:row>1</xdr:row>
      <xdr:rowOff>81644</xdr:rowOff>
    </xdr:from>
    <xdr:to>
      <xdr:col>15</xdr:col>
      <xdr:colOff>938893</xdr:colOff>
      <xdr:row>1</xdr:row>
      <xdr:rowOff>285751</xdr:rowOff>
    </xdr:to>
    <xdr:sp macro="" textlink="">
      <xdr:nvSpPr>
        <xdr:cNvPr id="4" name="TextBox 3"/>
        <xdr:cNvSpPr txBox="1"/>
      </xdr:nvSpPr>
      <xdr:spPr>
        <a:xfrm>
          <a:off x="13842546" y="557894"/>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149681</xdr:colOff>
      <xdr:row>1</xdr:row>
      <xdr:rowOff>0</xdr:rowOff>
    </xdr:from>
    <xdr:to>
      <xdr:col>19</xdr:col>
      <xdr:colOff>762001</xdr:colOff>
      <xdr:row>3</xdr:row>
      <xdr:rowOff>353785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140154</xdr:colOff>
      <xdr:row>0</xdr:row>
      <xdr:rowOff>152399</xdr:rowOff>
    </xdr:from>
    <xdr:to>
      <xdr:col>19</xdr:col>
      <xdr:colOff>802821</xdr:colOff>
      <xdr:row>3</xdr:row>
      <xdr:rowOff>68035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18</xdr:col>
      <xdr:colOff>666750</xdr:colOff>
      <xdr:row>10</xdr:row>
      <xdr:rowOff>123824</xdr:rowOff>
    </xdr:from>
    <xdr:to>
      <xdr:col>18</xdr:col>
      <xdr:colOff>960501</xdr:colOff>
      <xdr:row>10</xdr:row>
      <xdr:rowOff>247649</xdr:rowOff>
    </xdr:to>
    <xdr:sp macro="" textlink="">
      <xdr:nvSpPr>
        <xdr:cNvPr id="4" name="TextBox 3"/>
        <xdr:cNvSpPr txBox="1"/>
      </xdr:nvSpPr>
      <xdr:spPr>
        <a:xfrm>
          <a:off x="10801350" y="3276599"/>
          <a:ext cx="293751" cy="123825"/>
        </a:xfrm>
        <a:prstGeom prst="rect">
          <a:avLst/>
        </a:prstGeom>
        <a:solidFill>
          <a:srgbClr val="FF0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twoCellAnchor>
    <xdr:from>
      <xdr:col>15</xdr:col>
      <xdr:colOff>285747</xdr:colOff>
      <xdr:row>1</xdr:row>
      <xdr:rowOff>176890</xdr:rowOff>
    </xdr:from>
    <xdr:to>
      <xdr:col>15</xdr:col>
      <xdr:colOff>898069</xdr:colOff>
      <xdr:row>1</xdr:row>
      <xdr:rowOff>380997</xdr:rowOff>
    </xdr:to>
    <xdr:sp macro="" textlink="">
      <xdr:nvSpPr>
        <xdr:cNvPr id="5" name="TextBox 4"/>
        <xdr:cNvSpPr txBox="1"/>
      </xdr:nvSpPr>
      <xdr:spPr>
        <a:xfrm>
          <a:off x="13443854" y="653140"/>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40821</xdr:colOff>
      <xdr:row>0</xdr:row>
      <xdr:rowOff>152400</xdr:rowOff>
    </xdr:from>
    <xdr:to>
      <xdr:col>19</xdr:col>
      <xdr:colOff>693964</xdr:colOff>
      <xdr:row>4</xdr:row>
      <xdr:rowOff>40821</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231322</xdr:colOff>
      <xdr:row>1</xdr:row>
      <xdr:rowOff>95250</xdr:rowOff>
    </xdr:from>
    <xdr:to>
      <xdr:col>15</xdr:col>
      <xdr:colOff>843644</xdr:colOff>
      <xdr:row>1</xdr:row>
      <xdr:rowOff>299357</xdr:rowOff>
    </xdr:to>
    <xdr:sp macro="" textlink="">
      <xdr:nvSpPr>
        <xdr:cNvPr id="4" name="TextBox 3"/>
        <xdr:cNvSpPr txBox="1"/>
      </xdr:nvSpPr>
      <xdr:spPr>
        <a:xfrm>
          <a:off x="15022286" y="571500"/>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153760</xdr:colOff>
      <xdr:row>0</xdr:row>
      <xdr:rowOff>370114</xdr:rowOff>
    </xdr:from>
    <xdr:to>
      <xdr:col>18</xdr:col>
      <xdr:colOff>1319892</xdr:colOff>
      <xdr:row>4</xdr:row>
      <xdr:rowOff>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258533</xdr:colOff>
      <xdr:row>1</xdr:row>
      <xdr:rowOff>176893</xdr:rowOff>
    </xdr:from>
    <xdr:to>
      <xdr:col>15</xdr:col>
      <xdr:colOff>870855</xdr:colOff>
      <xdr:row>1</xdr:row>
      <xdr:rowOff>381000</xdr:rowOff>
    </xdr:to>
    <xdr:sp macro="" textlink="">
      <xdr:nvSpPr>
        <xdr:cNvPr id="4" name="TextBox 3"/>
        <xdr:cNvSpPr txBox="1"/>
      </xdr:nvSpPr>
      <xdr:spPr>
        <a:xfrm>
          <a:off x="14246676" y="653143"/>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95251</xdr:colOff>
      <xdr:row>0</xdr:row>
      <xdr:rowOff>312963</xdr:rowOff>
    </xdr:from>
    <xdr:to>
      <xdr:col>19</xdr:col>
      <xdr:colOff>204107</xdr:colOff>
      <xdr:row>4</xdr:row>
      <xdr:rowOff>152399</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285747</xdr:colOff>
      <xdr:row>1</xdr:row>
      <xdr:rowOff>108857</xdr:rowOff>
    </xdr:from>
    <xdr:to>
      <xdr:col>15</xdr:col>
      <xdr:colOff>898069</xdr:colOff>
      <xdr:row>1</xdr:row>
      <xdr:rowOff>312964</xdr:rowOff>
    </xdr:to>
    <xdr:sp macro="" textlink="">
      <xdr:nvSpPr>
        <xdr:cNvPr id="4" name="TextBox 3"/>
        <xdr:cNvSpPr txBox="1"/>
      </xdr:nvSpPr>
      <xdr:spPr>
        <a:xfrm>
          <a:off x="14273890" y="585107"/>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40821</xdr:colOff>
      <xdr:row>0</xdr:row>
      <xdr:rowOff>137433</xdr:rowOff>
    </xdr:from>
    <xdr:to>
      <xdr:col>19</xdr:col>
      <xdr:colOff>285750</xdr:colOff>
      <xdr:row>3</xdr:row>
      <xdr:rowOff>204107</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299355</xdr:colOff>
      <xdr:row>1</xdr:row>
      <xdr:rowOff>163285</xdr:rowOff>
    </xdr:from>
    <xdr:to>
      <xdr:col>15</xdr:col>
      <xdr:colOff>911677</xdr:colOff>
      <xdr:row>1</xdr:row>
      <xdr:rowOff>367392</xdr:rowOff>
    </xdr:to>
    <xdr:sp macro="" textlink="">
      <xdr:nvSpPr>
        <xdr:cNvPr id="5" name="TextBox 4"/>
        <xdr:cNvSpPr txBox="1"/>
      </xdr:nvSpPr>
      <xdr:spPr>
        <a:xfrm>
          <a:off x="14341926" y="639535"/>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84044</xdr:colOff>
      <xdr:row>0</xdr:row>
      <xdr:rowOff>336177</xdr:rowOff>
    </xdr:from>
    <xdr:to>
      <xdr:col>20</xdr:col>
      <xdr:colOff>56030</xdr:colOff>
      <xdr:row>3</xdr:row>
      <xdr:rowOff>196103</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204508</xdr:colOff>
      <xdr:row>1</xdr:row>
      <xdr:rowOff>91648</xdr:rowOff>
    </xdr:from>
    <xdr:to>
      <xdr:col>15</xdr:col>
      <xdr:colOff>816830</xdr:colOff>
      <xdr:row>1</xdr:row>
      <xdr:rowOff>295755</xdr:rowOff>
    </xdr:to>
    <xdr:sp macro="" textlink="">
      <xdr:nvSpPr>
        <xdr:cNvPr id="4" name="TextBox 3"/>
        <xdr:cNvSpPr txBox="1"/>
      </xdr:nvSpPr>
      <xdr:spPr>
        <a:xfrm>
          <a:off x="15038295" y="1044148"/>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68035</xdr:colOff>
      <xdr:row>0</xdr:row>
      <xdr:rowOff>176894</xdr:rowOff>
    </xdr:from>
    <xdr:to>
      <xdr:col>20</xdr:col>
      <xdr:colOff>40822</xdr:colOff>
      <xdr:row>3</xdr:row>
      <xdr:rowOff>81644</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231321</xdr:colOff>
      <xdr:row>1</xdr:row>
      <xdr:rowOff>108858</xdr:rowOff>
    </xdr:from>
    <xdr:to>
      <xdr:col>15</xdr:col>
      <xdr:colOff>843643</xdr:colOff>
      <xdr:row>1</xdr:row>
      <xdr:rowOff>312965</xdr:rowOff>
    </xdr:to>
    <xdr:sp macro="" textlink="">
      <xdr:nvSpPr>
        <xdr:cNvPr id="5" name="TextBox 4"/>
        <xdr:cNvSpPr txBox="1"/>
      </xdr:nvSpPr>
      <xdr:spPr>
        <a:xfrm>
          <a:off x="14369142" y="585108"/>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14655</xdr:colOff>
      <xdr:row>0</xdr:row>
      <xdr:rowOff>410308</xdr:rowOff>
    </xdr:from>
    <xdr:to>
      <xdr:col>20</xdr:col>
      <xdr:colOff>219809</xdr:colOff>
      <xdr:row>4</xdr:row>
      <xdr:rowOff>73270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244929</xdr:colOff>
      <xdr:row>1</xdr:row>
      <xdr:rowOff>122465</xdr:rowOff>
    </xdr:from>
    <xdr:to>
      <xdr:col>15</xdr:col>
      <xdr:colOff>857251</xdr:colOff>
      <xdr:row>1</xdr:row>
      <xdr:rowOff>326572</xdr:rowOff>
    </xdr:to>
    <xdr:sp macro="" textlink="">
      <xdr:nvSpPr>
        <xdr:cNvPr id="4" name="TextBox 3"/>
        <xdr:cNvSpPr txBox="1"/>
      </xdr:nvSpPr>
      <xdr:spPr>
        <a:xfrm>
          <a:off x="14382750" y="598715"/>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13607</xdr:colOff>
      <xdr:row>0</xdr:row>
      <xdr:rowOff>394607</xdr:rowOff>
    </xdr:from>
    <xdr:to>
      <xdr:col>19</xdr:col>
      <xdr:colOff>95250</xdr:colOff>
      <xdr:row>4</xdr:row>
      <xdr:rowOff>54428</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312964</xdr:colOff>
      <xdr:row>1</xdr:row>
      <xdr:rowOff>81644</xdr:rowOff>
    </xdr:from>
    <xdr:to>
      <xdr:col>15</xdr:col>
      <xdr:colOff>925286</xdr:colOff>
      <xdr:row>1</xdr:row>
      <xdr:rowOff>285751</xdr:rowOff>
    </xdr:to>
    <xdr:sp macro="" textlink="">
      <xdr:nvSpPr>
        <xdr:cNvPr id="4" name="TextBox 3"/>
        <xdr:cNvSpPr txBox="1"/>
      </xdr:nvSpPr>
      <xdr:spPr>
        <a:xfrm>
          <a:off x="14450785" y="557894"/>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8" sqref="O18"/>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tabSelected="1" workbookViewId="0">
      <selection activeCell="B33" sqref="B33"/>
    </sheetView>
  </sheetViews>
  <sheetFormatPr defaultColWidth="9.109375" defaultRowHeight="13.8" x14ac:dyDescent="0.25"/>
  <cols>
    <col min="1" max="1" width="9.109375" style="52"/>
    <col min="2" max="2" width="46.88671875" style="52" customWidth="1"/>
    <col min="3" max="16384" width="9.109375" style="52"/>
  </cols>
  <sheetData>
    <row r="9" spans="2:2" ht="18" x14ac:dyDescent="0.25">
      <c r="B9" s="3" t="s">
        <v>2</v>
      </c>
    </row>
    <row r="11" spans="2:2" ht="15.6" x14ac:dyDescent="0.3">
      <c r="B11" s="1" t="s">
        <v>13</v>
      </c>
    </row>
    <row r="13" spans="2:2" ht="15.6" x14ac:dyDescent="0.3">
      <c r="B13" s="1" t="s">
        <v>3</v>
      </c>
    </row>
    <row r="14" spans="2:2" ht="15.75" x14ac:dyDescent="0.25">
      <c r="B14" s="1"/>
    </row>
    <row r="15" spans="2:2" ht="15.75" x14ac:dyDescent="0.25">
      <c r="B15" s="2" t="s">
        <v>4</v>
      </c>
    </row>
    <row r="16" spans="2:2" ht="15.75" x14ac:dyDescent="0.25">
      <c r="B16" s="2"/>
    </row>
    <row r="17" spans="2:2" ht="15.75" x14ac:dyDescent="0.25">
      <c r="B17" s="2" t="s">
        <v>0</v>
      </c>
    </row>
    <row r="18" spans="2:2" ht="15.75" x14ac:dyDescent="0.25">
      <c r="B18" s="2"/>
    </row>
    <row r="19" spans="2:2" ht="15.6" x14ac:dyDescent="0.3">
      <c r="B19" s="2" t="s">
        <v>5</v>
      </c>
    </row>
    <row r="20" spans="2:2" ht="15.75" x14ac:dyDescent="0.25">
      <c r="B20" s="2"/>
    </row>
    <row r="21" spans="2:2" ht="15.75" x14ac:dyDescent="0.25">
      <c r="B21" s="2" t="s">
        <v>9</v>
      </c>
    </row>
    <row r="22" spans="2:2" ht="15.75" x14ac:dyDescent="0.25">
      <c r="B22" s="2"/>
    </row>
    <row r="23" spans="2:2" ht="15.6" x14ac:dyDescent="0.3">
      <c r="B23" s="2" t="s">
        <v>10</v>
      </c>
    </row>
    <row r="24" spans="2:2" ht="15.75" x14ac:dyDescent="0.25">
      <c r="B24" s="2"/>
    </row>
    <row r="25" spans="2:2" ht="15.75" x14ac:dyDescent="0.25">
      <c r="B25" s="2" t="s">
        <v>6</v>
      </c>
    </row>
    <row r="26" spans="2:2" ht="15.6" x14ac:dyDescent="0.3">
      <c r="B26" s="2"/>
    </row>
    <row r="27" spans="2:2" ht="15.6" x14ac:dyDescent="0.3">
      <c r="B27" s="2" t="s">
        <v>7</v>
      </c>
    </row>
    <row r="28" spans="2:2" ht="15.6" x14ac:dyDescent="0.3">
      <c r="B28" s="2"/>
    </row>
    <row r="29" spans="2:2" ht="15.6" x14ac:dyDescent="0.3">
      <c r="B29" s="2" t="s">
        <v>8</v>
      </c>
    </row>
    <row r="30" spans="2:2" ht="15.6" x14ac:dyDescent="0.3">
      <c r="B30" s="2"/>
    </row>
    <row r="31" spans="2:2" ht="15.6" x14ac:dyDescent="0.3">
      <c r="B31" s="2" t="s">
        <v>11</v>
      </c>
    </row>
    <row r="32" spans="2:2" ht="15.6" x14ac:dyDescent="0.3">
      <c r="B32" s="2"/>
    </row>
    <row r="33" spans="2:2" ht="15.6" x14ac:dyDescent="0.3">
      <c r="B33" s="2" t="s">
        <v>12</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2"/>
  <sheetViews>
    <sheetView zoomScale="70" zoomScaleNormal="70" workbookViewId="0">
      <selection activeCell="T16" sqref="T16"/>
    </sheetView>
  </sheetViews>
  <sheetFormatPr defaultColWidth="9.109375" defaultRowHeight="15.6" x14ac:dyDescent="0.3"/>
  <cols>
    <col min="1" max="1" width="18" style="70" customWidth="1"/>
    <col min="2" max="2" width="12.88671875" style="70" bestFit="1" customWidth="1"/>
    <col min="3" max="4" width="12.88671875" style="70" customWidth="1"/>
    <col min="5" max="5" width="14.109375" style="70" customWidth="1"/>
    <col min="6" max="6" width="12.88671875" style="70" customWidth="1"/>
    <col min="7" max="7" width="13.5546875" style="70" bestFit="1" customWidth="1"/>
    <col min="8" max="8" width="13.6640625" style="70" customWidth="1"/>
    <col min="9" max="12" width="12.88671875" style="70" customWidth="1"/>
    <col min="13" max="13" width="11" style="70" customWidth="1"/>
    <col min="14" max="14" width="12.88671875" style="70" customWidth="1"/>
    <col min="15" max="15" width="16.33203125" style="70" customWidth="1"/>
    <col min="16" max="16" width="15.88671875" style="70" customWidth="1"/>
    <col min="17" max="17" width="12.6640625" style="70" customWidth="1"/>
    <col min="18" max="18" width="9.109375" style="70"/>
    <col min="19" max="19" width="17.109375" style="4" customWidth="1"/>
    <col min="20" max="20" width="20.88671875" style="4" customWidth="1"/>
    <col min="21" max="21" width="19.44140625" style="4" bestFit="1" customWidth="1"/>
    <col min="22" max="16384" width="9.109375" style="4"/>
  </cols>
  <sheetData>
    <row r="1" spans="2:24" ht="37.799999999999997" x14ac:dyDescent="0.65">
      <c r="B1" s="67" t="s">
        <v>20</v>
      </c>
      <c r="C1" s="68"/>
      <c r="D1" s="68"/>
      <c r="E1" s="68"/>
      <c r="F1" s="68"/>
      <c r="G1" s="68"/>
      <c r="H1" s="68"/>
      <c r="I1" s="68"/>
      <c r="J1" s="68"/>
      <c r="K1" s="68"/>
      <c r="L1" s="68"/>
      <c r="M1" s="68"/>
      <c r="N1" s="68"/>
      <c r="O1" s="68"/>
      <c r="P1" s="68"/>
      <c r="Q1" s="69"/>
    </row>
    <row r="2" spans="2:24" ht="23.25" x14ac:dyDescent="0.35">
      <c r="B2" s="71" t="s">
        <v>21</v>
      </c>
      <c r="C2" s="69"/>
      <c r="D2" s="69"/>
      <c r="E2" s="69"/>
      <c r="F2" s="69"/>
      <c r="G2" s="69"/>
      <c r="H2" s="69"/>
      <c r="I2" s="69"/>
      <c r="J2" s="69"/>
      <c r="K2" s="69"/>
      <c r="L2" s="69"/>
      <c r="M2" s="69"/>
      <c r="N2" s="69"/>
      <c r="O2" s="69"/>
      <c r="P2" s="69"/>
      <c r="Q2" s="69" t="s">
        <v>42</v>
      </c>
      <c r="S2" s="5"/>
      <c r="T2" s="5"/>
    </row>
    <row r="3" spans="2:24" ht="38.25" customHeight="1" x14ac:dyDescent="0.5">
      <c r="B3" s="72" t="s">
        <v>22</v>
      </c>
      <c r="C3" s="69"/>
      <c r="D3" s="69"/>
      <c r="E3" s="69"/>
      <c r="F3" s="214"/>
      <c r="G3" s="69"/>
      <c r="H3" s="69"/>
      <c r="I3" s="69"/>
      <c r="J3" s="69"/>
      <c r="K3" s="69"/>
      <c r="L3" s="69"/>
      <c r="M3" s="69"/>
      <c r="N3" s="69"/>
      <c r="O3" s="69"/>
      <c r="P3" s="69"/>
      <c r="Q3" s="69"/>
      <c r="S3" s="5"/>
      <c r="T3" s="5"/>
    </row>
    <row r="4" spans="2:24" ht="31.2" x14ac:dyDescent="0.3">
      <c r="B4" s="73" t="s">
        <v>23</v>
      </c>
      <c r="C4" s="74" t="s">
        <v>24</v>
      </c>
      <c r="D4" s="75" t="s">
        <v>25</v>
      </c>
      <c r="E4" s="75" t="s">
        <v>26</v>
      </c>
      <c r="F4" s="75" t="s">
        <v>27</v>
      </c>
      <c r="G4" s="75" t="s">
        <v>28</v>
      </c>
      <c r="H4" s="75" t="s">
        <v>29</v>
      </c>
      <c r="I4" s="75" t="s">
        <v>30</v>
      </c>
      <c r="J4" s="75" t="s">
        <v>31</v>
      </c>
      <c r="K4" s="75" t="s">
        <v>32</v>
      </c>
      <c r="L4" s="75" t="s">
        <v>33</v>
      </c>
      <c r="M4" s="75" t="s">
        <v>34</v>
      </c>
      <c r="N4" s="74" t="s">
        <v>35</v>
      </c>
      <c r="O4" s="76" t="s">
        <v>36</v>
      </c>
      <c r="P4" s="77" t="s">
        <v>37</v>
      </c>
      <c r="Q4" s="78" t="s">
        <v>38</v>
      </c>
      <c r="S4" s="5"/>
      <c r="T4" s="5"/>
    </row>
    <row r="5" spans="2:24" ht="21" customHeight="1" x14ac:dyDescent="0.25">
      <c r="B5" s="79">
        <v>2000</v>
      </c>
      <c r="C5" s="80">
        <v>1859.4364599999999</v>
      </c>
      <c r="D5" s="81">
        <v>1927.7784200000001</v>
      </c>
      <c r="E5" s="81">
        <v>1878.7526399999999</v>
      </c>
      <c r="F5" s="81">
        <v>1876.8737799999999</v>
      </c>
      <c r="G5" s="81">
        <v>1746.4768200000001</v>
      </c>
      <c r="H5" s="81">
        <v>1747.2306000000001</v>
      </c>
      <c r="I5" s="81">
        <v>1637.0190600000001</v>
      </c>
      <c r="J5" s="81">
        <v>1607.41398</v>
      </c>
      <c r="K5" s="81">
        <v>1716.4604200000001</v>
      </c>
      <c r="L5" s="81">
        <v>1722.4584199999999</v>
      </c>
      <c r="M5" s="81">
        <v>1875.81493</v>
      </c>
      <c r="N5" s="80">
        <v>1865.7038010000001</v>
      </c>
      <c r="O5" s="82">
        <f>SUM(C5:N5)</f>
        <v>21461.419331000001</v>
      </c>
      <c r="P5" s="81">
        <f>SUM(I5:N5,C6:H6)</f>
        <v>21813.455270000002</v>
      </c>
      <c r="Q5" s="83"/>
      <c r="S5" s="5"/>
      <c r="T5" s="5"/>
    </row>
    <row r="6" spans="2:24" ht="21" customHeight="1" x14ac:dyDescent="0.25">
      <c r="B6" s="79">
        <v>2001</v>
      </c>
      <c r="C6" s="80">
        <v>1930.7594099999999</v>
      </c>
      <c r="D6" s="81">
        <v>2001.5438799999999</v>
      </c>
      <c r="E6" s="81">
        <v>1886.83278</v>
      </c>
      <c r="F6" s="81">
        <v>1940.17884</v>
      </c>
      <c r="G6" s="81">
        <v>1791.31663</v>
      </c>
      <c r="H6" s="81">
        <v>1837.953119</v>
      </c>
      <c r="I6" s="81">
        <v>1759.690454</v>
      </c>
      <c r="J6" s="81">
        <v>1585.9217369999999</v>
      </c>
      <c r="K6" s="81">
        <v>1814.67472</v>
      </c>
      <c r="L6" s="81">
        <v>1762.28955</v>
      </c>
      <c r="M6" s="81">
        <v>1938.5390649999999</v>
      </c>
      <c r="N6" s="80">
        <v>1882.50686</v>
      </c>
      <c r="O6" s="82">
        <f t="shared" ref="O6:O20" si="0">SUM(C6:N6)</f>
        <v>22132.207045000003</v>
      </c>
      <c r="P6" s="81">
        <f t="shared" ref="P6:P19" si="1">SUM(I6:N6,C7:H7)</f>
        <v>22301.905226999999</v>
      </c>
      <c r="Q6" s="207">
        <f>((O6/O5)-1)*100</f>
        <v>3.1255515008323798</v>
      </c>
      <c r="S6" s="5"/>
      <c r="T6" s="5"/>
    </row>
    <row r="7" spans="2:24" ht="21" customHeight="1" x14ac:dyDescent="0.25">
      <c r="B7" s="79">
        <v>2002</v>
      </c>
      <c r="C7" s="80">
        <v>1940.9</v>
      </c>
      <c r="D7" s="81">
        <v>2050.3000000000002</v>
      </c>
      <c r="E7" s="81">
        <v>1935.8</v>
      </c>
      <c r="F7" s="81">
        <v>1980.2</v>
      </c>
      <c r="G7" s="81">
        <v>1813.366405</v>
      </c>
      <c r="H7" s="81">
        <v>1837.7164359999999</v>
      </c>
      <c r="I7" s="81">
        <v>1801.7233140000001</v>
      </c>
      <c r="J7" s="81">
        <v>1617.5064789999999</v>
      </c>
      <c r="K7" s="81">
        <v>1817.876579</v>
      </c>
      <c r="L7" s="81">
        <v>1816.7987499999999</v>
      </c>
      <c r="M7" s="81">
        <v>1986.1045240000001</v>
      </c>
      <c r="N7" s="80">
        <v>1964.1176419999999</v>
      </c>
      <c r="O7" s="82">
        <f t="shared" si="0"/>
        <v>22562.410129000004</v>
      </c>
      <c r="P7" s="81">
        <f t="shared" si="1"/>
        <v>23175.641098999997</v>
      </c>
      <c r="Q7" s="207">
        <f t="shared" ref="Q7:Q20" si="2">((O7/O6)-1)*100</f>
        <v>1.9437875451160158</v>
      </c>
      <c r="S7" s="5"/>
      <c r="T7" s="5"/>
    </row>
    <row r="8" spans="2:24" ht="21" customHeight="1" x14ac:dyDescent="0.25">
      <c r="B8" s="79">
        <v>2003</v>
      </c>
      <c r="C8" s="80">
        <v>2042.590148</v>
      </c>
      <c r="D8" s="81">
        <v>2113.2433129999999</v>
      </c>
      <c r="E8" s="81">
        <v>2030.077777</v>
      </c>
      <c r="F8" s="81">
        <v>2080.2967549999998</v>
      </c>
      <c r="G8" s="81">
        <v>1960.655818</v>
      </c>
      <c r="H8" s="81">
        <v>1944.65</v>
      </c>
      <c r="I8" s="81">
        <v>1887.3387</v>
      </c>
      <c r="J8" s="81">
        <v>1737.423</v>
      </c>
      <c r="K8" s="81">
        <v>1969.3920000000001</v>
      </c>
      <c r="L8" s="81">
        <v>1893.57</v>
      </c>
      <c r="M8" s="81">
        <v>2059.154</v>
      </c>
      <c r="N8" s="80">
        <v>1998.7950000000001</v>
      </c>
      <c r="O8" s="82">
        <f t="shared" si="0"/>
        <v>23717.186511</v>
      </c>
      <c r="P8" s="81">
        <f t="shared" si="1"/>
        <v>23937.277684000004</v>
      </c>
      <c r="Q8" s="207">
        <f t="shared" si="2"/>
        <v>5.1181428552960151</v>
      </c>
      <c r="S8" s="5"/>
      <c r="T8" s="66"/>
      <c r="U8" s="66"/>
    </row>
    <row r="9" spans="2:24" ht="21" customHeight="1" x14ac:dyDescent="0.25">
      <c r="B9" s="79">
        <v>2004</v>
      </c>
      <c r="C9" s="80">
        <v>2080.823828</v>
      </c>
      <c r="D9" s="81">
        <v>2142.093484</v>
      </c>
      <c r="E9" s="81">
        <v>2117.9839240000001</v>
      </c>
      <c r="F9" s="81">
        <v>2155.4175799999998</v>
      </c>
      <c r="G9" s="81">
        <v>1921.0008519999999</v>
      </c>
      <c r="H9" s="81">
        <v>1974.285316</v>
      </c>
      <c r="I9" s="81">
        <v>1859.659772</v>
      </c>
      <c r="J9" s="81">
        <v>1803.597806</v>
      </c>
      <c r="K9" s="81">
        <v>1949.6019240000001</v>
      </c>
      <c r="L9" s="81">
        <v>1951.8664879999999</v>
      </c>
      <c r="M9" s="81">
        <v>2037.358156</v>
      </c>
      <c r="N9" s="80">
        <v>2106.4272839999999</v>
      </c>
      <c r="O9" s="82">
        <f t="shared" si="0"/>
        <v>24100.116413999996</v>
      </c>
      <c r="P9" s="81">
        <f t="shared" si="1"/>
        <v>24135.036317999999</v>
      </c>
      <c r="Q9" s="207">
        <f t="shared" si="2"/>
        <v>1.6145671529057326</v>
      </c>
      <c r="S9" s="5"/>
      <c r="T9" s="5"/>
    </row>
    <row r="10" spans="2:24" ht="21" customHeight="1" x14ac:dyDescent="0.25">
      <c r="B10" s="79">
        <v>2005</v>
      </c>
      <c r="C10" s="80">
        <v>2122.2422999999999</v>
      </c>
      <c r="D10" s="81">
        <v>2236.3755160000001</v>
      </c>
      <c r="E10" s="81">
        <v>1927.046351</v>
      </c>
      <c r="F10" s="81">
        <v>2153.1007140000002</v>
      </c>
      <c r="G10" s="81">
        <v>1942.668046</v>
      </c>
      <c r="H10" s="81">
        <v>2045.0919610000001</v>
      </c>
      <c r="I10" s="81">
        <v>1867.6207710000001</v>
      </c>
      <c r="J10" s="81">
        <v>1699.78522</v>
      </c>
      <c r="K10" s="81">
        <v>2070.6350400000001</v>
      </c>
      <c r="L10" s="81">
        <v>2078.6803880000002</v>
      </c>
      <c r="M10" s="81">
        <v>2180.6270720000002</v>
      </c>
      <c r="N10" s="80">
        <v>2176.3031019999999</v>
      </c>
      <c r="O10" s="82">
        <f t="shared" si="0"/>
        <v>24500.176481000002</v>
      </c>
      <c r="P10" s="81">
        <f t="shared" si="1"/>
        <v>24961.788013000005</v>
      </c>
      <c r="Q10" s="207">
        <f t="shared" si="2"/>
        <v>1.6599922594880301</v>
      </c>
      <c r="S10" s="5"/>
      <c r="T10" s="5"/>
    </row>
    <row r="11" spans="2:24" ht="21" customHeight="1" x14ac:dyDescent="0.25">
      <c r="B11" s="79">
        <v>2006</v>
      </c>
      <c r="C11" s="80">
        <v>2196.5864080000001</v>
      </c>
      <c r="D11" s="81">
        <v>2266.511716</v>
      </c>
      <c r="E11" s="81">
        <v>2214.947948</v>
      </c>
      <c r="F11" s="81">
        <v>2144.713068</v>
      </c>
      <c r="G11" s="81">
        <v>2047.161464</v>
      </c>
      <c r="H11" s="81">
        <v>2018.2158159999999</v>
      </c>
      <c r="I11" s="81">
        <v>1909.6190300000001</v>
      </c>
      <c r="J11" s="81">
        <v>1788.2810959999999</v>
      </c>
      <c r="K11" s="81">
        <v>2019.6627309999999</v>
      </c>
      <c r="L11" s="81">
        <v>1964.526304</v>
      </c>
      <c r="M11" s="81">
        <v>2164.3161100000002</v>
      </c>
      <c r="N11" s="80">
        <v>2135.4396579999998</v>
      </c>
      <c r="O11" s="82">
        <f t="shared" si="0"/>
        <v>24869.981348999998</v>
      </c>
      <c r="P11" s="81">
        <f t="shared" si="1"/>
        <v>24946.445658999997</v>
      </c>
      <c r="Q11" s="207">
        <f t="shared" si="2"/>
        <v>1.5093967518429174</v>
      </c>
      <c r="S11" s="5"/>
      <c r="T11" s="5"/>
    </row>
    <row r="12" spans="2:24" ht="21" customHeight="1" x14ac:dyDescent="0.25">
      <c r="B12" s="79">
        <v>2007</v>
      </c>
      <c r="C12" s="80">
        <v>2146.2701179999999</v>
      </c>
      <c r="D12" s="81">
        <v>2251.1493460000002</v>
      </c>
      <c r="E12" s="81">
        <v>2183.868234</v>
      </c>
      <c r="F12" s="81">
        <v>2225.2149760000002</v>
      </c>
      <c r="G12" s="81">
        <v>2094.3410960000001</v>
      </c>
      <c r="H12" s="81">
        <v>2063.7569600000002</v>
      </c>
      <c r="I12" s="81">
        <v>1944.408864</v>
      </c>
      <c r="J12" s="81">
        <v>1829.0024599999999</v>
      </c>
      <c r="K12" s="81">
        <v>2033.852556</v>
      </c>
      <c r="L12" s="81">
        <v>1971.3170720000001</v>
      </c>
      <c r="M12" s="81">
        <v>2200.0638520000002</v>
      </c>
      <c r="N12" s="80">
        <v>2138.9719260000002</v>
      </c>
      <c r="O12" s="82">
        <f t="shared" si="0"/>
        <v>25082.21746</v>
      </c>
      <c r="P12" s="81">
        <f t="shared" si="1"/>
        <v>24636.234037999999</v>
      </c>
      <c r="Q12" s="207">
        <f t="shared" si="2"/>
        <v>0.85338267054444472</v>
      </c>
      <c r="S12" s="5"/>
      <c r="T12" s="5"/>
    </row>
    <row r="13" spans="2:24" ht="21" customHeight="1" x14ac:dyDescent="0.25">
      <c r="B13" s="79">
        <v>2008</v>
      </c>
      <c r="C13" s="80">
        <v>2164.9554199999998</v>
      </c>
      <c r="D13" s="81">
        <v>2213.5117919999998</v>
      </c>
      <c r="E13" s="81">
        <v>2103.0779120000002</v>
      </c>
      <c r="F13" s="81">
        <v>2133.5881479999998</v>
      </c>
      <c r="G13" s="81">
        <v>1965.9639560000001</v>
      </c>
      <c r="H13" s="81">
        <v>1937.52008</v>
      </c>
      <c r="I13" s="81">
        <v>1856.849612</v>
      </c>
      <c r="J13" s="81">
        <v>1758.425172</v>
      </c>
      <c r="K13" s="81">
        <v>1864.305304</v>
      </c>
      <c r="L13" s="81">
        <v>1889.65524</v>
      </c>
      <c r="M13" s="81">
        <v>2032.8425400000001</v>
      </c>
      <c r="N13" s="80">
        <v>2014.5361640000001</v>
      </c>
      <c r="O13" s="82">
        <f t="shared" si="0"/>
        <v>23935.231340000002</v>
      </c>
      <c r="P13" s="81">
        <f t="shared" si="1"/>
        <v>23213.644420000004</v>
      </c>
      <c r="Q13" s="207">
        <f t="shared" si="2"/>
        <v>-4.5729055727595007</v>
      </c>
      <c r="S13" s="7"/>
      <c r="T13" s="26"/>
      <c r="V13" s="18"/>
      <c r="X13" s="62"/>
    </row>
    <row r="14" spans="2:24" ht="21" customHeight="1" x14ac:dyDescent="0.25">
      <c r="B14" s="79">
        <v>2009</v>
      </c>
      <c r="C14" s="80">
        <v>2046.5606399999999</v>
      </c>
      <c r="D14" s="81">
        <v>2109.2299280000002</v>
      </c>
      <c r="E14" s="81">
        <v>1956.6650440000001</v>
      </c>
      <c r="F14" s="81">
        <v>2016.723516</v>
      </c>
      <c r="G14" s="81">
        <v>1849.5369599999999</v>
      </c>
      <c r="H14" s="81">
        <v>1818.3143</v>
      </c>
      <c r="I14" s="81">
        <v>1791.939703</v>
      </c>
      <c r="J14" s="81">
        <v>1629.0020979999999</v>
      </c>
      <c r="K14" s="81">
        <v>1760.2169919999999</v>
      </c>
      <c r="L14" s="81">
        <v>1814.2902919999999</v>
      </c>
      <c r="M14" s="81">
        <v>1897.3578600000001</v>
      </c>
      <c r="N14" s="80">
        <v>1961.0901879999999</v>
      </c>
      <c r="O14" s="82">
        <f t="shared" si="0"/>
        <v>22650.927521000001</v>
      </c>
      <c r="P14" s="81">
        <f t="shared" si="1"/>
        <v>22988.587390000001</v>
      </c>
      <c r="Q14" s="207">
        <f t="shared" si="2"/>
        <v>-5.3657464210663424</v>
      </c>
      <c r="S14" s="5"/>
      <c r="T14" s="27"/>
    </row>
    <row r="15" spans="2:24" ht="21" customHeight="1" x14ac:dyDescent="0.25">
      <c r="B15" s="79">
        <v>2010</v>
      </c>
      <c r="C15" s="80">
        <v>2075.271792</v>
      </c>
      <c r="D15" s="81">
        <v>2097.7269820000001</v>
      </c>
      <c r="E15" s="81">
        <v>2021.037638</v>
      </c>
      <c r="F15" s="81">
        <v>2082.7678799999999</v>
      </c>
      <c r="G15" s="81">
        <v>1907.5416319999999</v>
      </c>
      <c r="H15" s="81">
        <v>1950.344333</v>
      </c>
      <c r="I15" s="81">
        <v>1817.849367</v>
      </c>
      <c r="J15" s="81">
        <v>1738.3403020000001</v>
      </c>
      <c r="K15" s="81">
        <v>1993.430032</v>
      </c>
      <c r="L15" s="81">
        <v>1895.828399</v>
      </c>
      <c r="M15" s="81">
        <v>2009.1068459999999</v>
      </c>
      <c r="N15" s="80">
        <v>1990.25596</v>
      </c>
      <c r="O15" s="82">
        <f t="shared" si="0"/>
        <v>23579.501162999994</v>
      </c>
      <c r="P15" s="81">
        <f t="shared" si="1"/>
        <v>23244.040144999999</v>
      </c>
      <c r="Q15" s="207">
        <f t="shared" si="2"/>
        <v>4.0994950036332911</v>
      </c>
      <c r="S15" s="5"/>
      <c r="T15" s="27"/>
      <c r="W15" s="18"/>
    </row>
    <row r="16" spans="2:24" ht="21" customHeight="1" x14ac:dyDescent="0.25">
      <c r="B16" s="79">
        <v>2011</v>
      </c>
      <c r="C16" s="80">
        <v>2032.2605880000001</v>
      </c>
      <c r="D16" s="81">
        <v>2104.116516</v>
      </c>
      <c r="E16" s="81">
        <v>2012.7609279999999</v>
      </c>
      <c r="F16" s="81">
        <v>2029.08602</v>
      </c>
      <c r="G16" s="81">
        <v>1825.984076</v>
      </c>
      <c r="H16" s="81">
        <v>1795.021111</v>
      </c>
      <c r="I16" s="81">
        <v>1762.263629</v>
      </c>
      <c r="J16" s="81">
        <v>1629.3533</v>
      </c>
      <c r="K16" s="81">
        <v>1814.471378</v>
      </c>
      <c r="L16" s="81">
        <v>1793.2821280000001</v>
      </c>
      <c r="M16" s="81">
        <v>1890.7005999999999</v>
      </c>
      <c r="N16" s="80">
        <v>1938.3158599999999</v>
      </c>
      <c r="O16" s="82">
        <f t="shared" si="0"/>
        <v>22627.616134</v>
      </c>
      <c r="P16" s="81">
        <f t="shared" si="1"/>
        <v>22257.349809039999</v>
      </c>
      <c r="Q16" s="207">
        <f t="shared" si="2"/>
        <v>-4.0369175854052974</v>
      </c>
      <c r="S16" s="7"/>
      <c r="T16" s="5"/>
    </row>
    <row r="17" spans="1:20" ht="21" customHeight="1" x14ac:dyDescent="0.25">
      <c r="B17" s="79">
        <v>2012</v>
      </c>
      <c r="C17" s="80">
        <v>1930.2900958800001</v>
      </c>
      <c r="D17" s="81">
        <v>1956.534492</v>
      </c>
      <c r="E17" s="205">
        <v>1949.8263976600001</v>
      </c>
      <c r="F17" s="205">
        <v>1979.2509768</v>
      </c>
      <c r="G17" s="205">
        <v>1827.3363234999999</v>
      </c>
      <c r="H17" s="205">
        <v>1785.7246282000001</v>
      </c>
      <c r="I17" s="205">
        <v>1720.9117825000001</v>
      </c>
      <c r="J17" s="205">
        <v>1638.116577</v>
      </c>
      <c r="K17" s="205">
        <v>1755.5838940000001</v>
      </c>
      <c r="L17" s="81">
        <v>1766.8307850000001</v>
      </c>
      <c r="M17" s="81">
        <v>1903.4163189999999</v>
      </c>
      <c r="N17" s="80">
        <v>1977.7079180000001</v>
      </c>
      <c r="O17" s="82">
        <f t="shared" si="0"/>
        <v>22191.530189540001</v>
      </c>
      <c r="P17" s="81">
        <f t="shared" si="1"/>
        <v>22306.023138020002</v>
      </c>
      <c r="Q17" s="207">
        <f t="shared" si="2"/>
        <v>-1.9272288423027528</v>
      </c>
      <c r="S17" s="5"/>
      <c r="T17" s="5"/>
    </row>
    <row r="18" spans="1:20" ht="21" customHeight="1" x14ac:dyDescent="0.25">
      <c r="B18" s="79">
        <v>2013</v>
      </c>
      <c r="C18" s="80">
        <v>1953.892026</v>
      </c>
      <c r="D18" s="81">
        <v>1993.7341814000001</v>
      </c>
      <c r="E18" s="205">
        <v>1965.510556</v>
      </c>
      <c r="F18" s="205">
        <v>1990.4176807000001</v>
      </c>
      <c r="G18" s="205">
        <v>1860.6434634699997</v>
      </c>
      <c r="H18" s="205">
        <v>1779.2579549500001</v>
      </c>
      <c r="I18" s="205">
        <v>1714.1328580700001</v>
      </c>
      <c r="J18" s="205">
        <v>1562.6071022799999</v>
      </c>
      <c r="K18" s="205">
        <v>1745.49886096</v>
      </c>
      <c r="L18" s="81">
        <v>1747.2016111300002</v>
      </c>
      <c r="M18" s="81">
        <v>1844.5841400290001</v>
      </c>
      <c r="N18" s="80">
        <v>1797.30306105</v>
      </c>
      <c r="O18" s="82">
        <f t="shared" si="0"/>
        <v>21954.783496038999</v>
      </c>
      <c r="P18" s="81">
        <f t="shared" si="1"/>
        <v>21493.260696384998</v>
      </c>
      <c r="Q18" s="207">
        <f t="shared" si="2"/>
        <v>-1.0668335688387653</v>
      </c>
      <c r="S18" s="5"/>
    </row>
    <row r="19" spans="1:20" ht="21" customHeight="1" x14ac:dyDescent="0.25">
      <c r="B19" s="79">
        <v>2014</v>
      </c>
      <c r="C19" s="80">
        <v>1874.2979239249998</v>
      </c>
      <c r="D19" s="81">
        <v>1948.8885302599999</v>
      </c>
      <c r="E19" s="205">
        <v>1895.6862807530001</v>
      </c>
      <c r="F19" s="205">
        <v>1925.8079786410001</v>
      </c>
      <c r="G19" s="205">
        <v>1741.7404420079999</v>
      </c>
      <c r="H19" s="205">
        <v>1695.5119072790001</v>
      </c>
      <c r="I19" s="205">
        <v>1678.172758405</v>
      </c>
      <c r="J19" s="205">
        <v>1528.036225135</v>
      </c>
      <c r="K19" s="205">
        <v>1745.742915476</v>
      </c>
      <c r="L19" s="81">
        <v>1712.856642</v>
      </c>
      <c r="M19" s="81">
        <v>1784.3829790760001</v>
      </c>
      <c r="N19" s="80">
        <v>1831.5886671619999</v>
      </c>
      <c r="O19" s="82">
        <f t="shared" si="0"/>
        <v>21362.713250119999</v>
      </c>
      <c r="P19" s="81">
        <f t="shared" si="1"/>
        <v>21066.760258954</v>
      </c>
      <c r="Q19" s="207">
        <f t="shared" si="2"/>
        <v>-2.696771052312219</v>
      </c>
      <c r="S19" s="7"/>
      <c r="T19" s="5"/>
    </row>
    <row r="20" spans="1:20" ht="21" customHeight="1" x14ac:dyDescent="0.25">
      <c r="B20" s="85">
        <v>2015</v>
      </c>
      <c r="C20" s="86">
        <v>1869.9125827</v>
      </c>
      <c r="D20" s="87">
        <v>1869.4910520000001</v>
      </c>
      <c r="E20" s="206">
        <v>1795.1520849999999</v>
      </c>
      <c r="F20" s="206">
        <v>1895.908545</v>
      </c>
      <c r="G20" s="206">
        <v>1684.7319500000001</v>
      </c>
      <c r="H20" s="206">
        <v>1670.7838569999999</v>
      </c>
      <c r="I20" s="206">
        <v>1636.2610090000001</v>
      </c>
      <c r="J20" s="206">
        <v>1521.8901949999999</v>
      </c>
      <c r="K20" s="217">
        <v>1665.4791829999999</v>
      </c>
      <c r="L20" s="87">
        <v>1690.731186</v>
      </c>
      <c r="M20" s="87">
        <v>1804.3216159999999</v>
      </c>
      <c r="N20" s="86"/>
      <c r="O20" s="88">
        <f t="shared" si="0"/>
        <v>19104.663260699999</v>
      </c>
      <c r="P20" s="87"/>
      <c r="Q20" s="208">
        <f t="shared" si="2"/>
        <v>-10.570052422565357</v>
      </c>
      <c r="S20" s="5"/>
      <c r="T20" s="5"/>
    </row>
    <row r="21" spans="1:20" ht="21" customHeight="1" x14ac:dyDescent="0.25">
      <c r="C21" s="80"/>
      <c r="D21" s="80"/>
      <c r="E21" s="80"/>
      <c r="F21" s="215"/>
      <c r="G21" s="80"/>
      <c r="H21" s="80"/>
      <c r="I21" s="80"/>
      <c r="J21" s="80"/>
      <c r="K21" s="80"/>
      <c r="L21" s="80"/>
      <c r="M21" s="80"/>
      <c r="N21" s="80"/>
      <c r="O21" s="89"/>
      <c r="P21" s="80"/>
      <c r="S21" s="5"/>
      <c r="T21" s="5"/>
    </row>
    <row r="22" spans="1:20" ht="21" customHeight="1" x14ac:dyDescent="0.25">
      <c r="C22" s="80"/>
      <c r="D22" s="80"/>
      <c r="E22" s="80"/>
      <c r="F22" s="80"/>
      <c r="G22" s="80"/>
      <c r="H22" s="80"/>
      <c r="I22" s="80"/>
      <c r="J22" s="80"/>
      <c r="K22" s="80"/>
      <c r="L22" s="80"/>
      <c r="M22" s="80"/>
      <c r="N22" s="80"/>
      <c r="O22" s="80"/>
      <c r="P22" s="80"/>
      <c r="S22" s="10"/>
      <c r="T22" s="8"/>
    </row>
    <row r="23" spans="1:20" ht="21" customHeight="1" x14ac:dyDescent="0.25">
      <c r="C23" s="80"/>
      <c r="D23" s="80"/>
      <c r="E23" s="80"/>
      <c r="F23" s="80"/>
      <c r="G23" s="80"/>
      <c r="H23" s="80"/>
      <c r="I23" s="80"/>
      <c r="J23" s="80"/>
      <c r="K23" s="80"/>
      <c r="L23" s="80"/>
      <c r="M23" s="80"/>
      <c r="N23" s="80"/>
      <c r="O23" s="80"/>
      <c r="P23" s="80"/>
      <c r="S23" s="5"/>
      <c r="T23" s="5"/>
    </row>
    <row r="24" spans="1:20" s="11" customFormat="1" ht="33" customHeight="1" x14ac:dyDescent="0.5">
      <c r="A24" s="70"/>
      <c r="B24" s="72" t="s">
        <v>39</v>
      </c>
      <c r="C24" s="90"/>
      <c r="D24" s="90"/>
      <c r="E24" s="90"/>
      <c r="F24" s="216"/>
      <c r="G24" s="90"/>
      <c r="H24" s="90"/>
      <c r="I24" s="90"/>
      <c r="J24" s="90"/>
      <c r="K24" s="90"/>
      <c r="L24" s="90"/>
      <c r="M24" s="90"/>
      <c r="N24" s="90"/>
      <c r="O24" s="90"/>
      <c r="P24" s="90"/>
      <c r="Q24" s="69"/>
      <c r="R24" s="70"/>
      <c r="S24" s="12"/>
      <c r="T24" s="12"/>
    </row>
    <row r="25" spans="1:20" ht="42.75" customHeight="1" x14ac:dyDescent="0.3">
      <c r="B25" s="73" t="s">
        <v>23</v>
      </c>
      <c r="C25" s="91" t="s">
        <v>24</v>
      </c>
      <c r="D25" s="92" t="s">
        <v>25</v>
      </c>
      <c r="E25" s="92" t="s">
        <v>26</v>
      </c>
      <c r="F25" s="92" t="s">
        <v>27</v>
      </c>
      <c r="G25" s="92" t="s">
        <v>28</v>
      </c>
      <c r="H25" s="92" t="s">
        <v>29</v>
      </c>
      <c r="I25" s="92" t="s">
        <v>30</v>
      </c>
      <c r="J25" s="92" t="s">
        <v>31</v>
      </c>
      <c r="K25" s="92" t="s">
        <v>32</v>
      </c>
      <c r="L25" s="92" t="s">
        <v>33</v>
      </c>
      <c r="M25" s="92" t="s">
        <v>34</v>
      </c>
      <c r="N25" s="91" t="s">
        <v>35</v>
      </c>
      <c r="O25" s="93" t="s">
        <v>36</v>
      </c>
      <c r="P25" s="94" t="s">
        <v>37</v>
      </c>
      <c r="Q25" s="78" t="s">
        <v>38</v>
      </c>
      <c r="S25" s="5"/>
      <c r="T25" s="5"/>
    </row>
    <row r="26" spans="1:20" s="13" customFormat="1" ht="21" customHeight="1" x14ac:dyDescent="0.3">
      <c r="A26" s="70"/>
      <c r="B26" s="79">
        <v>2000</v>
      </c>
      <c r="C26" s="80">
        <v>1765.2831799999999</v>
      </c>
      <c r="D26" s="81">
        <v>1835.6409000000001</v>
      </c>
      <c r="E26" s="81">
        <v>1787.8795299999999</v>
      </c>
      <c r="F26" s="81">
        <v>1780.8232399999999</v>
      </c>
      <c r="G26" s="81">
        <v>1652.95784</v>
      </c>
      <c r="H26" s="81">
        <v>1651.16832</v>
      </c>
      <c r="I26" s="81">
        <v>1551.7012199999999</v>
      </c>
      <c r="J26" s="81">
        <v>1528.19679</v>
      </c>
      <c r="K26" s="81">
        <v>1632.4583700000001</v>
      </c>
      <c r="L26" s="81">
        <v>1644.44922</v>
      </c>
      <c r="M26" s="81">
        <v>1792.0466200000001</v>
      </c>
      <c r="N26" s="80">
        <v>1774.360811</v>
      </c>
      <c r="O26" s="82">
        <f>SUM(C26:N26)</f>
        <v>20396.966041</v>
      </c>
      <c r="P26" s="81">
        <f>SUM(I26:N26,C27:H27)</f>
        <v>20728.937379999999</v>
      </c>
      <c r="Q26" s="83"/>
      <c r="R26" s="70"/>
      <c r="S26" s="14"/>
      <c r="T26" s="14"/>
    </row>
    <row r="27" spans="1:20" ht="21" customHeight="1" x14ac:dyDescent="0.3">
      <c r="B27" s="79">
        <v>2001</v>
      </c>
      <c r="C27" s="80">
        <v>1831.61078</v>
      </c>
      <c r="D27" s="81">
        <v>1907.4438399999999</v>
      </c>
      <c r="E27" s="81">
        <v>1795.2538500000001</v>
      </c>
      <c r="F27" s="81">
        <v>1834.9219499999999</v>
      </c>
      <c r="G27" s="81">
        <v>1698.1837</v>
      </c>
      <c r="H27" s="81">
        <v>1738.3102289999999</v>
      </c>
      <c r="I27" s="81">
        <v>1665.318094</v>
      </c>
      <c r="J27" s="81">
        <v>1501.94859</v>
      </c>
      <c r="K27" s="81">
        <v>1727.09493</v>
      </c>
      <c r="L27" s="81">
        <v>1673.93489</v>
      </c>
      <c r="M27" s="81">
        <v>1841.437852</v>
      </c>
      <c r="N27" s="80">
        <v>1793.3190030000001</v>
      </c>
      <c r="O27" s="82">
        <f t="shared" ref="O27:O41" si="3">SUM(C27:N27)</f>
        <v>21008.777707999998</v>
      </c>
      <c r="P27" s="81">
        <f t="shared" ref="P27:P40" si="4">SUM(I27:N27,C28:H28)</f>
        <v>21203.187083000004</v>
      </c>
      <c r="Q27" s="207">
        <f>((O27/O26)-1)*100</f>
        <v>2.9995228985045808</v>
      </c>
      <c r="S27" s="5"/>
      <c r="T27" s="5"/>
    </row>
    <row r="28" spans="1:20" ht="21" customHeight="1" x14ac:dyDescent="0.3">
      <c r="B28" s="79">
        <v>2002</v>
      </c>
      <c r="C28" s="80">
        <v>1848.0631169999999</v>
      </c>
      <c r="D28" s="81">
        <v>1947.77207</v>
      </c>
      <c r="E28" s="81">
        <v>1835.8366269999999</v>
      </c>
      <c r="F28" s="81">
        <v>1889.0602690000001</v>
      </c>
      <c r="G28" s="81">
        <v>1730.7228150000001</v>
      </c>
      <c r="H28" s="81">
        <v>1748.6788260000001</v>
      </c>
      <c r="I28" s="81">
        <v>1716.185624</v>
      </c>
      <c r="J28" s="81">
        <v>1541.181388</v>
      </c>
      <c r="K28" s="81">
        <v>1730.5821390000001</v>
      </c>
      <c r="L28" s="81">
        <v>1730.528186</v>
      </c>
      <c r="M28" s="81">
        <v>1892.2433739999999</v>
      </c>
      <c r="N28" s="80">
        <v>1874.8611840000001</v>
      </c>
      <c r="O28" s="82">
        <f t="shared" si="3"/>
        <v>21485.715619000002</v>
      </c>
      <c r="P28" s="81">
        <f t="shared" si="4"/>
        <v>22086.076162999998</v>
      </c>
      <c r="Q28" s="207">
        <f t="shared" ref="Q28:Q41" si="5">((O28/O27)-1)*100</f>
        <v>2.2701840041764454</v>
      </c>
      <c r="S28" s="5"/>
      <c r="T28" s="5"/>
    </row>
    <row r="29" spans="1:20" ht="21" customHeight="1" x14ac:dyDescent="0.3">
      <c r="B29" s="79">
        <v>2003</v>
      </c>
      <c r="C29" s="80">
        <v>1945.1442790000001</v>
      </c>
      <c r="D29" s="81">
        <v>2009.9707980000001</v>
      </c>
      <c r="E29" s="81">
        <v>1930.4998479999999</v>
      </c>
      <c r="F29" s="81">
        <v>1981.4742209999999</v>
      </c>
      <c r="G29" s="81">
        <v>1869.2046029999999</v>
      </c>
      <c r="H29" s="81">
        <v>1864.200519</v>
      </c>
      <c r="I29" s="81">
        <v>1794.631948</v>
      </c>
      <c r="J29" s="81">
        <v>1659.0822900000001</v>
      </c>
      <c r="K29" s="81">
        <v>1885.8262589999999</v>
      </c>
      <c r="L29" s="81">
        <v>1816.7775770000001</v>
      </c>
      <c r="M29" s="81">
        <v>1966.747312</v>
      </c>
      <c r="N29" s="80">
        <v>1917.869929</v>
      </c>
      <c r="O29" s="82">
        <f t="shared" si="3"/>
        <v>22641.429583000001</v>
      </c>
      <c r="P29" s="81">
        <f t="shared" si="4"/>
        <v>22884.405937</v>
      </c>
      <c r="Q29" s="207">
        <f t="shared" si="5"/>
        <v>5.3789875305711998</v>
      </c>
      <c r="S29" s="5"/>
      <c r="T29" s="5"/>
    </row>
    <row r="30" spans="1:20" ht="21" customHeight="1" x14ac:dyDescent="0.3">
      <c r="B30" s="79">
        <v>2004</v>
      </c>
      <c r="C30" s="80">
        <v>1991.9642409999999</v>
      </c>
      <c r="D30" s="81">
        <v>2045.4791009999999</v>
      </c>
      <c r="E30" s="81">
        <v>2028.0887600000001</v>
      </c>
      <c r="F30" s="81">
        <v>2059.451994</v>
      </c>
      <c r="G30" s="81">
        <v>1832.5193300000001</v>
      </c>
      <c r="H30" s="81">
        <v>1885.9671960000001</v>
      </c>
      <c r="I30" s="81">
        <v>1772.7802099999999</v>
      </c>
      <c r="J30" s="81">
        <v>1717.496038</v>
      </c>
      <c r="K30" s="81">
        <v>1854.282324</v>
      </c>
      <c r="L30" s="81">
        <v>1861.592075</v>
      </c>
      <c r="M30" s="81">
        <v>1947.0714190000001</v>
      </c>
      <c r="N30" s="80">
        <v>2018.417706</v>
      </c>
      <c r="O30" s="82">
        <f t="shared" si="3"/>
        <v>23015.110393999999</v>
      </c>
      <c r="P30" s="81">
        <f t="shared" si="4"/>
        <v>23004.874300000003</v>
      </c>
      <c r="Q30" s="207">
        <f t="shared" si="5"/>
        <v>1.6504294025699195</v>
      </c>
      <c r="S30" s="5"/>
      <c r="T30" s="15"/>
    </row>
    <row r="31" spans="1:20" ht="21" customHeight="1" x14ac:dyDescent="0.3">
      <c r="B31" s="79">
        <v>2005</v>
      </c>
      <c r="C31" s="80">
        <v>2025.159214</v>
      </c>
      <c r="D31" s="81">
        <v>2135.2759150000002</v>
      </c>
      <c r="E31" s="81">
        <v>1834.8112369999999</v>
      </c>
      <c r="F31" s="81">
        <v>2048.3619560000002</v>
      </c>
      <c r="G31" s="81">
        <v>1847.60005</v>
      </c>
      <c r="H31" s="81">
        <v>1942.0261559999999</v>
      </c>
      <c r="I31" s="81">
        <v>1783.808356</v>
      </c>
      <c r="J31" s="81">
        <v>1623.538078</v>
      </c>
      <c r="K31" s="81">
        <v>1985.4179590000001</v>
      </c>
      <c r="L31" s="81">
        <v>1993.326127</v>
      </c>
      <c r="M31" s="81">
        <v>2078.6604739999998</v>
      </c>
      <c r="N31" s="80">
        <v>2077.6476419999999</v>
      </c>
      <c r="O31" s="82">
        <f t="shared" si="3"/>
        <v>23375.633163999999</v>
      </c>
      <c r="P31" s="81">
        <f t="shared" si="4"/>
        <v>23846.595811000003</v>
      </c>
      <c r="Q31" s="207">
        <f t="shared" si="5"/>
        <v>1.5664611806250006</v>
      </c>
      <c r="S31" s="5"/>
      <c r="T31" s="16"/>
    </row>
    <row r="32" spans="1:20" ht="21" customHeight="1" x14ac:dyDescent="0.3">
      <c r="B32" s="79">
        <v>2006</v>
      </c>
      <c r="C32" s="80">
        <v>2093.3239960000001</v>
      </c>
      <c r="D32" s="81">
        <v>2166.702491</v>
      </c>
      <c r="E32" s="81">
        <v>2116.6970350000001</v>
      </c>
      <c r="F32" s="81">
        <v>2046.5106949999999</v>
      </c>
      <c r="G32" s="81">
        <v>1955.6652979999999</v>
      </c>
      <c r="H32" s="81">
        <v>1925.29766</v>
      </c>
      <c r="I32" s="81">
        <v>1821.780135</v>
      </c>
      <c r="J32" s="81">
        <v>1708.059978</v>
      </c>
      <c r="K32" s="81">
        <v>1923.691611</v>
      </c>
      <c r="L32" s="81">
        <v>1878.2904370000001</v>
      </c>
      <c r="M32" s="81">
        <v>2072.1106410000002</v>
      </c>
      <c r="N32" s="80">
        <v>2045.757734</v>
      </c>
      <c r="O32" s="82">
        <f t="shared" si="3"/>
        <v>23753.887710999999</v>
      </c>
      <c r="P32" s="81">
        <f t="shared" si="4"/>
        <v>23839.775911999997</v>
      </c>
      <c r="Q32" s="207">
        <f t="shared" si="5"/>
        <v>1.6181574391855857</v>
      </c>
      <c r="S32" s="5"/>
      <c r="T32" s="16"/>
    </row>
    <row r="33" spans="2:22" ht="21" customHeight="1" x14ac:dyDescent="0.3">
      <c r="B33" s="79">
        <v>2007</v>
      </c>
      <c r="C33" s="80">
        <v>2050.317724</v>
      </c>
      <c r="D33" s="81">
        <v>2155.2131890000001</v>
      </c>
      <c r="E33" s="81">
        <v>2085.6469609999999</v>
      </c>
      <c r="F33" s="81">
        <v>2129.697764</v>
      </c>
      <c r="G33" s="81">
        <v>1999.8208569999999</v>
      </c>
      <c r="H33" s="81">
        <v>1969.3888810000001</v>
      </c>
      <c r="I33" s="81">
        <v>1868.0325290000001</v>
      </c>
      <c r="J33" s="81">
        <v>1759.0321039999999</v>
      </c>
      <c r="K33" s="81">
        <v>1961.7756959999999</v>
      </c>
      <c r="L33" s="81">
        <v>1903.4512090000001</v>
      </c>
      <c r="M33" s="81">
        <v>2120.0326300000002</v>
      </c>
      <c r="N33" s="80">
        <v>2060.001612</v>
      </c>
      <c r="O33" s="82">
        <f t="shared" si="3"/>
        <v>24062.411156000002</v>
      </c>
      <c r="P33" s="81">
        <f t="shared" si="4"/>
        <v>23720.211750000002</v>
      </c>
      <c r="Q33" s="207">
        <f t="shared" si="5"/>
        <v>1.2988334741396157</v>
      </c>
      <c r="S33" s="5"/>
      <c r="T33" s="16"/>
    </row>
    <row r="34" spans="2:22" ht="21" customHeight="1" x14ac:dyDescent="0.3">
      <c r="B34" s="79">
        <v>2008</v>
      </c>
      <c r="C34" s="80">
        <v>2085.0721130000002</v>
      </c>
      <c r="D34" s="81">
        <v>2132.6509139999998</v>
      </c>
      <c r="E34" s="81">
        <v>2024.516214</v>
      </c>
      <c r="F34" s="81">
        <v>2058.0661890000001</v>
      </c>
      <c r="G34" s="81">
        <v>1889.3985150000001</v>
      </c>
      <c r="H34" s="81">
        <v>1858.1820250000001</v>
      </c>
      <c r="I34" s="81">
        <v>1780.9314959999999</v>
      </c>
      <c r="J34" s="81">
        <v>1682.5347300000001</v>
      </c>
      <c r="K34" s="81">
        <v>1788.347507</v>
      </c>
      <c r="L34" s="81">
        <v>1813.9047909999999</v>
      </c>
      <c r="M34" s="81">
        <v>1961.4056189999999</v>
      </c>
      <c r="N34" s="80">
        <v>1939.67932</v>
      </c>
      <c r="O34" s="82">
        <f t="shared" si="3"/>
        <v>23014.689433</v>
      </c>
      <c r="P34" s="81">
        <f t="shared" si="4"/>
        <v>22337.224743999999</v>
      </c>
      <c r="Q34" s="207">
        <f t="shared" si="5"/>
        <v>-4.3541842760788763</v>
      </c>
      <c r="S34" s="5"/>
      <c r="T34" s="16"/>
      <c r="U34" s="8"/>
    </row>
    <row r="35" spans="2:22" ht="21" customHeight="1" x14ac:dyDescent="0.3">
      <c r="B35" s="79">
        <v>2009</v>
      </c>
      <c r="C35" s="80">
        <v>1977.4260320000001</v>
      </c>
      <c r="D35" s="81">
        <v>2033.7668940000001</v>
      </c>
      <c r="E35" s="81">
        <v>1883.03819</v>
      </c>
      <c r="F35" s="81">
        <v>1941.6464209999999</v>
      </c>
      <c r="G35" s="81">
        <v>1782.061508</v>
      </c>
      <c r="H35" s="81">
        <v>1752.4822360000001</v>
      </c>
      <c r="I35" s="81">
        <v>1721.302363</v>
      </c>
      <c r="J35" s="81">
        <v>1557.5870359999999</v>
      </c>
      <c r="K35" s="81">
        <v>1686.4354330000001</v>
      </c>
      <c r="L35" s="81">
        <v>1736.8298809999999</v>
      </c>
      <c r="M35" s="81">
        <v>1816.8751589999999</v>
      </c>
      <c r="N35" s="80">
        <v>1873.7394919999999</v>
      </c>
      <c r="O35" s="82">
        <f t="shared" si="3"/>
        <v>21763.190645000002</v>
      </c>
      <c r="P35" s="81">
        <f t="shared" si="4"/>
        <v>22022.374417999999</v>
      </c>
      <c r="Q35" s="207">
        <f t="shared" si="5"/>
        <v>-5.4378260964300207</v>
      </c>
      <c r="S35" s="5"/>
      <c r="T35" s="16"/>
      <c r="U35" s="8"/>
    </row>
    <row r="36" spans="2:22" ht="21" customHeight="1" x14ac:dyDescent="0.3">
      <c r="B36" s="79">
        <v>2010</v>
      </c>
      <c r="C36" s="80">
        <v>1992.5432559999999</v>
      </c>
      <c r="D36" s="81">
        <v>2018.8184309999999</v>
      </c>
      <c r="E36" s="81">
        <v>1939.5808469999999</v>
      </c>
      <c r="F36" s="81">
        <v>1997.918165</v>
      </c>
      <c r="G36" s="81">
        <v>1819.3973590000001</v>
      </c>
      <c r="H36" s="81">
        <v>1861.346996</v>
      </c>
      <c r="I36" s="81">
        <v>1732.1459179999999</v>
      </c>
      <c r="J36" s="81">
        <v>1659.859314</v>
      </c>
      <c r="K36" s="81">
        <v>1900.9656299999999</v>
      </c>
      <c r="L36" s="81">
        <v>1812.9494870000001</v>
      </c>
      <c r="M36" s="81">
        <v>1922.542103</v>
      </c>
      <c r="N36" s="80">
        <v>1903.4912280000001</v>
      </c>
      <c r="O36" s="82">
        <f t="shared" si="3"/>
        <v>22561.558733999998</v>
      </c>
      <c r="P36" s="81">
        <f t="shared" si="4"/>
        <v>22216.121940999998</v>
      </c>
      <c r="Q36" s="207">
        <f t="shared" si="5"/>
        <v>3.6684330989096736</v>
      </c>
      <c r="S36" s="5"/>
      <c r="T36" s="54"/>
      <c r="U36" s="55"/>
      <c r="V36" s="56"/>
    </row>
    <row r="37" spans="2:22" ht="21" customHeight="1" x14ac:dyDescent="0.3">
      <c r="B37" s="79">
        <v>2011</v>
      </c>
      <c r="C37" s="193">
        <v>1942.413172</v>
      </c>
      <c r="D37" s="205">
        <v>2014.4386710000001</v>
      </c>
      <c r="E37" s="205">
        <v>1924.0494880000001</v>
      </c>
      <c r="F37" s="205">
        <v>1944.802696</v>
      </c>
      <c r="G37" s="205">
        <v>1750.232215</v>
      </c>
      <c r="H37" s="205">
        <v>1708.232019</v>
      </c>
      <c r="I37" s="205">
        <v>1688.1405380000001</v>
      </c>
      <c r="J37" s="205">
        <v>1554.7721670000001</v>
      </c>
      <c r="K37" s="205">
        <v>1732.784138</v>
      </c>
      <c r="L37" s="205">
        <v>1711.0875940000001</v>
      </c>
      <c r="M37" s="205">
        <v>1809.4138370000001</v>
      </c>
      <c r="N37" s="193">
        <v>1856.067599</v>
      </c>
      <c r="O37" s="82">
        <f t="shared" si="3"/>
        <v>21636.434133999996</v>
      </c>
      <c r="P37" s="81">
        <f t="shared" si="4"/>
        <v>21283.637266040001</v>
      </c>
      <c r="Q37" s="207">
        <f t="shared" si="5"/>
        <v>-4.1004462985345551</v>
      </c>
      <c r="S37" s="5"/>
      <c r="T37" s="54"/>
      <c r="U37" s="53"/>
      <c r="V37" s="56"/>
    </row>
    <row r="38" spans="2:22" ht="21" customHeight="1" x14ac:dyDescent="0.3">
      <c r="B38" s="79">
        <v>2012</v>
      </c>
      <c r="C38" s="193">
        <v>1848.4997538800001</v>
      </c>
      <c r="D38" s="205">
        <v>1870.720239</v>
      </c>
      <c r="E38" s="205">
        <v>1863.5106436599999</v>
      </c>
      <c r="F38" s="205">
        <v>1892.5232828000001</v>
      </c>
      <c r="G38" s="205">
        <v>1748.3194105</v>
      </c>
      <c r="H38" s="205">
        <v>1707.7980631999999</v>
      </c>
      <c r="I38" s="205">
        <v>1636.0869255</v>
      </c>
      <c r="J38" s="205">
        <v>1563.750659</v>
      </c>
      <c r="K38" s="205">
        <v>1676.683047</v>
      </c>
      <c r="L38" s="205">
        <v>1689.117285</v>
      </c>
      <c r="M38" s="205">
        <v>1819.484293</v>
      </c>
      <c r="N38" s="193">
        <v>1887.0584019999999</v>
      </c>
      <c r="O38" s="82">
        <f t="shared" si="3"/>
        <v>21203.552004539997</v>
      </c>
      <c r="P38" s="81">
        <f t="shared" si="4"/>
        <v>21296.327262019997</v>
      </c>
      <c r="Q38" s="207">
        <f t="shared" si="5"/>
        <v>-2.0007092054959208</v>
      </c>
      <c r="S38" s="5"/>
      <c r="T38" s="57"/>
      <c r="U38" s="58"/>
      <c r="V38" s="56"/>
    </row>
    <row r="39" spans="2:22" ht="21" customHeight="1" x14ac:dyDescent="0.3">
      <c r="B39" s="79">
        <v>2013</v>
      </c>
      <c r="C39" s="193">
        <v>1864.778311</v>
      </c>
      <c r="D39" s="205">
        <v>1906.1522144</v>
      </c>
      <c r="E39" s="205">
        <v>1879.808239</v>
      </c>
      <c r="F39" s="205">
        <v>1898.1552247</v>
      </c>
      <c r="G39" s="205">
        <v>1774.1752684699998</v>
      </c>
      <c r="H39" s="205">
        <v>1701.0773929500001</v>
      </c>
      <c r="I39" s="205">
        <v>1636.8047420700002</v>
      </c>
      <c r="J39" s="205">
        <v>1490.05508528</v>
      </c>
      <c r="K39" s="205">
        <v>1670.56772796</v>
      </c>
      <c r="L39" s="205">
        <v>1681.0692991300002</v>
      </c>
      <c r="M39" s="205">
        <v>1773.582536029</v>
      </c>
      <c r="N39" s="193">
        <v>1732.7453710499999</v>
      </c>
      <c r="O39" s="82">
        <f t="shared" si="3"/>
        <v>21008.971412039005</v>
      </c>
      <c r="P39" s="81">
        <f t="shared" si="4"/>
        <v>20620.872281116997</v>
      </c>
      <c r="Q39" s="207">
        <f t="shared" si="5"/>
        <v>-0.91767922874115282</v>
      </c>
      <c r="S39" s="5"/>
      <c r="T39" s="57"/>
      <c r="U39" s="58"/>
      <c r="V39" s="56"/>
    </row>
    <row r="40" spans="2:22" ht="21" customHeight="1" x14ac:dyDescent="0.3">
      <c r="B40" s="79">
        <v>2014</v>
      </c>
      <c r="C40" s="193">
        <v>1799.076180925</v>
      </c>
      <c r="D40" s="205">
        <v>1868.7081929999999</v>
      </c>
      <c r="E40" s="205">
        <v>1818.091885753</v>
      </c>
      <c r="F40" s="205">
        <v>1844.3928266410001</v>
      </c>
      <c r="G40" s="205">
        <v>1676.022048</v>
      </c>
      <c r="H40" s="205">
        <v>1629.7563852789999</v>
      </c>
      <c r="I40" s="205">
        <v>1609.7465404000002</v>
      </c>
      <c r="J40" s="205">
        <v>1467.162143135</v>
      </c>
      <c r="K40" s="205">
        <v>1674.936400476</v>
      </c>
      <c r="L40" s="205">
        <v>1649.255083</v>
      </c>
      <c r="M40" s="205">
        <v>1715.271495</v>
      </c>
      <c r="N40" s="193">
        <v>1755.803887</v>
      </c>
      <c r="O40" s="82">
        <f t="shared" si="3"/>
        <v>20508.223068608997</v>
      </c>
      <c r="P40" s="81">
        <f t="shared" si="4"/>
        <v>20272.198873710997</v>
      </c>
      <c r="Q40" s="207">
        <f t="shared" si="5"/>
        <v>-2.3834976668256069</v>
      </c>
      <c r="S40" s="17"/>
      <c r="T40" s="57"/>
      <c r="U40" s="58"/>
      <c r="V40" s="56"/>
    </row>
    <row r="41" spans="2:22" ht="21" customHeight="1" x14ac:dyDescent="0.3">
      <c r="B41" s="85">
        <v>2015</v>
      </c>
      <c r="C41" s="209">
        <v>1803.1885256999999</v>
      </c>
      <c r="D41" s="206">
        <v>1807.4058560000001</v>
      </c>
      <c r="E41" s="206">
        <v>1732.323206</v>
      </c>
      <c r="F41" s="206">
        <v>1823.468513</v>
      </c>
      <c r="G41" s="206">
        <v>1623.733618</v>
      </c>
      <c r="H41" s="206">
        <v>1609.9036060000001</v>
      </c>
      <c r="I41" s="206">
        <v>1568.1859280000001</v>
      </c>
      <c r="J41" s="206">
        <v>1456.0227179999999</v>
      </c>
      <c r="K41" s="217">
        <v>1591.2481869999999</v>
      </c>
      <c r="L41" s="206">
        <v>1620.98891</v>
      </c>
      <c r="M41" s="206">
        <v>1736.1611829999999</v>
      </c>
      <c r="N41" s="209"/>
      <c r="O41" s="88">
        <f t="shared" si="3"/>
        <v>18372.6302507</v>
      </c>
      <c r="P41" s="87"/>
      <c r="Q41" s="208">
        <f t="shared" si="5"/>
        <v>-10.413348883345485</v>
      </c>
      <c r="S41" s="6"/>
      <c r="T41" s="57"/>
      <c r="U41" s="58"/>
      <c r="V41" s="56"/>
    </row>
    <row r="42" spans="2:22" ht="21" customHeight="1" x14ac:dyDescent="0.3">
      <c r="B42" s="95"/>
      <c r="D42" s="96"/>
      <c r="E42" s="96"/>
      <c r="F42" s="96"/>
      <c r="G42" s="96"/>
      <c r="H42" s="96"/>
      <c r="O42" s="97"/>
      <c r="P42" s="96"/>
      <c r="S42" s="6"/>
      <c r="T42" s="57"/>
      <c r="U42" s="58"/>
      <c r="V42" s="56"/>
    </row>
    <row r="43" spans="2:22" ht="21" customHeight="1" x14ac:dyDescent="0.3">
      <c r="S43" s="5"/>
      <c r="T43" s="57"/>
      <c r="U43" s="58"/>
      <c r="V43" s="56"/>
    </row>
    <row r="44" spans="2:22" ht="21" customHeight="1" x14ac:dyDescent="0.3">
      <c r="S44" s="5"/>
      <c r="T44" s="57"/>
      <c r="U44" s="58"/>
      <c r="V44" s="56"/>
    </row>
    <row r="45" spans="2:22" ht="26.25" customHeight="1" x14ac:dyDescent="0.5">
      <c r="B45" s="72" t="s">
        <v>14</v>
      </c>
      <c r="C45" s="69"/>
      <c r="D45" s="69"/>
      <c r="E45" s="69"/>
      <c r="F45" s="69"/>
      <c r="G45" s="69"/>
      <c r="H45" s="69"/>
      <c r="I45" s="69"/>
      <c r="J45" s="69"/>
      <c r="K45" s="69"/>
      <c r="L45" s="69"/>
      <c r="M45" s="69"/>
      <c r="N45" s="69"/>
      <c r="O45" s="69"/>
      <c r="P45" s="69"/>
      <c r="Q45" s="69"/>
      <c r="S45" s="5"/>
      <c r="T45" s="59"/>
      <c r="U45" s="58"/>
      <c r="V45" s="56"/>
    </row>
    <row r="46" spans="2:22" ht="55.5" customHeight="1" x14ac:dyDescent="0.3">
      <c r="B46" s="73" t="s">
        <v>23</v>
      </c>
      <c r="C46" s="74" t="s">
        <v>24</v>
      </c>
      <c r="D46" s="75" t="s">
        <v>25</v>
      </c>
      <c r="E46" s="75" t="s">
        <v>26</v>
      </c>
      <c r="F46" s="75" t="s">
        <v>27</v>
      </c>
      <c r="G46" s="75" t="s">
        <v>28</v>
      </c>
      <c r="H46" s="75" t="s">
        <v>29</v>
      </c>
      <c r="I46" s="75" t="s">
        <v>30</v>
      </c>
      <c r="J46" s="75" t="s">
        <v>31</v>
      </c>
      <c r="K46" s="75" t="s">
        <v>32</v>
      </c>
      <c r="L46" s="75" t="s">
        <v>33</v>
      </c>
      <c r="M46" s="75" t="s">
        <v>34</v>
      </c>
      <c r="N46" s="74" t="s">
        <v>35</v>
      </c>
      <c r="O46" s="76" t="s">
        <v>40</v>
      </c>
      <c r="P46" s="77" t="s">
        <v>41</v>
      </c>
      <c r="Q46" s="78" t="s">
        <v>38</v>
      </c>
      <c r="S46" s="5"/>
      <c r="T46" s="59"/>
      <c r="U46" s="58"/>
      <c r="V46" s="56"/>
    </row>
    <row r="47" spans="2:22" ht="21" customHeight="1" x14ac:dyDescent="0.3">
      <c r="B47" s="79">
        <v>2000</v>
      </c>
      <c r="C47" s="98">
        <v>3019</v>
      </c>
      <c r="D47" s="99">
        <v>3073</v>
      </c>
      <c r="E47" s="108">
        <v>3133</v>
      </c>
      <c r="F47" s="99">
        <v>3031</v>
      </c>
      <c r="G47" s="99">
        <v>2964</v>
      </c>
      <c r="H47" s="99">
        <v>2930</v>
      </c>
      <c r="I47" s="99">
        <v>2813</v>
      </c>
      <c r="J47" s="99">
        <v>2806</v>
      </c>
      <c r="K47" s="99">
        <v>2847</v>
      </c>
      <c r="L47" s="99">
        <v>2971</v>
      </c>
      <c r="M47" s="99">
        <v>3046</v>
      </c>
      <c r="N47" s="98">
        <v>3042</v>
      </c>
      <c r="O47" s="100">
        <f>MAX(C47:N47)</f>
        <v>3133</v>
      </c>
      <c r="P47" s="99">
        <f>MAX(I47:N47,C48:H48)</f>
        <v>3202</v>
      </c>
      <c r="Q47" s="83"/>
      <c r="S47" s="5"/>
      <c r="T47" s="59"/>
      <c r="U47" s="58"/>
      <c r="V47" s="56"/>
    </row>
    <row r="48" spans="2:22" ht="21" customHeight="1" x14ac:dyDescent="0.3">
      <c r="B48" s="79">
        <v>2001</v>
      </c>
      <c r="C48" s="98">
        <v>3084</v>
      </c>
      <c r="D48" s="99">
        <v>3171</v>
      </c>
      <c r="E48" s="108">
        <v>3202</v>
      </c>
      <c r="F48" s="99">
        <v>3119</v>
      </c>
      <c r="G48" s="99">
        <v>3107</v>
      </c>
      <c r="H48" s="99">
        <v>3153</v>
      </c>
      <c r="I48" s="99">
        <v>2925</v>
      </c>
      <c r="J48" s="99">
        <v>2882</v>
      </c>
      <c r="K48" s="99">
        <v>2970</v>
      </c>
      <c r="L48" s="99">
        <v>3046</v>
      </c>
      <c r="M48" s="99">
        <v>3105</v>
      </c>
      <c r="N48" s="98">
        <v>3115</v>
      </c>
      <c r="O48" s="100">
        <f t="shared" ref="O48:O62" si="6">MAX(C48:N48)</f>
        <v>3202</v>
      </c>
      <c r="P48" s="99">
        <f t="shared" ref="P48:P61" si="7">MAX(I48:N48,C49:H49)</f>
        <v>3297</v>
      </c>
      <c r="Q48" s="207">
        <f>((O48/O47)-1)*100</f>
        <v>2.20236195339929</v>
      </c>
      <c r="S48" s="5"/>
      <c r="T48" s="59"/>
      <c r="U48" s="58"/>
      <c r="V48" s="56"/>
    </row>
    <row r="49" spans="2:22" ht="21" customHeight="1" x14ac:dyDescent="0.3">
      <c r="B49" s="79">
        <v>2002</v>
      </c>
      <c r="C49" s="98">
        <v>3100</v>
      </c>
      <c r="D49" s="99">
        <v>3260</v>
      </c>
      <c r="E49" s="99">
        <v>3217</v>
      </c>
      <c r="F49" s="108">
        <v>3297</v>
      </c>
      <c r="G49" s="99">
        <v>3178</v>
      </c>
      <c r="H49" s="99">
        <v>3155</v>
      </c>
      <c r="I49" s="99">
        <v>2966</v>
      </c>
      <c r="J49" s="99">
        <v>2936</v>
      </c>
      <c r="K49" s="99">
        <v>2983</v>
      </c>
      <c r="L49" s="99">
        <v>3059</v>
      </c>
      <c r="M49" s="99">
        <v>3214</v>
      </c>
      <c r="N49" s="98">
        <v>3210</v>
      </c>
      <c r="O49" s="100">
        <f t="shared" si="6"/>
        <v>3297</v>
      </c>
      <c r="P49" s="99">
        <f t="shared" si="7"/>
        <v>3376</v>
      </c>
      <c r="Q49" s="207">
        <f t="shared" ref="Q49:Q62" si="8">((O49/O48)-1)*100</f>
        <v>2.9668956901936383</v>
      </c>
      <c r="S49" s="5"/>
      <c r="T49" s="59"/>
      <c r="U49" s="58"/>
      <c r="V49" s="56"/>
    </row>
    <row r="50" spans="2:22" ht="21" customHeight="1" x14ac:dyDescent="0.3">
      <c r="B50" s="79">
        <v>2003</v>
      </c>
      <c r="C50" s="98">
        <v>3270</v>
      </c>
      <c r="D50" s="99">
        <v>3361</v>
      </c>
      <c r="E50" s="108">
        <v>3376</v>
      </c>
      <c r="F50" s="99">
        <v>3282</v>
      </c>
      <c r="G50" s="99">
        <v>3251</v>
      </c>
      <c r="H50" s="99">
        <v>3311</v>
      </c>
      <c r="I50" s="99">
        <v>3093</v>
      </c>
      <c r="J50" s="99">
        <v>3101</v>
      </c>
      <c r="K50" s="99">
        <v>3150</v>
      </c>
      <c r="L50" s="99">
        <v>3285</v>
      </c>
      <c r="M50" s="99">
        <v>3243</v>
      </c>
      <c r="N50" s="98">
        <v>3261</v>
      </c>
      <c r="O50" s="100">
        <f t="shared" si="6"/>
        <v>3376</v>
      </c>
      <c r="P50" s="99">
        <f t="shared" si="7"/>
        <v>3499</v>
      </c>
      <c r="Q50" s="207">
        <f t="shared" si="8"/>
        <v>2.3961176827418829</v>
      </c>
      <c r="S50" s="5"/>
      <c r="T50" s="59"/>
      <c r="U50" s="58"/>
      <c r="V50" s="56"/>
    </row>
    <row r="51" spans="2:22" ht="21" customHeight="1" x14ac:dyDescent="0.3">
      <c r="B51" s="79">
        <v>2004</v>
      </c>
      <c r="C51" s="98">
        <v>3260</v>
      </c>
      <c r="D51" s="99">
        <v>3493</v>
      </c>
      <c r="E51" s="109">
        <v>3499</v>
      </c>
      <c r="F51" s="99">
        <v>3459</v>
      </c>
      <c r="G51" s="99">
        <v>3317</v>
      </c>
      <c r="H51" s="99">
        <v>3409</v>
      </c>
      <c r="I51" s="99">
        <v>3105</v>
      </c>
      <c r="J51" s="99">
        <v>3139</v>
      </c>
      <c r="K51" s="99">
        <v>3200</v>
      </c>
      <c r="L51" s="99">
        <v>3213</v>
      </c>
      <c r="M51" s="99">
        <v>3284</v>
      </c>
      <c r="N51" s="98">
        <v>3418</v>
      </c>
      <c r="O51" s="100">
        <f t="shared" si="6"/>
        <v>3499</v>
      </c>
      <c r="P51" s="99">
        <f t="shared" si="7"/>
        <v>3560</v>
      </c>
      <c r="Q51" s="207">
        <f t="shared" si="8"/>
        <v>3.6433649289099534</v>
      </c>
      <c r="S51" s="5"/>
      <c r="T51" s="59"/>
      <c r="U51" s="58"/>
      <c r="V51" s="56"/>
    </row>
    <row r="52" spans="2:22" ht="21" customHeight="1" x14ac:dyDescent="0.3">
      <c r="B52" s="79">
        <v>2005</v>
      </c>
      <c r="C52" s="98">
        <v>3384</v>
      </c>
      <c r="D52" s="99">
        <v>3560</v>
      </c>
      <c r="E52" s="99">
        <v>3468</v>
      </c>
      <c r="F52" s="99">
        <v>3428</v>
      </c>
      <c r="G52" s="99">
        <v>3273</v>
      </c>
      <c r="H52" s="99">
        <v>3497</v>
      </c>
      <c r="I52" s="99">
        <v>3111</v>
      </c>
      <c r="J52" s="99">
        <v>3227</v>
      </c>
      <c r="K52" s="99">
        <v>3324</v>
      </c>
      <c r="L52" s="99">
        <v>3444</v>
      </c>
      <c r="M52" s="99">
        <v>3577</v>
      </c>
      <c r="N52" s="106">
        <v>3603</v>
      </c>
      <c r="O52" s="100">
        <f t="shared" si="6"/>
        <v>3603</v>
      </c>
      <c r="P52" s="99">
        <f t="shared" si="7"/>
        <v>3685</v>
      </c>
      <c r="Q52" s="207">
        <f t="shared" si="8"/>
        <v>2.9722777936553202</v>
      </c>
      <c r="T52" s="59"/>
      <c r="U52" s="58"/>
      <c r="V52" s="56"/>
    </row>
    <row r="53" spans="2:22" ht="21" customHeight="1" x14ac:dyDescent="0.3">
      <c r="B53" s="79">
        <v>2006</v>
      </c>
      <c r="C53" s="98">
        <v>3496</v>
      </c>
      <c r="D53" s="99">
        <v>3617</v>
      </c>
      <c r="E53" s="108">
        <v>3685</v>
      </c>
      <c r="F53" s="99">
        <v>3488</v>
      </c>
      <c r="G53" s="99">
        <v>3463</v>
      </c>
      <c r="H53" s="99">
        <v>3414</v>
      </c>
      <c r="I53" s="99">
        <v>3131</v>
      </c>
      <c r="J53" s="99">
        <v>3186</v>
      </c>
      <c r="K53" s="99">
        <v>3225</v>
      </c>
      <c r="L53" s="99">
        <v>3355</v>
      </c>
      <c r="M53" s="99">
        <v>3526</v>
      </c>
      <c r="N53" s="98">
        <v>3452</v>
      </c>
      <c r="O53" s="100">
        <f t="shared" si="6"/>
        <v>3685</v>
      </c>
      <c r="P53" s="99">
        <f t="shared" si="7"/>
        <v>3604</v>
      </c>
      <c r="Q53" s="207">
        <f t="shared" si="8"/>
        <v>2.2758812101026926</v>
      </c>
      <c r="T53" s="59"/>
      <c r="U53" s="58"/>
      <c r="V53" s="56"/>
    </row>
    <row r="54" spans="2:22" ht="21" customHeight="1" x14ac:dyDescent="0.3">
      <c r="B54" s="79">
        <v>2007</v>
      </c>
      <c r="C54" s="98">
        <v>3401</v>
      </c>
      <c r="D54" s="108">
        <v>3604</v>
      </c>
      <c r="E54" s="99">
        <v>3552</v>
      </c>
      <c r="F54" s="99">
        <v>3521</v>
      </c>
      <c r="G54" s="99">
        <v>3456</v>
      </c>
      <c r="H54" s="99">
        <v>3474</v>
      </c>
      <c r="I54" s="99">
        <v>3160</v>
      </c>
      <c r="J54" s="99">
        <v>3278</v>
      </c>
      <c r="K54" s="99">
        <v>3211</v>
      </c>
      <c r="L54" s="99">
        <v>3347</v>
      </c>
      <c r="M54" s="99">
        <v>3532</v>
      </c>
      <c r="N54" s="98">
        <v>3478</v>
      </c>
      <c r="O54" s="100">
        <f t="shared" si="6"/>
        <v>3604</v>
      </c>
      <c r="P54" s="99">
        <f t="shared" si="7"/>
        <v>3546</v>
      </c>
      <c r="Q54" s="207">
        <f t="shared" si="8"/>
        <v>-2.1981004070556365</v>
      </c>
      <c r="T54" s="59"/>
      <c r="U54" s="58"/>
      <c r="V54" s="56"/>
    </row>
    <row r="55" spans="2:22" ht="21" customHeight="1" x14ac:dyDescent="0.3">
      <c r="B55" s="79">
        <v>2008</v>
      </c>
      <c r="C55" s="98">
        <v>3444</v>
      </c>
      <c r="D55" s="108">
        <v>3546</v>
      </c>
      <c r="E55" s="99">
        <v>3511</v>
      </c>
      <c r="F55" s="99">
        <v>3494</v>
      </c>
      <c r="G55" s="99">
        <v>3280</v>
      </c>
      <c r="H55" s="99">
        <v>3233</v>
      </c>
      <c r="I55" s="99">
        <v>3016</v>
      </c>
      <c r="J55" s="99">
        <v>3016</v>
      </c>
      <c r="K55" s="99">
        <v>3035</v>
      </c>
      <c r="L55" s="99">
        <v>3203</v>
      </c>
      <c r="M55" s="99">
        <v>3296</v>
      </c>
      <c r="N55" s="98">
        <v>3302</v>
      </c>
      <c r="O55" s="100">
        <f t="shared" si="6"/>
        <v>3546</v>
      </c>
      <c r="P55" s="99">
        <f t="shared" si="7"/>
        <v>3351</v>
      </c>
      <c r="Q55" s="207">
        <f t="shared" si="8"/>
        <v>-1.6093229744728044</v>
      </c>
      <c r="T55" s="59"/>
      <c r="U55" s="58"/>
      <c r="V55" s="56"/>
    </row>
    <row r="56" spans="2:22" ht="21" customHeight="1" x14ac:dyDescent="0.3">
      <c r="B56" s="79">
        <v>2009</v>
      </c>
      <c r="C56" s="98">
        <v>3195</v>
      </c>
      <c r="D56" s="108">
        <v>3351</v>
      </c>
      <c r="E56" s="99">
        <v>3258</v>
      </c>
      <c r="F56" s="99">
        <v>3260</v>
      </c>
      <c r="G56" s="99">
        <v>3160</v>
      </c>
      <c r="H56" s="99">
        <v>3028</v>
      </c>
      <c r="I56" s="99">
        <v>2953</v>
      </c>
      <c r="J56" s="99">
        <v>2979</v>
      </c>
      <c r="K56" s="99">
        <v>2915</v>
      </c>
      <c r="L56" s="99">
        <v>3073</v>
      </c>
      <c r="M56" s="99">
        <v>3162</v>
      </c>
      <c r="N56" s="98">
        <v>3203</v>
      </c>
      <c r="O56" s="100">
        <f t="shared" si="6"/>
        <v>3351</v>
      </c>
      <c r="P56" s="99">
        <f t="shared" si="7"/>
        <v>3404</v>
      </c>
      <c r="Q56" s="207">
        <f t="shared" si="8"/>
        <v>-5.4991539763113328</v>
      </c>
      <c r="T56" s="59"/>
      <c r="U56" s="58"/>
      <c r="V56" s="56"/>
    </row>
    <row r="57" spans="2:22" ht="21" customHeight="1" x14ac:dyDescent="0.3">
      <c r="B57" s="79">
        <v>2010</v>
      </c>
      <c r="C57" s="98">
        <v>3252</v>
      </c>
      <c r="D57" s="108">
        <v>3404</v>
      </c>
      <c r="E57" s="99">
        <v>3375</v>
      </c>
      <c r="F57" s="99">
        <v>3324</v>
      </c>
      <c r="G57" s="99">
        <v>3140</v>
      </c>
      <c r="H57" s="99">
        <v>3193</v>
      </c>
      <c r="I57" s="99">
        <v>3007</v>
      </c>
      <c r="J57" s="99">
        <v>3119</v>
      </c>
      <c r="K57" s="99">
        <v>3220</v>
      </c>
      <c r="L57" s="99">
        <v>3357</v>
      </c>
      <c r="M57" s="99">
        <v>3150</v>
      </c>
      <c r="N57" s="98">
        <v>3249</v>
      </c>
      <c r="O57" s="100">
        <f t="shared" si="6"/>
        <v>3404</v>
      </c>
      <c r="P57" s="99">
        <f t="shared" si="7"/>
        <v>3406</v>
      </c>
      <c r="Q57" s="207">
        <f t="shared" si="8"/>
        <v>1.5816174276335415</v>
      </c>
      <c r="T57" s="59"/>
      <c r="U57" s="58"/>
      <c r="V57" s="56"/>
    </row>
    <row r="58" spans="2:22" ht="21" customHeight="1" x14ac:dyDescent="0.3">
      <c r="B58" s="79">
        <v>2011</v>
      </c>
      <c r="C58" s="98">
        <v>3225</v>
      </c>
      <c r="D58" s="108">
        <v>3406</v>
      </c>
      <c r="E58" s="99">
        <v>3300</v>
      </c>
      <c r="F58" s="99">
        <v>3234</v>
      </c>
      <c r="G58" s="99">
        <v>3103</v>
      </c>
      <c r="H58" s="99">
        <v>3125</v>
      </c>
      <c r="I58" s="99">
        <v>2896</v>
      </c>
      <c r="J58" s="99">
        <v>2929</v>
      </c>
      <c r="K58" s="99">
        <v>3007</v>
      </c>
      <c r="L58" s="99">
        <v>2981</v>
      </c>
      <c r="M58" s="99">
        <v>3025</v>
      </c>
      <c r="N58" s="98">
        <v>3268</v>
      </c>
      <c r="O58" s="100">
        <f t="shared" si="6"/>
        <v>3406</v>
      </c>
      <c r="P58" s="99">
        <f t="shared" si="7"/>
        <v>3303</v>
      </c>
      <c r="Q58" s="207">
        <f t="shared" si="8"/>
        <v>5.8754406580496799E-2</v>
      </c>
      <c r="T58" s="59"/>
      <c r="U58" s="58"/>
      <c r="V58" s="56"/>
    </row>
    <row r="59" spans="2:22" ht="21" customHeight="1" x14ac:dyDescent="0.3">
      <c r="B59" s="79">
        <v>2012</v>
      </c>
      <c r="C59" s="98">
        <v>3132</v>
      </c>
      <c r="D59" s="108">
        <v>3303</v>
      </c>
      <c r="E59" s="99">
        <v>3244</v>
      </c>
      <c r="F59" s="99">
        <v>3134</v>
      </c>
      <c r="G59" s="99">
        <v>3023</v>
      </c>
      <c r="H59" s="99">
        <v>2974</v>
      </c>
      <c r="I59" s="99">
        <v>2781</v>
      </c>
      <c r="J59" s="99">
        <v>2805</v>
      </c>
      <c r="K59" s="99">
        <v>2809</v>
      </c>
      <c r="L59" s="99">
        <v>3059</v>
      </c>
      <c r="M59" s="99">
        <v>3037</v>
      </c>
      <c r="N59" s="98">
        <v>3177</v>
      </c>
      <c r="O59" s="100">
        <f t="shared" si="6"/>
        <v>3303</v>
      </c>
      <c r="P59" s="99">
        <f t="shared" si="7"/>
        <v>3265</v>
      </c>
      <c r="Q59" s="207">
        <f t="shared" si="8"/>
        <v>-3.0240751614797445</v>
      </c>
      <c r="T59" s="59"/>
      <c r="U59" s="58"/>
      <c r="V59" s="56"/>
    </row>
    <row r="60" spans="2:22" ht="21" customHeight="1" x14ac:dyDescent="0.3">
      <c r="B60" s="79">
        <v>2013</v>
      </c>
      <c r="C60" s="98">
        <v>3082</v>
      </c>
      <c r="D60" s="99">
        <v>3178</v>
      </c>
      <c r="E60" s="108">
        <v>3265</v>
      </c>
      <c r="F60" s="99">
        <v>3117</v>
      </c>
      <c r="G60" s="99">
        <v>3073</v>
      </c>
      <c r="H60" s="99">
        <v>2973</v>
      </c>
      <c r="I60" s="99">
        <v>2787</v>
      </c>
      <c r="J60" s="99">
        <v>2786</v>
      </c>
      <c r="K60" s="99">
        <v>2890</v>
      </c>
      <c r="L60" s="99">
        <v>2909</v>
      </c>
      <c r="M60" s="99">
        <v>2918</v>
      </c>
      <c r="N60" s="98">
        <v>2943</v>
      </c>
      <c r="O60" s="100">
        <f t="shared" si="6"/>
        <v>3265</v>
      </c>
      <c r="P60" s="99">
        <f t="shared" si="7"/>
        <v>3159</v>
      </c>
      <c r="Q60" s="207">
        <f t="shared" si="8"/>
        <v>-1.150469270360277</v>
      </c>
      <c r="T60" s="59"/>
      <c r="U60" s="58"/>
      <c r="V60" s="56"/>
    </row>
    <row r="61" spans="2:22" ht="21" customHeight="1" x14ac:dyDescent="0.3">
      <c r="B61" s="79">
        <v>2014</v>
      </c>
      <c r="C61" s="98">
        <v>2970</v>
      </c>
      <c r="D61" s="99">
        <v>3122</v>
      </c>
      <c r="E61" s="108">
        <v>3159</v>
      </c>
      <c r="F61" s="99">
        <v>3057</v>
      </c>
      <c r="G61" s="99">
        <v>2946</v>
      </c>
      <c r="H61" s="99">
        <v>2822</v>
      </c>
      <c r="I61" s="99">
        <v>2739</v>
      </c>
      <c r="J61" s="99">
        <v>2707</v>
      </c>
      <c r="K61" s="99">
        <v>2852</v>
      </c>
      <c r="L61" s="99">
        <v>2878</v>
      </c>
      <c r="M61" s="99">
        <v>2826</v>
      </c>
      <c r="N61" s="98">
        <v>2964</v>
      </c>
      <c r="O61" s="100">
        <f t="shared" si="6"/>
        <v>3159</v>
      </c>
      <c r="P61" s="99">
        <f t="shared" si="7"/>
        <v>3030</v>
      </c>
      <c r="Q61" s="207">
        <f t="shared" si="8"/>
        <v>-3.2465543644716655</v>
      </c>
      <c r="T61" s="59"/>
      <c r="U61" s="58"/>
      <c r="V61" s="56"/>
    </row>
    <row r="62" spans="2:22" ht="21" customHeight="1" x14ac:dyDescent="0.3">
      <c r="B62" s="85">
        <v>2015</v>
      </c>
      <c r="C62" s="101">
        <v>2911</v>
      </c>
      <c r="D62" s="102">
        <v>3008</v>
      </c>
      <c r="E62" s="102">
        <v>3007</v>
      </c>
      <c r="F62" s="110">
        <v>3030</v>
      </c>
      <c r="G62" s="102">
        <v>2811</v>
      </c>
      <c r="H62" s="102">
        <v>2741</v>
      </c>
      <c r="I62" s="102">
        <v>2667</v>
      </c>
      <c r="J62" s="102">
        <v>2744</v>
      </c>
      <c r="K62" s="102">
        <v>2690</v>
      </c>
      <c r="L62" s="102">
        <v>2960</v>
      </c>
      <c r="M62" s="102">
        <v>2898</v>
      </c>
      <c r="N62" s="101"/>
      <c r="O62" s="103">
        <f t="shared" si="6"/>
        <v>3030</v>
      </c>
      <c r="P62" s="102"/>
      <c r="Q62" s="208">
        <f t="shared" si="8"/>
        <v>-4.0835707502374197</v>
      </c>
      <c r="T62" s="59"/>
      <c r="U62" s="60"/>
      <c r="V62" s="56"/>
    </row>
    <row r="63" spans="2:22" ht="21" customHeight="1" x14ac:dyDescent="0.3">
      <c r="B63" s="95"/>
      <c r="C63" s="80"/>
      <c r="D63" s="80"/>
      <c r="E63" s="80"/>
      <c r="F63" s="80"/>
      <c r="G63" s="80"/>
      <c r="H63" s="80"/>
      <c r="O63" s="89"/>
      <c r="P63" s="80"/>
      <c r="T63" s="59"/>
      <c r="U63" s="60"/>
      <c r="V63" s="56"/>
    </row>
    <row r="64" spans="2:22" ht="21" customHeight="1" x14ac:dyDescent="0.3">
      <c r="C64" s="105"/>
      <c r="D64" s="70" t="s">
        <v>41</v>
      </c>
      <c r="T64" s="59"/>
      <c r="U64" s="60"/>
      <c r="V64" s="56"/>
    </row>
    <row r="65" spans="3:22" ht="21" customHeight="1" x14ac:dyDescent="0.3">
      <c r="C65" s="104"/>
      <c r="D65" s="70" t="s">
        <v>40</v>
      </c>
      <c r="T65" s="59"/>
      <c r="U65" s="60"/>
      <c r="V65" s="56"/>
    </row>
    <row r="66" spans="3:22" ht="21" customHeight="1" x14ac:dyDescent="0.3">
      <c r="C66" s="107"/>
      <c r="D66" s="70" t="s">
        <v>43</v>
      </c>
      <c r="T66" s="59"/>
      <c r="U66" s="60"/>
      <c r="V66" s="56"/>
    </row>
    <row r="67" spans="3:22" ht="21" customHeight="1" x14ac:dyDescent="0.3">
      <c r="T67" s="59"/>
      <c r="U67" s="61"/>
      <c r="V67" s="56"/>
    </row>
    <row r="68" spans="3:22" ht="21" customHeight="1" x14ac:dyDescent="0.3">
      <c r="S68" s="5"/>
      <c r="T68" s="59"/>
      <c r="U68" s="60"/>
      <c r="V68" s="56"/>
    </row>
    <row r="69" spans="3:22" ht="21" customHeight="1" x14ac:dyDescent="0.3">
      <c r="S69" s="5"/>
      <c r="T69" s="59"/>
      <c r="U69" s="60"/>
      <c r="V69" s="56"/>
    </row>
    <row r="70" spans="3:22" ht="21" customHeight="1" x14ac:dyDescent="0.3">
      <c r="S70" s="5"/>
      <c r="T70" s="59"/>
      <c r="U70" s="61"/>
      <c r="V70" s="56"/>
    </row>
    <row r="71" spans="3:22" ht="21" customHeight="1" x14ac:dyDescent="0.3">
      <c r="S71" s="5"/>
      <c r="T71" s="59"/>
      <c r="U71" s="60"/>
      <c r="V71" s="56"/>
    </row>
    <row r="72" spans="3:22" ht="21" customHeight="1" x14ac:dyDescent="0.3">
      <c r="S72" s="5"/>
      <c r="T72" s="59"/>
      <c r="U72" s="60"/>
      <c r="V72" s="56"/>
    </row>
    <row r="73" spans="3:22" ht="21" customHeight="1" x14ac:dyDescent="0.3">
      <c r="S73" s="5"/>
      <c r="T73" s="59"/>
      <c r="U73" s="60"/>
      <c r="V73" s="56"/>
    </row>
    <row r="74" spans="3:22" ht="21" customHeight="1" x14ac:dyDescent="0.3">
      <c r="S74" s="5"/>
      <c r="T74" s="56"/>
      <c r="U74" s="56"/>
      <c r="V74" s="56"/>
    </row>
    <row r="75" spans="3:22" ht="21" customHeight="1" x14ac:dyDescent="0.3">
      <c r="S75" s="5"/>
      <c r="T75" s="56"/>
      <c r="U75" s="56"/>
      <c r="V75" s="56"/>
    </row>
    <row r="76" spans="3:22" ht="21" customHeight="1" x14ac:dyDescent="0.3">
      <c r="S76" s="5"/>
      <c r="T76" s="56"/>
      <c r="U76" s="56"/>
      <c r="V76" s="56"/>
    </row>
    <row r="77" spans="3:22" ht="21" customHeight="1" x14ac:dyDescent="0.3">
      <c r="S77" s="5"/>
      <c r="T77" s="56"/>
      <c r="U77" s="56"/>
      <c r="V77" s="56"/>
    </row>
    <row r="78" spans="3:22" ht="21" customHeight="1" x14ac:dyDescent="0.3">
      <c r="S78" s="5"/>
      <c r="T78" s="56"/>
      <c r="U78" s="56"/>
      <c r="V78" s="56"/>
    </row>
    <row r="79" spans="3:22" ht="21" customHeight="1" x14ac:dyDescent="0.3">
      <c r="S79" s="5"/>
      <c r="T79" s="56"/>
      <c r="U79" s="56"/>
      <c r="V79" s="56"/>
    </row>
    <row r="80" spans="3:22" ht="21" customHeight="1" x14ac:dyDescent="0.3">
      <c r="S80" s="5"/>
      <c r="T80" s="56"/>
      <c r="U80" s="56"/>
      <c r="V80" s="56"/>
    </row>
    <row r="81" spans="19:22" ht="21" customHeight="1" x14ac:dyDescent="0.3">
      <c r="S81" s="5"/>
      <c r="T81" s="56"/>
      <c r="U81" s="56"/>
      <c r="V81" s="56"/>
    </row>
    <row r="82" spans="19:22" ht="21" customHeight="1" x14ac:dyDescent="0.3">
      <c r="S82" s="5"/>
    </row>
    <row r="83" spans="19:22" ht="21" customHeight="1" x14ac:dyDescent="0.3">
      <c r="S83" s="5"/>
    </row>
    <row r="84" spans="19:22" ht="21" customHeight="1" x14ac:dyDescent="0.3">
      <c r="S84" s="5"/>
    </row>
    <row r="85" spans="19:22" ht="21" customHeight="1" x14ac:dyDescent="0.3">
      <c r="S85" s="5"/>
    </row>
    <row r="86" spans="19:22" ht="21" customHeight="1" x14ac:dyDescent="0.3">
      <c r="S86" s="5"/>
    </row>
    <row r="87" spans="19:22" ht="21" customHeight="1" x14ac:dyDescent="0.3">
      <c r="S87" s="5"/>
    </row>
    <row r="88" spans="19:22" ht="21" customHeight="1" x14ac:dyDescent="0.3">
      <c r="S88" s="5"/>
    </row>
    <row r="89" spans="19:22" ht="21" customHeight="1" x14ac:dyDescent="0.3">
      <c r="S89" s="5"/>
    </row>
    <row r="90" spans="19:22" ht="21" customHeight="1" x14ac:dyDescent="0.3">
      <c r="S90" s="5"/>
    </row>
    <row r="91" spans="19:22" ht="21" customHeight="1" x14ac:dyDescent="0.3">
      <c r="S91" s="5"/>
    </row>
    <row r="92" spans="19:22" ht="21" customHeight="1" x14ac:dyDescent="0.3">
      <c r="S92" s="5"/>
    </row>
    <row r="93" spans="19:22" ht="21" customHeight="1" x14ac:dyDescent="0.3">
      <c r="S93" s="5"/>
    </row>
    <row r="94" spans="19:22" ht="21" customHeight="1" x14ac:dyDescent="0.3">
      <c r="S94" s="5"/>
    </row>
    <row r="95" spans="19:22" ht="21" customHeight="1" x14ac:dyDescent="0.3">
      <c r="S95" s="5"/>
    </row>
    <row r="96" spans="19:22" ht="21" customHeight="1" x14ac:dyDescent="0.3">
      <c r="S96" s="5"/>
    </row>
    <row r="97" spans="19:19" ht="21" customHeight="1" x14ac:dyDescent="0.3">
      <c r="S97" s="5"/>
    </row>
    <row r="98" spans="19:19" ht="21" customHeight="1" x14ac:dyDescent="0.3">
      <c r="S98" s="5"/>
    </row>
    <row r="99" spans="19:19" ht="21" customHeight="1" x14ac:dyDescent="0.3">
      <c r="S99" s="5"/>
    </row>
    <row r="100" spans="19:19" ht="21" customHeight="1" x14ac:dyDescent="0.3">
      <c r="S100" s="5"/>
    </row>
    <row r="101" spans="19:19" ht="21" customHeight="1" x14ac:dyDescent="0.3">
      <c r="S101" s="5"/>
    </row>
    <row r="102" spans="19:19" ht="21" customHeight="1" x14ac:dyDescent="0.3">
      <c r="S102" s="5"/>
    </row>
    <row r="103" spans="19:19" ht="21" customHeight="1" x14ac:dyDescent="0.3">
      <c r="S103" s="5"/>
    </row>
    <row r="104" spans="19:19" ht="21" customHeight="1" x14ac:dyDescent="0.3">
      <c r="S104" s="5"/>
    </row>
    <row r="105" spans="19:19" ht="21" customHeight="1" x14ac:dyDescent="0.3">
      <c r="S105" s="5"/>
    </row>
    <row r="106" spans="19:19" ht="21" customHeight="1" x14ac:dyDescent="0.3">
      <c r="S106" s="5"/>
    </row>
    <row r="107" spans="19:19" ht="21" customHeight="1" x14ac:dyDescent="0.3">
      <c r="S107" s="5"/>
    </row>
    <row r="108" spans="19:19" ht="21" customHeight="1" x14ac:dyDescent="0.3">
      <c r="S108" s="5"/>
    </row>
    <row r="109" spans="19:19" ht="21" customHeight="1" x14ac:dyDescent="0.3">
      <c r="S109" s="5"/>
    </row>
    <row r="110" spans="19:19" ht="21" customHeight="1" x14ac:dyDescent="0.3">
      <c r="S110" s="5"/>
    </row>
    <row r="111" spans="19:19" ht="21" customHeight="1" x14ac:dyDescent="0.3">
      <c r="S111" s="5"/>
    </row>
    <row r="112" spans="19:19" ht="21" customHeight="1" x14ac:dyDescent="0.3">
      <c r="S112" s="5"/>
    </row>
    <row r="113" spans="19:19" ht="21" customHeight="1" x14ac:dyDescent="0.3">
      <c r="S113" s="5"/>
    </row>
    <row r="114" spans="19:19" ht="21" customHeight="1" x14ac:dyDescent="0.3">
      <c r="S114" s="5"/>
    </row>
    <row r="115" spans="19:19" ht="21" customHeight="1" x14ac:dyDescent="0.3">
      <c r="S115" s="5"/>
    </row>
    <row r="116" spans="19:19" ht="21" customHeight="1" x14ac:dyDescent="0.3">
      <c r="S116" s="5"/>
    </row>
    <row r="117" spans="19:19" ht="21" customHeight="1" x14ac:dyDescent="0.3">
      <c r="S117" s="5"/>
    </row>
    <row r="118" spans="19:19" ht="21" customHeight="1" x14ac:dyDescent="0.3">
      <c r="S118" s="5"/>
    </row>
    <row r="119" spans="19:19" ht="21" customHeight="1" x14ac:dyDescent="0.3">
      <c r="S119" s="5"/>
    </row>
    <row r="120" spans="19:19" ht="21" customHeight="1" x14ac:dyDescent="0.3">
      <c r="S120" s="5"/>
    </row>
    <row r="121" spans="19:19" ht="21" customHeight="1" x14ac:dyDescent="0.3">
      <c r="S121" s="5"/>
    </row>
    <row r="122" spans="19:19" ht="21" customHeight="1" x14ac:dyDescent="0.3">
      <c r="S122" s="5"/>
    </row>
    <row r="123" spans="19:19" ht="21" customHeight="1" x14ac:dyDescent="0.3">
      <c r="S123" s="5"/>
    </row>
    <row r="124" spans="19:19" ht="21" customHeight="1" x14ac:dyDescent="0.3">
      <c r="S124" s="5"/>
    </row>
    <row r="125" spans="19:19" ht="21" customHeight="1" x14ac:dyDescent="0.3">
      <c r="S125" s="5"/>
    </row>
    <row r="126" spans="19:19" ht="21" customHeight="1" x14ac:dyDescent="0.3">
      <c r="S126" s="5"/>
    </row>
    <row r="127" spans="19:19" ht="21" customHeight="1" x14ac:dyDescent="0.3">
      <c r="S127" s="5"/>
    </row>
    <row r="128" spans="19:19" ht="21" customHeight="1" x14ac:dyDescent="0.3">
      <c r="S128" s="5"/>
    </row>
    <row r="129" spans="19:19" ht="21" customHeight="1" x14ac:dyDescent="0.3">
      <c r="S129" s="5"/>
    </row>
    <row r="130" spans="19:19" ht="21" customHeight="1" x14ac:dyDescent="0.3">
      <c r="S130" s="5"/>
    </row>
    <row r="131" spans="19:19" ht="21" customHeight="1" x14ac:dyDescent="0.3">
      <c r="S131" s="5"/>
    </row>
    <row r="132" spans="19:19" ht="21" customHeight="1" x14ac:dyDescent="0.3"/>
    <row r="133" spans="19:19" ht="21" customHeight="1" x14ac:dyDescent="0.3"/>
    <row r="134" spans="19:19" ht="21" customHeight="1" x14ac:dyDescent="0.3"/>
    <row r="135" spans="19:19" ht="21" customHeight="1" x14ac:dyDescent="0.3"/>
    <row r="136" spans="19:19" ht="21" customHeight="1" x14ac:dyDescent="0.3"/>
    <row r="137" spans="19:19" ht="21" customHeight="1" x14ac:dyDescent="0.3"/>
    <row r="138" spans="19:19" ht="21" customHeight="1" x14ac:dyDescent="0.3"/>
    <row r="139" spans="19:19" ht="21" customHeight="1" x14ac:dyDescent="0.3"/>
    <row r="140" spans="19:19" ht="21" customHeight="1" x14ac:dyDescent="0.3"/>
    <row r="141" spans="19:19" ht="21" customHeight="1" x14ac:dyDescent="0.3"/>
    <row r="142" spans="19:19" ht="21" customHeight="1" x14ac:dyDescent="0.3"/>
    <row r="143" spans="19:19" ht="21" customHeight="1" x14ac:dyDescent="0.3"/>
    <row r="144" spans="19:19"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row r="192" ht="21" customHeight="1" x14ac:dyDescent="0.3"/>
  </sheetData>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zoomScale="70" zoomScaleNormal="70" workbookViewId="0">
      <selection activeCell="Q20" sqref="Q20"/>
    </sheetView>
  </sheetViews>
  <sheetFormatPr defaultColWidth="9.109375" defaultRowHeight="15.6" x14ac:dyDescent="0.3"/>
  <cols>
    <col min="1" max="1" width="15" style="70" customWidth="1"/>
    <col min="2" max="2" width="12.88671875" style="70" bestFit="1" customWidth="1"/>
    <col min="3" max="14" width="12.88671875" style="70" customWidth="1"/>
    <col min="15" max="15" width="17.88671875" style="70" customWidth="1"/>
    <col min="16" max="16" width="15.88671875" style="70" customWidth="1"/>
    <col min="17" max="17" width="15.6640625" style="70" customWidth="1"/>
    <col min="18" max="18" width="9.109375" style="70"/>
    <col min="19" max="19" width="14.109375" style="4" customWidth="1"/>
    <col min="20" max="20" width="14.33203125" style="4" customWidth="1"/>
    <col min="21" max="21" width="20" style="4" bestFit="1" customWidth="1"/>
    <col min="22" max="22" width="11.88671875" style="4" bestFit="1" customWidth="1"/>
    <col min="23" max="23" width="10.88671875" style="4" bestFit="1" customWidth="1"/>
    <col min="24" max="25" width="9.88671875" style="4" bestFit="1" customWidth="1"/>
    <col min="26" max="26" width="13.5546875" style="4" bestFit="1" customWidth="1"/>
    <col min="27" max="16384" width="9.109375" style="4"/>
  </cols>
  <sheetData>
    <row r="1" spans="2:26" ht="37.5" x14ac:dyDescent="0.5">
      <c r="B1" s="67" t="s">
        <v>44</v>
      </c>
      <c r="C1" s="68"/>
      <c r="D1" s="68"/>
      <c r="E1" s="68"/>
      <c r="F1" s="68"/>
      <c r="G1" s="68"/>
      <c r="H1" s="68"/>
      <c r="I1" s="68"/>
      <c r="J1" s="68"/>
      <c r="K1" s="68"/>
      <c r="L1" s="68"/>
      <c r="M1" s="68"/>
      <c r="N1" s="68"/>
      <c r="O1" s="68"/>
      <c r="P1" s="68"/>
      <c r="Q1" s="68"/>
    </row>
    <row r="2" spans="2:26" ht="26.25" x14ac:dyDescent="0.4">
      <c r="B2" s="111" t="s">
        <v>45</v>
      </c>
      <c r="C2" s="69"/>
      <c r="D2" s="69"/>
      <c r="E2" s="69"/>
      <c r="F2" s="69"/>
      <c r="G2" s="69"/>
      <c r="H2" s="69"/>
      <c r="I2" s="69"/>
      <c r="J2" s="69"/>
      <c r="K2" s="69"/>
      <c r="L2" s="69"/>
      <c r="M2" s="69"/>
      <c r="N2" s="69"/>
      <c r="O2" s="69"/>
      <c r="P2" s="69"/>
      <c r="Q2" s="69"/>
      <c r="S2" s="5"/>
      <c r="T2" s="5"/>
    </row>
    <row r="3" spans="2:26" ht="38.25" customHeight="1" x14ac:dyDescent="0.4">
      <c r="B3" s="72" t="s">
        <v>46</v>
      </c>
      <c r="C3" s="69"/>
      <c r="D3" s="69"/>
      <c r="E3" s="69"/>
      <c r="F3" s="69"/>
      <c r="G3" s="69"/>
      <c r="H3" s="69"/>
      <c r="I3" s="69"/>
      <c r="J3" s="69"/>
      <c r="K3" s="69"/>
      <c r="L3" s="69"/>
      <c r="M3" s="69"/>
      <c r="N3" s="69"/>
      <c r="O3" s="69"/>
      <c r="P3" s="69"/>
      <c r="Q3" s="69"/>
      <c r="S3" s="5"/>
    </row>
    <row r="4" spans="2:26" ht="39" customHeight="1" x14ac:dyDescent="0.3">
      <c r="B4" s="112" t="s">
        <v>23</v>
      </c>
      <c r="C4" s="113" t="s">
        <v>24</v>
      </c>
      <c r="D4" s="114" t="s">
        <v>25</v>
      </c>
      <c r="E4" s="114" t="s">
        <v>26</v>
      </c>
      <c r="F4" s="114" t="s">
        <v>27</v>
      </c>
      <c r="G4" s="114" t="s">
        <v>28</v>
      </c>
      <c r="H4" s="114" t="s">
        <v>29</v>
      </c>
      <c r="I4" s="114" t="s">
        <v>30</v>
      </c>
      <c r="J4" s="114" t="s">
        <v>31</v>
      </c>
      <c r="K4" s="114" t="s">
        <v>32</v>
      </c>
      <c r="L4" s="114" t="s">
        <v>33</v>
      </c>
      <c r="M4" s="114" t="s">
        <v>34</v>
      </c>
      <c r="N4" s="113" t="s">
        <v>35</v>
      </c>
      <c r="O4" s="115" t="s">
        <v>36</v>
      </c>
      <c r="P4" s="116" t="s">
        <v>37</v>
      </c>
      <c r="Q4" s="117" t="s">
        <v>38</v>
      </c>
      <c r="S4" s="5"/>
    </row>
    <row r="5" spans="2:26" ht="21" customHeight="1" x14ac:dyDescent="0.25">
      <c r="B5" s="79">
        <v>2000</v>
      </c>
      <c r="C5" s="80">
        <v>565.92686800000001</v>
      </c>
      <c r="D5" s="81">
        <v>580.64230199999997</v>
      </c>
      <c r="E5" s="81">
        <v>589.90223900000001</v>
      </c>
      <c r="F5" s="81">
        <v>555.29532200000006</v>
      </c>
      <c r="G5" s="81">
        <v>552.39052600000002</v>
      </c>
      <c r="H5" s="81">
        <v>533.22960699999999</v>
      </c>
      <c r="I5" s="81">
        <v>520.49735799999996</v>
      </c>
      <c r="J5" s="81">
        <v>445.94801699999999</v>
      </c>
      <c r="K5" s="81">
        <v>462.182481</v>
      </c>
      <c r="L5" s="81">
        <v>477.07028600000001</v>
      </c>
      <c r="M5" s="81">
        <v>548.78282799999999</v>
      </c>
      <c r="N5" s="80">
        <v>553.20229600000005</v>
      </c>
      <c r="O5" s="82">
        <f>SUM(C5:N5)</f>
        <v>6385.070130000001</v>
      </c>
      <c r="P5" s="81">
        <f>SUM(I5:N5,C6:H6)</f>
        <v>6482.3784049999995</v>
      </c>
      <c r="Q5" s="83"/>
      <c r="S5" s="5"/>
    </row>
    <row r="6" spans="2:26" ht="21" customHeight="1" x14ac:dyDescent="0.25">
      <c r="B6" s="79">
        <v>2001</v>
      </c>
      <c r="C6" s="80">
        <v>593.46686999999997</v>
      </c>
      <c r="D6" s="81">
        <v>601.66970600000002</v>
      </c>
      <c r="E6" s="81">
        <v>610.64300000000003</v>
      </c>
      <c r="F6" s="81">
        <v>578.136393</v>
      </c>
      <c r="G6" s="81">
        <v>550.06659400000001</v>
      </c>
      <c r="H6" s="81">
        <v>540.71257600000001</v>
      </c>
      <c r="I6" s="81">
        <v>540.79039299999999</v>
      </c>
      <c r="J6" s="81">
        <v>460.60366099999999</v>
      </c>
      <c r="K6" s="81">
        <v>491.97091499999999</v>
      </c>
      <c r="L6" s="81">
        <v>515.39361799999995</v>
      </c>
      <c r="M6" s="81">
        <v>566.74242500000003</v>
      </c>
      <c r="N6" s="80">
        <v>581.46</v>
      </c>
      <c r="O6" s="82">
        <f t="shared" ref="O6:O20" si="0">SUM(C6:N6)</f>
        <v>6631.6561510000001</v>
      </c>
      <c r="P6" s="81">
        <f t="shared" ref="P6:P19" si="1">SUM(I6:N6,C7:H7)</f>
        <v>6741.5751710000004</v>
      </c>
      <c r="Q6" s="207">
        <f>((O6/O5)-1)*100</f>
        <v>3.8619156247231334</v>
      </c>
      <c r="S6" s="5"/>
    </row>
    <row r="7" spans="2:26" ht="21" customHeight="1" x14ac:dyDescent="0.25">
      <c r="B7" s="79">
        <v>2002</v>
      </c>
      <c r="C7" s="80">
        <v>616.98699999999997</v>
      </c>
      <c r="D7" s="81">
        <v>613.99800000000005</v>
      </c>
      <c r="E7" s="81">
        <v>621.08481800000004</v>
      </c>
      <c r="F7" s="81">
        <v>603.99</v>
      </c>
      <c r="G7" s="81">
        <v>595.52349500000003</v>
      </c>
      <c r="H7" s="81">
        <v>533.030846</v>
      </c>
      <c r="I7" s="81">
        <v>589.88900000000001</v>
      </c>
      <c r="J7" s="81">
        <v>502.32900000000001</v>
      </c>
      <c r="K7" s="81">
        <v>507.20299999999997</v>
      </c>
      <c r="L7" s="81">
        <v>520.14161899999999</v>
      </c>
      <c r="M7" s="81">
        <v>590.38250900000003</v>
      </c>
      <c r="N7" s="80">
        <v>614.96600000000001</v>
      </c>
      <c r="O7" s="82">
        <f t="shared" si="0"/>
        <v>6909.5252869999995</v>
      </c>
      <c r="P7" s="81">
        <f t="shared" si="1"/>
        <v>7119.7145629999995</v>
      </c>
      <c r="Q7" s="207">
        <f t="shared" ref="Q7:Q20" si="2">((O7/O6)-1)*100</f>
        <v>4.1900413663350067</v>
      </c>
      <c r="S7" s="5"/>
      <c r="T7" s="41"/>
      <c r="U7" s="41"/>
      <c r="V7" s="41"/>
      <c r="W7" s="41"/>
      <c r="X7" s="41"/>
      <c r="Y7" s="41"/>
      <c r="Z7" s="41"/>
    </row>
    <row r="8" spans="2:26" ht="21" customHeight="1" x14ac:dyDescent="0.25">
      <c r="B8" s="79">
        <v>2003</v>
      </c>
      <c r="C8" s="80">
        <v>643.00512700000002</v>
      </c>
      <c r="D8" s="81">
        <v>648.27247</v>
      </c>
      <c r="E8" s="81">
        <v>651.70289400000001</v>
      </c>
      <c r="F8" s="81">
        <v>629.94588299999998</v>
      </c>
      <c r="G8" s="81">
        <v>589.19048599999996</v>
      </c>
      <c r="H8" s="81">
        <v>632.68657499999995</v>
      </c>
      <c r="I8" s="81">
        <v>598.31973700000003</v>
      </c>
      <c r="J8" s="81">
        <v>521.28386</v>
      </c>
      <c r="K8" s="81">
        <v>573.32357500000001</v>
      </c>
      <c r="L8" s="81">
        <v>562.68800499999998</v>
      </c>
      <c r="M8" s="81">
        <v>624.38557500000002</v>
      </c>
      <c r="N8" s="80">
        <v>605.68553399999996</v>
      </c>
      <c r="O8" s="82">
        <f t="shared" si="0"/>
        <v>7280.4897209999999</v>
      </c>
      <c r="P8" s="81">
        <f t="shared" si="1"/>
        <v>7358.8723090000003</v>
      </c>
      <c r="Q8" s="207">
        <f t="shared" si="2"/>
        <v>5.368884526668638</v>
      </c>
      <c r="S8" s="5"/>
      <c r="T8" s="41"/>
      <c r="U8" s="41"/>
      <c r="V8" s="30"/>
      <c r="W8" s="30"/>
      <c r="X8" s="30"/>
      <c r="Y8" s="30"/>
    </row>
    <row r="9" spans="2:26" ht="21" customHeight="1" x14ac:dyDescent="0.25">
      <c r="B9" s="79">
        <v>2004</v>
      </c>
      <c r="C9" s="80">
        <v>720.12281099999996</v>
      </c>
      <c r="D9" s="81">
        <v>611.82746599999996</v>
      </c>
      <c r="E9" s="81">
        <v>622.64560700000004</v>
      </c>
      <c r="F9" s="81">
        <v>710.09255700000006</v>
      </c>
      <c r="G9" s="81">
        <v>614.45545400000003</v>
      </c>
      <c r="H9" s="81">
        <v>594.04212800000005</v>
      </c>
      <c r="I9" s="81">
        <v>584.73276499999997</v>
      </c>
      <c r="J9" s="81">
        <v>530.98310100000003</v>
      </c>
      <c r="K9" s="81">
        <v>545.32683599999996</v>
      </c>
      <c r="L9" s="81">
        <v>577.50727099999995</v>
      </c>
      <c r="M9" s="81">
        <v>594.278143</v>
      </c>
      <c r="N9" s="80">
        <v>632.20724700000005</v>
      </c>
      <c r="O9" s="82">
        <f t="shared" si="0"/>
        <v>7338.2213859999993</v>
      </c>
      <c r="P9" s="81">
        <f t="shared" si="1"/>
        <v>7297.9205169999987</v>
      </c>
      <c r="Q9" s="207">
        <f t="shared" si="2"/>
        <v>0.792964034184096</v>
      </c>
      <c r="S9" s="5"/>
      <c r="V9" s="51"/>
    </row>
    <row r="10" spans="2:26" ht="21" customHeight="1" x14ac:dyDescent="0.25">
      <c r="B10" s="79">
        <v>2005</v>
      </c>
      <c r="C10" s="80">
        <v>693.36643100000003</v>
      </c>
      <c r="D10" s="81">
        <v>681.22352799999999</v>
      </c>
      <c r="E10" s="81">
        <v>639.49611700000003</v>
      </c>
      <c r="F10" s="81">
        <v>632.09231699999998</v>
      </c>
      <c r="G10" s="81">
        <v>576.64618299999995</v>
      </c>
      <c r="H10" s="81">
        <v>610.06057799999996</v>
      </c>
      <c r="I10" s="81">
        <v>592.69561899999997</v>
      </c>
      <c r="J10" s="81">
        <v>462.99712699999998</v>
      </c>
      <c r="K10" s="81">
        <v>569.56777699999998</v>
      </c>
      <c r="L10" s="81">
        <v>660.39700000000005</v>
      </c>
      <c r="M10" s="81">
        <v>634.91279299999997</v>
      </c>
      <c r="N10" s="80">
        <v>684.37733500000002</v>
      </c>
      <c r="O10" s="82">
        <f t="shared" si="0"/>
        <v>7437.8328049999991</v>
      </c>
      <c r="P10" s="81">
        <f t="shared" si="1"/>
        <v>7459.8260909999999</v>
      </c>
      <c r="Q10" s="207">
        <f t="shared" si="2"/>
        <v>1.357432731452346</v>
      </c>
      <c r="S10" s="64"/>
    </row>
    <row r="11" spans="2:26" ht="21" customHeight="1" x14ac:dyDescent="0.25">
      <c r="B11" s="79">
        <v>2006</v>
      </c>
      <c r="C11" s="80">
        <v>681.30899299999999</v>
      </c>
      <c r="D11" s="81">
        <v>682.42813200000001</v>
      </c>
      <c r="E11" s="81">
        <v>668.08588799999995</v>
      </c>
      <c r="F11" s="81">
        <v>660.50294799999995</v>
      </c>
      <c r="G11" s="81">
        <v>579.13404800000001</v>
      </c>
      <c r="H11" s="81">
        <v>583.41843100000006</v>
      </c>
      <c r="I11" s="81">
        <v>572.76511200000004</v>
      </c>
      <c r="J11" s="81">
        <v>471.84216600000002</v>
      </c>
      <c r="K11" s="81">
        <v>535.650171</v>
      </c>
      <c r="L11" s="81">
        <v>559.22339299999999</v>
      </c>
      <c r="M11" s="81">
        <v>600.62700299999995</v>
      </c>
      <c r="N11" s="80">
        <v>655.41344800000002</v>
      </c>
      <c r="O11" s="82">
        <f t="shared" si="0"/>
        <v>7250.3997330000002</v>
      </c>
      <c r="P11" s="81">
        <f t="shared" si="1"/>
        <v>7214.5325779999994</v>
      </c>
      <c r="Q11" s="207">
        <f t="shared" si="2"/>
        <v>-2.5199957691170338</v>
      </c>
      <c r="S11" s="64"/>
    </row>
    <row r="12" spans="2:26" ht="21" customHeight="1" x14ac:dyDescent="0.25">
      <c r="B12" s="79">
        <v>2007</v>
      </c>
      <c r="C12" s="80">
        <v>640.84896800000001</v>
      </c>
      <c r="D12" s="81">
        <v>666.93363399999998</v>
      </c>
      <c r="E12" s="81">
        <v>637.63799800000004</v>
      </c>
      <c r="F12" s="81">
        <v>667.51353099999994</v>
      </c>
      <c r="G12" s="81">
        <v>607.11512400000004</v>
      </c>
      <c r="H12" s="81">
        <v>598.96203000000003</v>
      </c>
      <c r="I12" s="81">
        <v>568.62573899999995</v>
      </c>
      <c r="J12" s="81">
        <v>485.00470799999999</v>
      </c>
      <c r="K12" s="81">
        <v>557.13891999999998</v>
      </c>
      <c r="L12" s="81">
        <v>546.85542299999997</v>
      </c>
      <c r="M12" s="81">
        <v>615.94093299999997</v>
      </c>
      <c r="N12" s="80">
        <v>651.19508399999995</v>
      </c>
      <c r="O12" s="82">
        <f t="shared" si="0"/>
        <v>7243.7720920000002</v>
      </c>
      <c r="P12" s="81">
        <f t="shared" si="1"/>
        <v>7057.693569</v>
      </c>
      <c r="Q12" s="207">
        <f t="shared" si="2"/>
        <v>-9.1410697948612896E-2</v>
      </c>
      <c r="S12" s="64"/>
    </row>
    <row r="13" spans="2:26" ht="21" customHeight="1" x14ac:dyDescent="0.25">
      <c r="B13" s="79">
        <v>2008</v>
      </c>
      <c r="C13" s="80">
        <v>644.11364700000001</v>
      </c>
      <c r="D13" s="81">
        <v>652.64644999999996</v>
      </c>
      <c r="E13" s="81">
        <v>615.32277699999997</v>
      </c>
      <c r="F13" s="81">
        <v>633.61191899999994</v>
      </c>
      <c r="G13" s="81">
        <v>542.94565</v>
      </c>
      <c r="H13" s="81">
        <v>544.29231900000002</v>
      </c>
      <c r="I13" s="81">
        <v>531.06983500000001</v>
      </c>
      <c r="J13" s="81">
        <v>452.02516700000001</v>
      </c>
      <c r="K13" s="81">
        <v>500.515984</v>
      </c>
      <c r="L13" s="81">
        <v>496.40428200000002</v>
      </c>
      <c r="M13" s="81">
        <v>565.25480100000004</v>
      </c>
      <c r="N13" s="80">
        <v>579.002251</v>
      </c>
      <c r="O13" s="82">
        <f t="shared" si="0"/>
        <v>6757.2050819999995</v>
      </c>
      <c r="P13" s="81">
        <f t="shared" si="1"/>
        <v>6473.0080710000002</v>
      </c>
      <c r="Q13" s="207">
        <f t="shared" si="2"/>
        <v>-6.7170391864946115</v>
      </c>
      <c r="S13" s="10"/>
      <c r="T13" s="25"/>
    </row>
    <row r="14" spans="2:26" ht="21" customHeight="1" x14ac:dyDescent="0.25">
      <c r="B14" s="79">
        <v>2009</v>
      </c>
      <c r="C14" s="80">
        <v>588.41589499999998</v>
      </c>
      <c r="D14" s="81">
        <v>604.41447300000004</v>
      </c>
      <c r="E14" s="81">
        <v>562.75965499999995</v>
      </c>
      <c r="F14" s="81">
        <v>561.514231</v>
      </c>
      <c r="G14" s="81">
        <v>525.61097199999995</v>
      </c>
      <c r="H14" s="81">
        <v>506.02052500000002</v>
      </c>
      <c r="I14" s="81">
        <v>502.35008099999999</v>
      </c>
      <c r="J14" s="81">
        <v>446.910504</v>
      </c>
      <c r="K14" s="81">
        <v>471.29042399999997</v>
      </c>
      <c r="L14" s="81">
        <v>511.32065399999999</v>
      </c>
      <c r="M14" s="81">
        <v>517.23516400000005</v>
      </c>
      <c r="N14" s="80">
        <v>569.71831599999996</v>
      </c>
      <c r="O14" s="82">
        <f t="shared" si="0"/>
        <v>6367.5608940000002</v>
      </c>
      <c r="P14" s="81">
        <f t="shared" si="1"/>
        <v>6673.1855560000004</v>
      </c>
      <c r="Q14" s="207">
        <f t="shared" si="2"/>
        <v>-5.7663513726694866</v>
      </c>
      <c r="S14" s="5"/>
    </row>
    <row r="15" spans="2:26" ht="21" customHeight="1" x14ac:dyDescent="0.25">
      <c r="B15" s="79">
        <v>2010</v>
      </c>
      <c r="C15" s="80">
        <v>632.41703800000005</v>
      </c>
      <c r="D15" s="81">
        <v>650.85400000000004</v>
      </c>
      <c r="E15" s="81">
        <v>607.57406200000003</v>
      </c>
      <c r="F15" s="81">
        <v>621.40587700000003</v>
      </c>
      <c r="G15" s="81">
        <v>573.37143600000002</v>
      </c>
      <c r="H15" s="81">
        <v>568.73800000000006</v>
      </c>
      <c r="I15" s="81">
        <v>568.36287800000002</v>
      </c>
      <c r="J15" s="81">
        <v>441.79041799999999</v>
      </c>
      <c r="K15" s="81">
        <v>596.45879000000002</v>
      </c>
      <c r="L15" s="81">
        <v>566.67956400000003</v>
      </c>
      <c r="M15" s="81">
        <v>571.15656999999999</v>
      </c>
      <c r="N15" s="80">
        <v>657.75033900000005</v>
      </c>
      <c r="O15" s="82">
        <f t="shared" si="0"/>
        <v>7056.5589719999998</v>
      </c>
      <c r="P15" s="81">
        <f t="shared" si="1"/>
        <v>6975.1492550000003</v>
      </c>
      <c r="Q15" s="207">
        <f t="shared" si="2"/>
        <v>10.820439560291062</v>
      </c>
    </row>
    <row r="16" spans="2:26" ht="21" customHeight="1" x14ac:dyDescent="0.25">
      <c r="B16" s="79">
        <v>2011</v>
      </c>
      <c r="C16" s="80">
        <v>612.67838099999994</v>
      </c>
      <c r="D16" s="81">
        <v>642.02481699999998</v>
      </c>
      <c r="E16" s="81">
        <v>629.87251500000002</v>
      </c>
      <c r="F16" s="81">
        <v>595.78999699999997</v>
      </c>
      <c r="G16" s="81">
        <v>570.80508599999996</v>
      </c>
      <c r="H16" s="81">
        <v>521.7799</v>
      </c>
      <c r="I16" s="81">
        <v>501.00275900000003</v>
      </c>
      <c r="J16" s="81">
        <v>478.22346800000003</v>
      </c>
      <c r="K16" s="81">
        <v>506.90369800000002</v>
      </c>
      <c r="L16" s="81">
        <v>515.19864199999995</v>
      </c>
      <c r="M16" s="81">
        <v>558.64690700000006</v>
      </c>
      <c r="N16" s="80">
        <v>574.55999999999995</v>
      </c>
      <c r="O16" s="82">
        <f t="shared" si="0"/>
        <v>6707.4861700000001</v>
      </c>
      <c r="P16" s="81">
        <f t="shared" si="1"/>
        <v>6586.8778329999996</v>
      </c>
      <c r="Q16" s="207">
        <f t="shared" si="2"/>
        <v>-4.9467850178124939</v>
      </c>
    </row>
    <row r="17" spans="1:21" ht="21" customHeight="1" x14ac:dyDescent="0.25">
      <c r="B17" s="79">
        <v>2012</v>
      </c>
      <c r="C17" s="80">
        <v>621.65716199999997</v>
      </c>
      <c r="D17" s="81">
        <v>603.42115899999999</v>
      </c>
      <c r="E17" s="81">
        <v>583.95225300000004</v>
      </c>
      <c r="F17" s="81">
        <v>581.40919799999995</v>
      </c>
      <c r="G17" s="81">
        <v>531.78892699999994</v>
      </c>
      <c r="H17" s="81">
        <v>530.11365999999998</v>
      </c>
      <c r="I17" s="81">
        <v>517.73253599999998</v>
      </c>
      <c r="J17" s="81">
        <v>437.050343</v>
      </c>
      <c r="K17" s="81">
        <v>509.90888100000001</v>
      </c>
      <c r="L17" s="81">
        <v>481.63793700000002</v>
      </c>
      <c r="M17" s="81">
        <v>646.47930599999995</v>
      </c>
      <c r="N17" s="80">
        <v>514.43995099999995</v>
      </c>
      <c r="O17" s="82">
        <f t="shared" si="0"/>
        <v>6559.5913130000008</v>
      </c>
      <c r="P17" s="81">
        <f t="shared" si="1"/>
        <v>6770.8610020000006</v>
      </c>
      <c r="Q17" s="207">
        <f t="shared" si="2"/>
        <v>-2.2049222801453716</v>
      </c>
    </row>
    <row r="18" spans="1:21" ht="21" customHeight="1" x14ac:dyDescent="0.25">
      <c r="B18" s="79">
        <v>2013</v>
      </c>
      <c r="C18" s="80">
        <v>649.42108900000005</v>
      </c>
      <c r="D18" s="81">
        <v>602.58413800000005</v>
      </c>
      <c r="E18" s="81">
        <v>676.68836899999997</v>
      </c>
      <c r="F18" s="81">
        <v>559.58799099999999</v>
      </c>
      <c r="G18" s="81">
        <v>555.35373900000002</v>
      </c>
      <c r="H18" s="81">
        <v>619.976722</v>
      </c>
      <c r="I18" s="81">
        <v>501.81537800000001</v>
      </c>
      <c r="J18" s="81">
        <v>417.00061399999998</v>
      </c>
      <c r="K18" s="81">
        <v>488.32639499999999</v>
      </c>
      <c r="L18" s="81">
        <v>508.66250200000002</v>
      </c>
      <c r="M18" s="81">
        <v>530.91885400000001</v>
      </c>
      <c r="N18" s="80">
        <v>545.26013499999999</v>
      </c>
      <c r="O18" s="82">
        <f t="shared" si="0"/>
        <v>6655.595926</v>
      </c>
      <c r="P18" s="81">
        <f t="shared" si="1"/>
        <v>6319.74683</v>
      </c>
      <c r="Q18" s="207">
        <f t="shared" si="2"/>
        <v>1.4635761348383847</v>
      </c>
    </row>
    <row r="19" spans="1:21" ht="21" customHeight="1" x14ac:dyDescent="0.25">
      <c r="B19" s="79">
        <v>2014</v>
      </c>
      <c r="C19" s="80">
        <v>562.76656300000002</v>
      </c>
      <c r="D19" s="81">
        <v>591.25185299999998</v>
      </c>
      <c r="E19" s="81">
        <v>569.54332999999997</v>
      </c>
      <c r="F19" s="81">
        <v>598.60151499999995</v>
      </c>
      <c r="G19" s="81">
        <v>516.25199499999997</v>
      </c>
      <c r="H19" s="81">
        <v>489.34769599999998</v>
      </c>
      <c r="I19" s="81">
        <v>488.21416199999999</v>
      </c>
      <c r="J19" s="81">
        <v>422.00228099999998</v>
      </c>
      <c r="K19" s="81">
        <v>485.39206300000001</v>
      </c>
      <c r="L19" s="81">
        <v>494.834496</v>
      </c>
      <c r="M19" s="81">
        <v>534.18381499999998</v>
      </c>
      <c r="N19" s="80">
        <v>518.44763999999998</v>
      </c>
      <c r="O19" s="82">
        <f t="shared" si="0"/>
        <v>6270.8374090000007</v>
      </c>
      <c r="P19" s="81">
        <f t="shared" si="1"/>
        <v>6217.9657319999997</v>
      </c>
      <c r="Q19" s="207">
        <f t="shared" si="2"/>
        <v>-5.7809777107553195</v>
      </c>
      <c r="S19" s="5"/>
    </row>
    <row r="20" spans="1:21" ht="21" customHeight="1" x14ac:dyDescent="0.25">
      <c r="B20" s="85">
        <v>2015</v>
      </c>
      <c r="C20" s="86">
        <v>591.49250099999995</v>
      </c>
      <c r="D20" s="87">
        <v>574.78391999999997</v>
      </c>
      <c r="E20" s="87">
        <v>536.78413499999999</v>
      </c>
      <c r="F20" s="87">
        <v>560.25070000000005</v>
      </c>
      <c r="G20" s="87">
        <v>526.86211100000003</v>
      </c>
      <c r="H20" s="87">
        <v>484.71790800000002</v>
      </c>
      <c r="I20" s="87">
        <v>483.930656</v>
      </c>
      <c r="J20" s="87">
        <v>426.69025599999998</v>
      </c>
      <c r="K20" s="87">
        <v>478.73400900000001</v>
      </c>
      <c r="L20" s="87">
        <v>473.85517099999998</v>
      </c>
      <c r="M20" s="87">
        <v>568.66457300000002</v>
      </c>
      <c r="N20" s="86"/>
      <c r="O20" s="88">
        <f t="shared" si="0"/>
        <v>5706.7659400000002</v>
      </c>
      <c r="P20" s="87"/>
      <c r="Q20" s="208">
        <f t="shared" si="2"/>
        <v>-8.9951537922261622</v>
      </c>
      <c r="S20" s="5"/>
    </row>
    <row r="21" spans="1:21" ht="21" customHeight="1" x14ac:dyDescent="0.25">
      <c r="C21" s="80"/>
      <c r="D21" s="80"/>
      <c r="E21" s="80"/>
      <c r="F21" s="80"/>
      <c r="G21" s="80"/>
      <c r="H21" s="80"/>
      <c r="I21" s="80"/>
      <c r="J21" s="80"/>
      <c r="K21" s="80"/>
      <c r="L21" s="80"/>
      <c r="M21" s="80"/>
      <c r="N21" s="80"/>
      <c r="O21" s="89"/>
      <c r="P21" s="80"/>
    </row>
    <row r="22" spans="1:21" ht="21" customHeight="1" x14ac:dyDescent="0.25">
      <c r="C22" s="80"/>
      <c r="D22" s="80"/>
      <c r="E22" s="80"/>
      <c r="F22" s="80"/>
      <c r="G22" s="80"/>
      <c r="H22" s="80"/>
      <c r="I22" s="80"/>
      <c r="J22" s="80"/>
      <c r="K22" s="80"/>
      <c r="L22" s="80"/>
      <c r="M22" s="80"/>
      <c r="N22" s="80"/>
      <c r="O22" s="80"/>
      <c r="P22" s="80"/>
      <c r="S22" s="7"/>
    </row>
    <row r="23" spans="1:21" s="22" customFormat="1" ht="31.5" customHeight="1" x14ac:dyDescent="0.4">
      <c r="A23" s="70"/>
      <c r="B23" s="72" t="s">
        <v>47</v>
      </c>
      <c r="C23" s="90"/>
      <c r="D23" s="90"/>
      <c r="E23" s="90"/>
      <c r="F23" s="90"/>
      <c r="G23" s="90"/>
      <c r="H23" s="90"/>
      <c r="I23" s="90"/>
      <c r="J23" s="90"/>
      <c r="K23" s="90"/>
      <c r="L23" s="90"/>
      <c r="M23" s="90"/>
      <c r="N23" s="90"/>
      <c r="O23" s="90"/>
      <c r="P23" s="90"/>
      <c r="Q23" s="69"/>
      <c r="R23" s="70"/>
      <c r="S23" s="21"/>
    </row>
    <row r="24" spans="1:21" ht="31.2" x14ac:dyDescent="0.3">
      <c r="B24" s="112" t="s">
        <v>23</v>
      </c>
      <c r="C24" s="118" t="s">
        <v>24</v>
      </c>
      <c r="D24" s="119" t="s">
        <v>25</v>
      </c>
      <c r="E24" s="119" t="s">
        <v>26</v>
      </c>
      <c r="F24" s="119" t="s">
        <v>27</v>
      </c>
      <c r="G24" s="119" t="s">
        <v>28</v>
      </c>
      <c r="H24" s="119" t="s">
        <v>29</v>
      </c>
      <c r="I24" s="119" t="s">
        <v>30</v>
      </c>
      <c r="J24" s="119" t="s">
        <v>31</v>
      </c>
      <c r="K24" s="119" t="s">
        <v>32</v>
      </c>
      <c r="L24" s="119" t="s">
        <v>33</v>
      </c>
      <c r="M24" s="119" t="s">
        <v>34</v>
      </c>
      <c r="N24" s="118" t="s">
        <v>35</v>
      </c>
      <c r="O24" s="120" t="s">
        <v>36</v>
      </c>
      <c r="P24" s="121" t="s">
        <v>37</v>
      </c>
      <c r="Q24" s="117" t="s">
        <v>38</v>
      </c>
      <c r="S24" s="10"/>
      <c r="T24" s="23"/>
      <c r="U24" s="9"/>
    </row>
    <row r="25" spans="1:21" s="13" customFormat="1" ht="21" customHeight="1" x14ac:dyDescent="0.3">
      <c r="A25" s="70"/>
      <c r="B25" s="79">
        <v>2000</v>
      </c>
      <c r="C25" s="80">
        <v>612.83030699999995</v>
      </c>
      <c r="D25" s="81">
        <v>622.24047499999995</v>
      </c>
      <c r="E25" s="81">
        <v>627.60665700000004</v>
      </c>
      <c r="F25" s="81">
        <v>626.00413400000002</v>
      </c>
      <c r="G25" s="81">
        <v>592.57556099999999</v>
      </c>
      <c r="H25" s="81">
        <v>581.70918700000004</v>
      </c>
      <c r="I25" s="81">
        <v>546.21041700000001</v>
      </c>
      <c r="J25" s="81">
        <v>548.09892500000001</v>
      </c>
      <c r="K25" s="81">
        <v>598.88473799999997</v>
      </c>
      <c r="L25" s="81">
        <v>580.24354900000003</v>
      </c>
      <c r="M25" s="81">
        <v>631.46149000000003</v>
      </c>
      <c r="N25" s="80">
        <v>638.56687499999998</v>
      </c>
      <c r="O25" s="82">
        <f>SUM(C25:N25)</f>
        <v>7206.432315</v>
      </c>
      <c r="P25" s="81">
        <f>SUM(I25:N25,C26:H26)</f>
        <v>7497.962211</v>
      </c>
      <c r="Q25" s="83"/>
      <c r="R25" s="70"/>
      <c r="S25" s="51"/>
      <c r="T25" s="51"/>
      <c r="U25" s="51"/>
    </row>
    <row r="26" spans="1:21" ht="21" customHeight="1" x14ac:dyDescent="0.3">
      <c r="B26" s="79">
        <v>2001</v>
      </c>
      <c r="C26" s="80">
        <v>672.17423699999995</v>
      </c>
      <c r="D26" s="81">
        <v>648.47602500000005</v>
      </c>
      <c r="E26" s="81">
        <v>663.02</v>
      </c>
      <c r="F26" s="81">
        <v>652.84278500000005</v>
      </c>
      <c r="G26" s="81">
        <v>647.18446400000005</v>
      </c>
      <c r="H26" s="81">
        <v>670.79870600000004</v>
      </c>
      <c r="I26" s="81">
        <v>569.35574299999996</v>
      </c>
      <c r="J26" s="81">
        <v>548.49659799999995</v>
      </c>
      <c r="K26" s="81">
        <v>587.23338899999999</v>
      </c>
      <c r="L26" s="81">
        <v>604.72916599999996</v>
      </c>
      <c r="M26" s="81">
        <v>663.03628900000001</v>
      </c>
      <c r="N26" s="80">
        <v>655.73</v>
      </c>
      <c r="O26" s="82">
        <f t="shared" ref="O26:O40" si="3">SUM(C26:N26)</f>
        <v>7583.077401999999</v>
      </c>
      <c r="P26" s="81">
        <f t="shared" ref="P26:P39" si="4">SUM(I26:N26,C27:H27)</f>
        <v>7631.8732889999992</v>
      </c>
      <c r="Q26" s="207">
        <f>((O26/O25)-1)*100</f>
        <v>5.2265125173800886</v>
      </c>
      <c r="S26" s="10"/>
      <c r="T26" s="10"/>
      <c r="U26" s="10"/>
    </row>
    <row r="27" spans="1:21" s="11" customFormat="1" ht="21" customHeight="1" x14ac:dyDescent="0.3">
      <c r="A27" s="70"/>
      <c r="B27" s="79">
        <v>2002</v>
      </c>
      <c r="C27" s="80">
        <v>670.48500000000001</v>
      </c>
      <c r="D27" s="81">
        <v>680.37199999999996</v>
      </c>
      <c r="E27" s="81">
        <v>678.32435199999998</v>
      </c>
      <c r="F27" s="81">
        <v>678.673</v>
      </c>
      <c r="G27" s="81">
        <v>671.24799299999995</v>
      </c>
      <c r="H27" s="81">
        <v>624.18975899999998</v>
      </c>
      <c r="I27" s="81">
        <v>612.65800000000002</v>
      </c>
      <c r="J27" s="81">
        <v>577.846</v>
      </c>
      <c r="K27" s="81">
        <v>658.87900000000002</v>
      </c>
      <c r="L27" s="81">
        <v>612.69855900000005</v>
      </c>
      <c r="M27" s="81">
        <v>699.98608000000002</v>
      </c>
      <c r="N27" s="80">
        <v>699.96699999999998</v>
      </c>
      <c r="O27" s="82">
        <f t="shared" si="3"/>
        <v>7865.3267430000005</v>
      </c>
      <c r="P27" s="81">
        <f t="shared" si="4"/>
        <v>8017.0814730000002</v>
      </c>
      <c r="Q27" s="207">
        <f t="shared" ref="Q27:Q40" si="5">((O27/O26)-1)*100</f>
        <v>3.7220949495459399</v>
      </c>
      <c r="R27" s="70"/>
      <c r="S27" s="63"/>
      <c r="T27" s="63"/>
      <c r="U27" s="63"/>
    </row>
    <row r="28" spans="1:21" ht="21" customHeight="1" x14ac:dyDescent="0.3">
      <c r="B28" s="79">
        <v>2003</v>
      </c>
      <c r="C28" s="80">
        <v>660.87114499999996</v>
      </c>
      <c r="D28" s="81">
        <v>713.60282099999995</v>
      </c>
      <c r="E28" s="81">
        <v>691.97503400000005</v>
      </c>
      <c r="F28" s="81">
        <v>723.33303699999999</v>
      </c>
      <c r="G28" s="81">
        <v>666.08106499999997</v>
      </c>
      <c r="H28" s="81">
        <v>699.18373199999996</v>
      </c>
      <c r="I28" s="81">
        <v>617.14651700000002</v>
      </c>
      <c r="J28" s="81">
        <v>627.88317600000005</v>
      </c>
      <c r="K28" s="81">
        <v>691.36302999999998</v>
      </c>
      <c r="L28" s="81">
        <v>653.27285400000005</v>
      </c>
      <c r="M28" s="81">
        <v>735.34147800000005</v>
      </c>
      <c r="N28" s="80">
        <v>686.71302400000002</v>
      </c>
      <c r="O28" s="82">
        <f t="shared" si="3"/>
        <v>8166.7669129999995</v>
      </c>
      <c r="P28" s="81">
        <f t="shared" si="4"/>
        <v>8342.8135849999999</v>
      </c>
      <c r="Q28" s="207">
        <f t="shared" si="5"/>
        <v>3.8325193580581507</v>
      </c>
      <c r="S28" s="10"/>
    </row>
    <row r="29" spans="1:21" ht="21" customHeight="1" x14ac:dyDescent="0.3">
      <c r="B29" s="79">
        <v>2004</v>
      </c>
      <c r="C29" s="80">
        <v>739.14917200000002</v>
      </c>
      <c r="D29" s="81">
        <v>735.17236300000002</v>
      </c>
      <c r="E29" s="81">
        <v>707.74268400000005</v>
      </c>
      <c r="F29" s="81">
        <v>752.80977800000005</v>
      </c>
      <c r="G29" s="81">
        <v>750.40309999999999</v>
      </c>
      <c r="H29" s="81">
        <v>645.81640900000002</v>
      </c>
      <c r="I29" s="81">
        <v>627.63584700000001</v>
      </c>
      <c r="J29" s="81">
        <v>641.82295199999999</v>
      </c>
      <c r="K29" s="81">
        <v>696.05549799999994</v>
      </c>
      <c r="L29" s="81">
        <v>685.19483400000001</v>
      </c>
      <c r="M29" s="81">
        <v>708.05068500000004</v>
      </c>
      <c r="N29" s="80">
        <v>710.32553099999996</v>
      </c>
      <c r="O29" s="82">
        <f t="shared" si="3"/>
        <v>8400.1788529999994</v>
      </c>
      <c r="P29" s="81">
        <f t="shared" si="4"/>
        <v>8370.6128239999998</v>
      </c>
      <c r="Q29" s="207">
        <f t="shared" si="5"/>
        <v>2.8580703047671241</v>
      </c>
      <c r="S29" s="10"/>
    </row>
    <row r="30" spans="1:21" ht="21" customHeight="1" x14ac:dyDescent="0.3">
      <c r="B30" s="79">
        <v>2005</v>
      </c>
      <c r="C30" s="80">
        <v>763.62422200000003</v>
      </c>
      <c r="D30" s="81">
        <v>721.08648800000003</v>
      </c>
      <c r="E30" s="81">
        <v>696.90216899999996</v>
      </c>
      <c r="F30" s="81">
        <v>738.40150000000006</v>
      </c>
      <c r="G30" s="81">
        <v>673.620859</v>
      </c>
      <c r="H30" s="81">
        <v>707.89223900000002</v>
      </c>
      <c r="I30" s="81">
        <v>644.82345099999998</v>
      </c>
      <c r="J30" s="81">
        <v>611.66227300000003</v>
      </c>
      <c r="K30" s="81">
        <v>718.61551499999996</v>
      </c>
      <c r="L30" s="81">
        <v>718.64495599999998</v>
      </c>
      <c r="M30" s="81">
        <v>751.457266</v>
      </c>
      <c r="N30" s="80">
        <v>751.87889700000005</v>
      </c>
      <c r="O30" s="82">
        <f t="shared" si="3"/>
        <v>8498.6098350000011</v>
      </c>
      <c r="P30" s="81">
        <f t="shared" si="4"/>
        <v>8693.2970729999997</v>
      </c>
      <c r="Q30" s="207">
        <f t="shared" si="5"/>
        <v>1.1717724553549136</v>
      </c>
      <c r="S30" s="10"/>
    </row>
    <row r="31" spans="1:21" ht="21" customHeight="1" x14ac:dyDescent="0.3">
      <c r="B31" s="79">
        <v>2006</v>
      </c>
      <c r="C31" s="80">
        <v>766.18865800000003</v>
      </c>
      <c r="D31" s="81">
        <v>758.61679700000002</v>
      </c>
      <c r="E31" s="81">
        <v>758.85320200000001</v>
      </c>
      <c r="F31" s="81">
        <v>765.72519699999998</v>
      </c>
      <c r="G31" s="81">
        <v>769.24027100000001</v>
      </c>
      <c r="H31" s="81">
        <v>677.59059000000002</v>
      </c>
      <c r="I31" s="81">
        <v>677.85849900000005</v>
      </c>
      <c r="J31" s="81">
        <v>644.15051700000004</v>
      </c>
      <c r="K31" s="81">
        <v>721.06584000000009</v>
      </c>
      <c r="L31" s="81">
        <v>700.67286999999988</v>
      </c>
      <c r="M31" s="81">
        <v>744.21304200000009</v>
      </c>
      <c r="N31" s="80">
        <v>750.29189399999996</v>
      </c>
      <c r="O31" s="82">
        <f t="shared" si="3"/>
        <v>8734.4673770000009</v>
      </c>
      <c r="P31" s="81">
        <f t="shared" si="4"/>
        <v>8807.7034560000011</v>
      </c>
      <c r="Q31" s="207">
        <f t="shared" si="5"/>
        <v>2.7752485003919469</v>
      </c>
      <c r="S31" s="10"/>
    </row>
    <row r="32" spans="1:21" ht="21" customHeight="1" x14ac:dyDescent="0.3">
      <c r="B32" s="79">
        <v>2007</v>
      </c>
      <c r="C32" s="80">
        <v>749.65096700000004</v>
      </c>
      <c r="D32" s="81">
        <v>758.33792099999994</v>
      </c>
      <c r="E32" s="81">
        <v>779.20129599999996</v>
      </c>
      <c r="F32" s="81">
        <v>796.67414799999995</v>
      </c>
      <c r="G32" s="81">
        <v>752.06693099999995</v>
      </c>
      <c r="H32" s="81">
        <v>733.51953100000003</v>
      </c>
      <c r="I32" s="81">
        <v>687.48368400000004</v>
      </c>
      <c r="J32" s="81">
        <v>644.420931</v>
      </c>
      <c r="K32" s="81">
        <v>751.82616599999994</v>
      </c>
      <c r="L32" s="81">
        <v>700.10110899999995</v>
      </c>
      <c r="M32" s="81">
        <v>783.42469999999992</v>
      </c>
      <c r="N32" s="80">
        <v>772.74379799999997</v>
      </c>
      <c r="O32" s="82">
        <f t="shared" si="3"/>
        <v>8909.4511819999989</v>
      </c>
      <c r="P32" s="81">
        <f t="shared" si="4"/>
        <v>8866.1212999999989</v>
      </c>
      <c r="Q32" s="207">
        <f t="shared" si="5"/>
        <v>2.0033712125455239</v>
      </c>
      <c r="S32" s="5"/>
    </row>
    <row r="33" spans="2:23" ht="21" customHeight="1" x14ac:dyDescent="0.3">
      <c r="B33" s="79">
        <v>2008</v>
      </c>
      <c r="C33" s="80">
        <v>762.93034</v>
      </c>
      <c r="D33" s="81">
        <v>772.38069299999984</v>
      </c>
      <c r="E33" s="81">
        <v>768.45602599999995</v>
      </c>
      <c r="F33" s="81">
        <v>789.06525999999997</v>
      </c>
      <c r="G33" s="81">
        <v>720.56142699999998</v>
      </c>
      <c r="H33" s="81">
        <v>712.72716600000001</v>
      </c>
      <c r="I33" s="81">
        <v>666.49354100000005</v>
      </c>
      <c r="J33" s="81">
        <v>654.69950300000005</v>
      </c>
      <c r="K33" s="81">
        <v>727.81119300000012</v>
      </c>
      <c r="L33" s="81">
        <v>690.43259399999999</v>
      </c>
      <c r="M33" s="81">
        <v>735.43085799999983</v>
      </c>
      <c r="N33" s="80">
        <v>742.53946699999995</v>
      </c>
      <c r="O33" s="82">
        <f t="shared" si="3"/>
        <v>8743.5280679999996</v>
      </c>
      <c r="P33" s="81">
        <f t="shared" si="4"/>
        <v>8660.3582750000005</v>
      </c>
      <c r="Q33" s="207">
        <f t="shared" si="5"/>
        <v>-1.8623269897389161</v>
      </c>
      <c r="S33" s="5"/>
    </row>
    <row r="34" spans="2:23" ht="21" customHeight="1" x14ac:dyDescent="0.3">
      <c r="B34" s="79">
        <v>2009</v>
      </c>
      <c r="C34" s="80">
        <v>763.13731099999995</v>
      </c>
      <c r="D34" s="81">
        <v>756.32571199999995</v>
      </c>
      <c r="E34" s="81">
        <v>760.31901900000003</v>
      </c>
      <c r="F34" s="81">
        <v>751.10360899999989</v>
      </c>
      <c r="G34" s="81">
        <v>714.30481999999995</v>
      </c>
      <c r="H34" s="81">
        <v>697.76064799999995</v>
      </c>
      <c r="I34" s="81">
        <v>644.40662599999996</v>
      </c>
      <c r="J34" s="81">
        <v>635.80581700000005</v>
      </c>
      <c r="K34" s="81">
        <v>692.13648500000011</v>
      </c>
      <c r="L34" s="81">
        <v>654.98840800000016</v>
      </c>
      <c r="M34" s="81">
        <v>718.20838600000002</v>
      </c>
      <c r="N34" s="80">
        <v>709.62144600000011</v>
      </c>
      <c r="O34" s="82">
        <f t="shared" si="3"/>
        <v>8498.1182870000011</v>
      </c>
      <c r="P34" s="81">
        <f t="shared" si="4"/>
        <v>8567.9793389999995</v>
      </c>
      <c r="Q34" s="207">
        <f t="shared" si="5"/>
        <v>-2.8067592291281307</v>
      </c>
      <c r="S34" s="5"/>
    </row>
    <row r="35" spans="2:23" ht="21" customHeight="1" x14ac:dyDescent="0.3">
      <c r="B35" s="79">
        <v>2010</v>
      </c>
      <c r="C35" s="80">
        <v>766.40965900000003</v>
      </c>
      <c r="D35" s="81">
        <v>762.78899999999999</v>
      </c>
      <c r="E35" s="81">
        <v>758.37948100000006</v>
      </c>
      <c r="F35" s="81">
        <v>773.26198199999999</v>
      </c>
      <c r="G35" s="81">
        <v>728.02104899999995</v>
      </c>
      <c r="H35" s="81">
        <v>723.95100000000002</v>
      </c>
      <c r="I35" s="81">
        <v>661.47551299999998</v>
      </c>
      <c r="J35" s="81">
        <v>659.35355400000003</v>
      </c>
      <c r="K35" s="81">
        <v>738.75051600000018</v>
      </c>
      <c r="L35" s="81">
        <v>710.96532700000012</v>
      </c>
      <c r="M35" s="81">
        <v>741.54930400000001</v>
      </c>
      <c r="N35" s="80">
        <v>734.00533299999995</v>
      </c>
      <c r="O35" s="82">
        <f t="shared" si="3"/>
        <v>8758.9117179999994</v>
      </c>
      <c r="P35" s="81">
        <f t="shared" si="4"/>
        <v>8677.2352159999991</v>
      </c>
      <c r="Q35" s="207">
        <f t="shared" si="5"/>
        <v>3.0688373848472672</v>
      </c>
      <c r="S35" s="23"/>
      <c r="T35" s="24"/>
      <c r="U35" s="9"/>
      <c r="V35" s="24"/>
      <c r="W35" s="24"/>
    </row>
    <row r="36" spans="2:23" ht="21" customHeight="1" x14ac:dyDescent="0.3">
      <c r="B36" s="79">
        <v>2011</v>
      </c>
      <c r="C36" s="80">
        <v>751.54526199999998</v>
      </c>
      <c r="D36" s="81">
        <v>752.31285700000001</v>
      </c>
      <c r="E36" s="81">
        <v>747.93949199999997</v>
      </c>
      <c r="F36" s="81">
        <v>766.03588400000001</v>
      </c>
      <c r="G36" s="81">
        <v>714.971901</v>
      </c>
      <c r="H36" s="81">
        <v>698.33027300000003</v>
      </c>
      <c r="I36" s="81">
        <v>638.24640100000011</v>
      </c>
      <c r="J36" s="81">
        <v>661.82197599999995</v>
      </c>
      <c r="K36" s="81">
        <v>693.97941600000001</v>
      </c>
      <c r="L36" s="81">
        <v>691.1341460000001</v>
      </c>
      <c r="M36" s="81">
        <v>727.58274200000005</v>
      </c>
      <c r="N36" s="80">
        <v>707.53399999999999</v>
      </c>
      <c r="O36" s="82">
        <f t="shared" si="3"/>
        <v>8551.4343499999995</v>
      </c>
      <c r="P36" s="81">
        <f t="shared" si="4"/>
        <v>8472.8580270000002</v>
      </c>
      <c r="Q36" s="207">
        <f t="shared" si="5"/>
        <v>-2.3687573831075781</v>
      </c>
      <c r="S36" s="5"/>
      <c r="T36" s="6"/>
    </row>
    <row r="37" spans="2:23" ht="21" customHeight="1" x14ac:dyDescent="0.3">
      <c r="B37" s="79">
        <v>2012</v>
      </c>
      <c r="C37" s="80">
        <v>758.24185299999999</v>
      </c>
      <c r="D37" s="81">
        <v>717.62640499999998</v>
      </c>
      <c r="E37" s="81">
        <v>719.68191599999989</v>
      </c>
      <c r="F37" s="81">
        <v>771.81741599999998</v>
      </c>
      <c r="G37" s="81">
        <v>740.80674099999999</v>
      </c>
      <c r="H37" s="81">
        <v>644.38501499999995</v>
      </c>
      <c r="I37" s="81">
        <v>689.806467</v>
      </c>
      <c r="J37" s="81">
        <v>610.29930899999999</v>
      </c>
      <c r="K37" s="81">
        <v>705.943398</v>
      </c>
      <c r="L37" s="81">
        <v>622.47981100000004</v>
      </c>
      <c r="M37" s="81">
        <v>749.63439800000003</v>
      </c>
      <c r="N37" s="80">
        <v>569.36422100000004</v>
      </c>
      <c r="O37" s="82">
        <f t="shared" si="3"/>
        <v>8300.0869500000008</v>
      </c>
      <c r="P37" s="81">
        <f t="shared" si="4"/>
        <v>8389.7941709999996</v>
      </c>
      <c r="Q37" s="207">
        <f t="shared" si="5"/>
        <v>-2.9392425844910863</v>
      </c>
      <c r="S37" s="5"/>
      <c r="T37" s="6"/>
    </row>
    <row r="38" spans="2:23" ht="21" customHeight="1" x14ac:dyDescent="0.3">
      <c r="B38" s="79">
        <v>2013</v>
      </c>
      <c r="C38" s="80">
        <v>836.25951499999996</v>
      </c>
      <c r="D38" s="81">
        <v>748.97238800000002</v>
      </c>
      <c r="E38" s="81">
        <v>746.87611800000002</v>
      </c>
      <c r="F38" s="81">
        <v>767.66948000000002</v>
      </c>
      <c r="G38" s="81">
        <v>858.91475300000002</v>
      </c>
      <c r="H38" s="81">
        <v>483.57431300000002</v>
      </c>
      <c r="I38" s="81">
        <v>628.78353900000002</v>
      </c>
      <c r="J38" s="81">
        <v>638.65791200000001</v>
      </c>
      <c r="K38" s="81">
        <v>778.64540799999997</v>
      </c>
      <c r="L38" s="81">
        <v>698.55399699999998</v>
      </c>
      <c r="M38" s="81">
        <v>747.06115499999999</v>
      </c>
      <c r="N38" s="80">
        <v>701.19637399999999</v>
      </c>
      <c r="O38" s="82">
        <f t="shared" si="3"/>
        <v>8635.1649519999992</v>
      </c>
      <c r="P38" s="81">
        <f t="shared" si="4"/>
        <v>8620.6660449999999</v>
      </c>
      <c r="Q38" s="207">
        <f t="shared" si="5"/>
        <v>4.0370420697821485</v>
      </c>
      <c r="S38" s="5"/>
    </row>
    <row r="39" spans="2:23" ht="21" customHeight="1" x14ac:dyDescent="0.3">
      <c r="B39" s="79">
        <v>2014</v>
      </c>
      <c r="C39" s="80">
        <v>740.96635500000002</v>
      </c>
      <c r="D39" s="81">
        <v>740.67481499999997</v>
      </c>
      <c r="E39" s="81">
        <v>769.44400299999995</v>
      </c>
      <c r="F39" s="81">
        <v>781.88975300000004</v>
      </c>
      <c r="G39" s="81">
        <v>702.52295000000004</v>
      </c>
      <c r="H39" s="81">
        <v>692.26978399999996</v>
      </c>
      <c r="I39" s="81">
        <v>637.52021200000001</v>
      </c>
      <c r="J39" s="81">
        <v>616.50152400000002</v>
      </c>
      <c r="K39" s="81">
        <v>710.72955999999999</v>
      </c>
      <c r="L39" s="81">
        <v>697.13052599999992</v>
      </c>
      <c r="M39" s="81">
        <v>697.31401500000004</v>
      </c>
      <c r="N39" s="80">
        <v>710.39663700000006</v>
      </c>
      <c r="O39" s="82">
        <f t="shared" si="3"/>
        <v>8497.3601340000005</v>
      </c>
      <c r="P39" s="81">
        <f t="shared" si="4"/>
        <v>8395.4376300000004</v>
      </c>
      <c r="Q39" s="207">
        <f t="shared" si="5"/>
        <v>-1.5958562316528924</v>
      </c>
      <c r="S39" s="6"/>
    </row>
    <row r="40" spans="2:23" ht="21" customHeight="1" x14ac:dyDescent="0.3">
      <c r="B40" s="85">
        <v>2015</v>
      </c>
      <c r="C40" s="86">
        <v>727.52124800000001</v>
      </c>
      <c r="D40" s="87">
        <v>734.79838800000005</v>
      </c>
      <c r="E40" s="87">
        <v>730.54010200000005</v>
      </c>
      <c r="F40" s="87">
        <v>745.61115199999995</v>
      </c>
      <c r="G40" s="87">
        <v>722.34391700000003</v>
      </c>
      <c r="H40" s="87">
        <v>665.030349</v>
      </c>
      <c r="I40" s="87">
        <v>643.39792299999999</v>
      </c>
      <c r="J40" s="87">
        <v>604.19890599999997</v>
      </c>
      <c r="K40" s="87">
        <v>691.38093200000003</v>
      </c>
      <c r="L40" s="87">
        <v>653.16439300000002</v>
      </c>
      <c r="M40" s="87">
        <v>719.91853200000003</v>
      </c>
      <c r="N40" s="86"/>
      <c r="O40" s="88">
        <f t="shared" si="3"/>
        <v>7637.9058419999992</v>
      </c>
      <c r="P40" s="87"/>
      <c r="Q40" s="208">
        <f t="shared" si="5"/>
        <v>-10.114368209029012</v>
      </c>
      <c r="S40" s="6"/>
    </row>
    <row r="41" spans="2:23" ht="21" customHeight="1" x14ac:dyDescent="0.3">
      <c r="B41" s="95"/>
      <c r="C41" s="80"/>
      <c r="D41" s="80"/>
      <c r="E41" s="80"/>
      <c r="F41" s="80"/>
      <c r="G41" s="80"/>
      <c r="H41" s="80"/>
      <c r="I41" s="80"/>
      <c r="J41" s="80"/>
      <c r="K41" s="80"/>
      <c r="L41" s="80"/>
      <c r="M41" s="80"/>
      <c r="N41" s="80"/>
      <c r="O41" s="89"/>
      <c r="P41" s="80"/>
      <c r="S41" s="6"/>
    </row>
    <row r="42" spans="2:23" ht="21" customHeight="1" x14ac:dyDescent="0.3">
      <c r="C42" s="80"/>
      <c r="D42" s="80"/>
      <c r="E42" s="80"/>
      <c r="F42" s="80"/>
      <c r="G42" s="80"/>
      <c r="H42" s="80"/>
      <c r="I42" s="80"/>
      <c r="J42" s="80"/>
      <c r="K42" s="80"/>
      <c r="L42" s="80"/>
      <c r="M42" s="80"/>
      <c r="N42" s="80"/>
      <c r="O42" s="80"/>
      <c r="P42" s="80"/>
      <c r="S42" s="5"/>
      <c r="T42" s="5"/>
    </row>
    <row r="43" spans="2:23" ht="29.25" customHeight="1" x14ac:dyDescent="0.5">
      <c r="B43" s="72" t="s">
        <v>48</v>
      </c>
      <c r="C43" s="122"/>
      <c r="D43" s="122"/>
      <c r="E43" s="122"/>
      <c r="F43" s="122"/>
      <c r="G43" s="122"/>
      <c r="H43" s="122"/>
      <c r="I43" s="122"/>
      <c r="J43" s="122"/>
      <c r="K43" s="122"/>
      <c r="L43" s="122"/>
      <c r="M43" s="122"/>
      <c r="N43" s="122"/>
      <c r="O43" s="122"/>
      <c r="P43" s="122"/>
      <c r="Q43" s="123"/>
      <c r="S43" s="5"/>
      <c r="T43" s="5"/>
    </row>
    <row r="44" spans="2:23" ht="31.2" x14ac:dyDescent="0.3">
      <c r="B44" s="112" t="s">
        <v>23</v>
      </c>
      <c r="C44" s="118" t="s">
        <v>24</v>
      </c>
      <c r="D44" s="119" t="s">
        <v>25</v>
      </c>
      <c r="E44" s="119" t="s">
        <v>26</v>
      </c>
      <c r="F44" s="119" t="s">
        <v>27</v>
      </c>
      <c r="G44" s="119" t="s">
        <v>28</v>
      </c>
      <c r="H44" s="119" t="s">
        <v>29</v>
      </c>
      <c r="I44" s="119" t="s">
        <v>30</v>
      </c>
      <c r="J44" s="119" t="s">
        <v>31</v>
      </c>
      <c r="K44" s="119" t="s">
        <v>32</v>
      </c>
      <c r="L44" s="119" t="s">
        <v>33</v>
      </c>
      <c r="M44" s="119" t="s">
        <v>34</v>
      </c>
      <c r="N44" s="118" t="s">
        <v>35</v>
      </c>
      <c r="O44" s="120" t="s">
        <v>36</v>
      </c>
      <c r="P44" s="121" t="s">
        <v>37</v>
      </c>
      <c r="Q44" s="117" t="s">
        <v>38</v>
      </c>
    </row>
    <row r="45" spans="2:23" ht="21" customHeight="1" x14ac:dyDescent="0.3">
      <c r="B45" s="79">
        <v>2000</v>
      </c>
      <c r="C45" s="80">
        <v>347.892425</v>
      </c>
      <c r="D45" s="81">
        <v>350.32455199999998</v>
      </c>
      <c r="E45" s="81">
        <v>346.005696</v>
      </c>
      <c r="F45" s="81">
        <v>360.45735200000001</v>
      </c>
      <c r="G45" s="81">
        <v>333.38821899999999</v>
      </c>
      <c r="H45" s="81">
        <v>331.35425500000002</v>
      </c>
      <c r="I45" s="81">
        <v>286.03542900000002</v>
      </c>
      <c r="J45" s="81">
        <v>327.806421</v>
      </c>
      <c r="K45" s="81">
        <v>355.54181899999998</v>
      </c>
      <c r="L45" s="81">
        <v>332.48804200000001</v>
      </c>
      <c r="M45" s="81">
        <v>368.80586099999999</v>
      </c>
      <c r="N45" s="80">
        <v>350.48273499999999</v>
      </c>
      <c r="O45" s="82">
        <f>SUM(C45:N45)</f>
        <v>4090.5828059999999</v>
      </c>
      <c r="P45" s="81">
        <f>SUM(I45:N45,C46:H46)</f>
        <v>4101.3006539999997</v>
      </c>
      <c r="Q45" s="83"/>
    </row>
    <row r="46" spans="2:23" ht="21" customHeight="1" x14ac:dyDescent="0.3">
      <c r="B46" s="79">
        <v>2001</v>
      </c>
      <c r="C46" s="80">
        <v>342.16057999999998</v>
      </c>
      <c r="D46" s="81">
        <v>367.93048399999998</v>
      </c>
      <c r="E46" s="81">
        <v>336.39</v>
      </c>
      <c r="F46" s="81">
        <v>353.61630300000002</v>
      </c>
      <c r="G46" s="81">
        <v>338.591069</v>
      </c>
      <c r="H46" s="81">
        <v>341.451911</v>
      </c>
      <c r="I46" s="81">
        <v>292.43090100000001</v>
      </c>
      <c r="J46" s="81">
        <v>328.40321999999998</v>
      </c>
      <c r="K46" s="81">
        <v>339.53747800000002</v>
      </c>
      <c r="L46" s="81">
        <v>319.72785299999998</v>
      </c>
      <c r="M46" s="81">
        <v>343.698916</v>
      </c>
      <c r="N46" s="80">
        <v>314.76</v>
      </c>
      <c r="O46" s="82">
        <f t="shared" ref="O46:O60" si="6">SUM(C46:N46)</f>
        <v>4018.6987150000004</v>
      </c>
      <c r="P46" s="81">
        <f t="shared" ref="P46:P59" si="7">SUM(I46:N46,C47:H47)</f>
        <v>3934.3463720000004</v>
      </c>
      <c r="Q46" s="207">
        <f>((O46/O45)-1)*100</f>
        <v>-1.7573068291041771</v>
      </c>
      <c r="T46" s="23"/>
      <c r="U46" s="9"/>
      <c r="V46" s="19"/>
      <c r="W46" s="19"/>
    </row>
    <row r="47" spans="2:23" ht="21" customHeight="1" x14ac:dyDescent="0.3">
      <c r="B47" s="79">
        <v>2002</v>
      </c>
      <c r="C47" s="80">
        <v>329.53500000000003</v>
      </c>
      <c r="D47" s="81">
        <v>351.46300000000002</v>
      </c>
      <c r="E47" s="81">
        <v>327.43722500000001</v>
      </c>
      <c r="F47" s="81">
        <v>334.89400000000001</v>
      </c>
      <c r="G47" s="81">
        <v>338.39306299999998</v>
      </c>
      <c r="H47" s="81">
        <v>314.06571600000001</v>
      </c>
      <c r="I47" s="81">
        <v>265.452</v>
      </c>
      <c r="J47" s="81">
        <v>278.76799999999997</v>
      </c>
      <c r="K47" s="81">
        <v>341.37299999999999</v>
      </c>
      <c r="L47" s="81">
        <v>309.99824699999999</v>
      </c>
      <c r="M47" s="81">
        <v>331.33178600000002</v>
      </c>
      <c r="N47" s="80">
        <v>353.61</v>
      </c>
      <c r="O47" s="82">
        <f t="shared" si="6"/>
        <v>3876.3210370000006</v>
      </c>
      <c r="P47" s="81">
        <f t="shared" si="7"/>
        <v>3931.3724910000001</v>
      </c>
      <c r="Q47" s="207">
        <f t="shared" ref="Q47:Q60" si="8">((O47/O46)-1)*100</f>
        <v>-3.5428801235725338</v>
      </c>
      <c r="S47" s="5"/>
      <c r="T47" s="5"/>
    </row>
    <row r="48" spans="2:23" ht="21" customHeight="1" x14ac:dyDescent="0.3">
      <c r="B48" s="79">
        <v>2003</v>
      </c>
      <c r="C48" s="80">
        <v>342.61357199999998</v>
      </c>
      <c r="D48" s="81">
        <v>328.06946199999999</v>
      </c>
      <c r="E48" s="81">
        <v>348.18868199999997</v>
      </c>
      <c r="F48" s="81">
        <v>357.30381599999998</v>
      </c>
      <c r="G48" s="81">
        <v>328.38097800000003</v>
      </c>
      <c r="H48" s="81">
        <v>346.28294799999998</v>
      </c>
      <c r="I48" s="81">
        <v>281.61105199999997</v>
      </c>
      <c r="J48" s="81">
        <v>322.40078699999998</v>
      </c>
      <c r="K48" s="81">
        <v>331.06780400000002</v>
      </c>
      <c r="L48" s="81">
        <v>317.12883099999999</v>
      </c>
      <c r="M48" s="81">
        <v>342.36773699999998</v>
      </c>
      <c r="N48" s="80">
        <v>317.946324</v>
      </c>
      <c r="O48" s="82">
        <f t="shared" si="6"/>
        <v>3963.3619929999995</v>
      </c>
      <c r="P48" s="81">
        <f t="shared" si="7"/>
        <v>4004.7569500000004</v>
      </c>
      <c r="Q48" s="207">
        <f t="shared" si="8"/>
        <v>2.2454527158401349</v>
      </c>
      <c r="S48" s="5"/>
      <c r="T48" s="5"/>
    </row>
    <row r="49" spans="2:20" ht="21" customHeight="1" x14ac:dyDescent="0.3">
      <c r="B49" s="79">
        <v>2004</v>
      </c>
      <c r="C49" s="80">
        <v>333.33906100000002</v>
      </c>
      <c r="D49" s="81">
        <v>352.51829199999997</v>
      </c>
      <c r="E49" s="81">
        <v>338.84261199999997</v>
      </c>
      <c r="F49" s="81">
        <v>409.40927399999998</v>
      </c>
      <c r="G49" s="81">
        <v>323.88800800000001</v>
      </c>
      <c r="H49" s="81">
        <v>334.237168</v>
      </c>
      <c r="I49" s="81">
        <v>262.22366699999998</v>
      </c>
      <c r="J49" s="81">
        <v>338.95948399999997</v>
      </c>
      <c r="K49" s="81">
        <v>343.57161500000001</v>
      </c>
      <c r="L49" s="81">
        <v>339.40297399999997</v>
      </c>
      <c r="M49" s="81">
        <v>363.95014700000002</v>
      </c>
      <c r="N49" s="80">
        <v>351.75448799999998</v>
      </c>
      <c r="O49" s="82">
        <f t="shared" si="6"/>
        <v>4092.0967900000001</v>
      </c>
      <c r="P49" s="81">
        <f t="shared" si="7"/>
        <v>4104.4492330000003</v>
      </c>
      <c r="Q49" s="207">
        <f t="shared" si="8"/>
        <v>3.2481210958617668</v>
      </c>
      <c r="S49" s="5"/>
      <c r="T49" s="5"/>
    </row>
    <row r="50" spans="2:20" ht="21" customHeight="1" x14ac:dyDescent="0.3">
      <c r="B50" s="79">
        <v>2005</v>
      </c>
      <c r="C50" s="80">
        <v>373.04865899999999</v>
      </c>
      <c r="D50" s="81">
        <v>379.45432799999998</v>
      </c>
      <c r="E50" s="81">
        <v>291.53216700000002</v>
      </c>
      <c r="F50" s="81">
        <v>356.39454999999998</v>
      </c>
      <c r="G50" s="81">
        <v>340.99712299999999</v>
      </c>
      <c r="H50" s="81">
        <v>363.160031</v>
      </c>
      <c r="I50" s="81">
        <v>313.163746</v>
      </c>
      <c r="J50" s="81">
        <v>313.83741199999997</v>
      </c>
      <c r="K50" s="81">
        <v>357.66109599999999</v>
      </c>
      <c r="L50" s="81">
        <v>362.36153999999999</v>
      </c>
      <c r="M50" s="81">
        <v>364.64007199999998</v>
      </c>
      <c r="N50" s="80">
        <v>361.12710800000002</v>
      </c>
      <c r="O50" s="82">
        <f t="shared" si="6"/>
        <v>4177.3778319999992</v>
      </c>
      <c r="P50" s="81">
        <f t="shared" si="7"/>
        <v>4257.6210630000005</v>
      </c>
      <c r="Q50" s="207">
        <f t="shared" si="8"/>
        <v>2.084042640643391</v>
      </c>
    </row>
    <row r="51" spans="2:20" ht="21" customHeight="1" x14ac:dyDescent="0.3">
      <c r="B51" s="79">
        <v>2006</v>
      </c>
      <c r="C51" s="80">
        <v>353.11409300000003</v>
      </c>
      <c r="D51" s="81">
        <v>361.46493500000003</v>
      </c>
      <c r="E51" s="81">
        <v>360.88915200000002</v>
      </c>
      <c r="F51" s="81">
        <v>378.72356600000001</v>
      </c>
      <c r="G51" s="81">
        <v>391.739103</v>
      </c>
      <c r="H51" s="81">
        <v>338.89924000000002</v>
      </c>
      <c r="I51" s="81">
        <v>306.06254499999994</v>
      </c>
      <c r="J51" s="81">
        <v>325.01120200000003</v>
      </c>
      <c r="K51" s="81">
        <v>352.86789899999997</v>
      </c>
      <c r="L51" s="81">
        <v>354.39374800000002</v>
      </c>
      <c r="M51" s="81">
        <v>366.11513200000002</v>
      </c>
      <c r="N51" s="80">
        <v>352.51559300000002</v>
      </c>
      <c r="O51" s="82">
        <f t="shared" si="6"/>
        <v>4241.7962079999998</v>
      </c>
      <c r="P51" s="81">
        <f t="shared" si="7"/>
        <v>4212.8851809999996</v>
      </c>
      <c r="Q51" s="207">
        <f t="shared" si="8"/>
        <v>1.5420768384065253</v>
      </c>
    </row>
    <row r="52" spans="2:20" ht="21" customHeight="1" x14ac:dyDescent="0.3">
      <c r="B52" s="79">
        <v>2007</v>
      </c>
      <c r="C52" s="80">
        <v>360.81811599999986</v>
      </c>
      <c r="D52" s="81">
        <v>359.795705</v>
      </c>
      <c r="E52" s="81">
        <v>344.79148900000001</v>
      </c>
      <c r="F52" s="81">
        <v>382.01713599999999</v>
      </c>
      <c r="G52" s="81">
        <v>367.16586999999998</v>
      </c>
      <c r="H52" s="81">
        <v>341.33074599999998</v>
      </c>
      <c r="I52" s="81">
        <v>302.50098700000001</v>
      </c>
      <c r="J52" s="81">
        <v>314.155169</v>
      </c>
      <c r="K52" s="81">
        <v>352.32367399999998</v>
      </c>
      <c r="L52" s="81">
        <v>319.55730599999998</v>
      </c>
      <c r="M52" s="81">
        <v>349.83203999999995</v>
      </c>
      <c r="N52" s="80">
        <v>341.96844100000004</v>
      </c>
      <c r="O52" s="82">
        <f t="shared" si="6"/>
        <v>4136.2566790000001</v>
      </c>
      <c r="P52" s="81">
        <f t="shared" si="7"/>
        <v>3937.6123939999998</v>
      </c>
      <c r="Q52" s="207">
        <f t="shared" si="8"/>
        <v>-2.4880857972609083</v>
      </c>
      <c r="S52" s="23"/>
      <c r="T52" s="15"/>
    </row>
    <row r="53" spans="2:20" ht="21" customHeight="1" x14ac:dyDescent="0.3">
      <c r="B53" s="79">
        <v>2008</v>
      </c>
      <c r="C53" s="80">
        <v>347.73219399999994</v>
      </c>
      <c r="D53" s="81">
        <v>333.26470899999998</v>
      </c>
      <c r="E53" s="81">
        <v>315.59483899999998</v>
      </c>
      <c r="F53" s="81">
        <v>339.19653599999998</v>
      </c>
      <c r="G53" s="81">
        <v>312.81841100000003</v>
      </c>
      <c r="H53" s="81">
        <v>308.66808800000001</v>
      </c>
      <c r="I53" s="81">
        <v>269.618154</v>
      </c>
      <c r="J53" s="81">
        <v>299.06908500000009</v>
      </c>
      <c r="K53" s="81">
        <v>308.12010199999992</v>
      </c>
      <c r="L53" s="81">
        <v>290.67927199999991</v>
      </c>
      <c r="M53" s="81">
        <v>317.96919799999995</v>
      </c>
      <c r="N53" s="80">
        <v>299.80272899999994</v>
      </c>
      <c r="O53" s="82">
        <f t="shared" si="6"/>
        <v>3742.5333169999999</v>
      </c>
      <c r="P53" s="81">
        <f t="shared" si="7"/>
        <v>3543.7027689999995</v>
      </c>
      <c r="Q53" s="207">
        <f t="shared" si="8"/>
        <v>-9.5188329099341278</v>
      </c>
    </row>
    <row r="54" spans="2:20" ht="21" customHeight="1" x14ac:dyDescent="0.3">
      <c r="B54" s="79">
        <v>2009</v>
      </c>
      <c r="C54" s="80">
        <v>313.29564199999999</v>
      </c>
      <c r="D54" s="81">
        <v>307.84881899999999</v>
      </c>
      <c r="E54" s="81">
        <v>274.89807300000001</v>
      </c>
      <c r="F54" s="81">
        <v>303.21668199999999</v>
      </c>
      <c r="G54" s="81">
        <v>276.61985800000008</v>
      </c>
      <c r="H54" s="81">
        <v>282.565155</v>
      </c>
      <c r="I54" s="81">
        <v>236.24030200000001</v>
      </c>
      <c r="J54" s="81">
        <v>253.62316699999997</v>
      </c>
      <c r="K54" s="81">
        <v>258.54416900000001</v>
      </c>
      <c r="L54" s="81">
        <v>251.42832899999996</v>
      </c>
      <c r="M54" s="81">
        <v>268.52077000000003</v>
      </c>
      <c r="N54" s="80">
        <v>261.79650900000001</v>
      </c>
      <c r="O54" s="82">
        <f t="shared" si="6"/>
        <v>3288.5974749999996</v>
      </c>
      <c r="P54" s="81">
        <f t="shared" si="7"/>
        <v>3094.1879690000001</v>
      </c>
      <c r="Q54" s="207">
        <f t="shared" si="8"/>
        <v>-12.129106237693389</v>
      </c>
    </row>
    <row r="55" spans="2:20" ht="21" customHeight="1" x14ac:dyDescent="0.3">
      <c r="B55" s="79">
        <v>2010</v>
      </c>
      <c r="C55" s="80">
        <v>271.505109</v>
      </c>
      <c r="D55" s="81">
        <v>258.10199999999998</v>
      </c>
      <c r="E55" s="81">
        <v>272.26421299999998</v>
      </c>
      <c r="F55" s="81">
        <v>257.55920099999997</v>
      </c>
      <c r="G55" s="81">
        <v>262.16820000000007</v>
      </c>
      <c r="H55" s="81">
        <v>242.43600000000001</v>
      </c>
      <c r="I55" s="81">
        <v>219.857451</v>
      </c>
      <c r="J55" s="81">
        <v>234.59684899999999</v>
      </c>
      <c r="K55" s="81">
        <v>254.35279899999998</v>
      </c>
      <c r="L55" s="81">
        <v>245.44373200000001</v>
      </c>
      <c r="M55" s="81">
        <v>269.39273400000002</v>
      </c>
      <c r="N55" s="80">
        <v>259.40803299999999</v>
      </c>
      <c r="O55" s="82">
        <f t="shared" si="6"/>
        <v>3047.0863210000002</v>
      </c>
      <c r="P55" s="81">
        <f t="shared" si="7"/>
        <v>2967.8173470000002</v>
      </c>
      <c r="Q55" s="207">
        <f t="shared" si="8"/>
        <v>-7.3438952573543386</v>
      </c>
    </row>
    <row r="56" spans="2:20" ht="21" customHeight="1" x14ac:dyDescent="0.3">
      <c r="B56" s="79">
        <v>2011</v>
      </c>
      <c r="C56" s="80">
        <v>234.32165800000001</v>
      </c>
      <c r="D56" s="81">
        <v>266.66710500000005</v>
      </c>
      <c r="E56" s="81">
        <v>240.39695200000003</v>
      </c>
      <c r="F56" s="81">
        <v>275.51190800000001</v>
      </c>
      <c r="G56" s="81">
        <v>244.23666699999998</v>
      </c>
      <c r="H56" s="81">
        <v>223.63145900000001</v>
      </c>
      <c r="I56" s="81">
        <v>211.241951</v>
      </c>
      <c r="J56" s="81">
        <v>222.43518400000002</v>
      </c>
      <c r="K56" s="81">
        <v>245.98288999999997</v>
      </c>
      <c r="L56" s="81">
        <v>228.05344500000001</v>
      </c>
      <c r="M56" s="81">
        <v>246.66253800000001</v>
      </c>
      <c r="N56" s="80">
        <v>242.017</v>
      </c>
      <c r="O56" s="82">
        <f t="shared" si="6"/>
        <v>2881.1587569999997</v>
      </c>
      <c r="P56" s="81">
        <f t="shared" si="7"/>
        <v>2832.1264329999999</v>
      </c>
      <c r="Q56" s="207">
        <f t="shared" si="8"/>
        <v>-5.4454500634411263</v>
      </c>
    </row>
    <row r="57" spans="2:20" ht="21" customHeight="1" x14ac:dyDescent="0.3">
      <c r="B57" s="79">
        <v>2012</v>
      </c>
      <c r="C57" s="80">
        <v>245.05821700000001</v>
      </c>
      <c r="D57" s="81">
        <v>225.10466299999996</v>
      </c>
      <c r="E57" s="81">
        <v>233.92068199999997</v>
      </c>
      <c r="F57" s="81">
        <v>258.08506999999997</v>
      </c>
      <c r="G57" s="81">
        <v>229.95117099999999</v>
      </c>
      <c r="H57" s="81">
        <v>243.61362199999999</v>
      </c>
      <c r="I57" s="81">
        <v>170.30914899999999</v>
      </c>
      <c r="J57" s="81">
        <v>221.652309</v>
      </c>
      <c r="K57" s="81">
        <v>220.06868399999999</v>
      </c>
      <c r="L57" s="81">
        <v>200.303359</v>
      </c>
      <c r="M57" s="81">
        <v>343.69909200000001</v>
      </c>
      <c r="N57" s="80">
        <v>186.74602100000001</v>
      </c>
      <c r="O57" s="82">
        <f t="shared" si="6"/>
        <v>2778.5120389999997</v>
      </c>
      <c r="P57" s="81">
        <f t="shared" si="7"/>
        <v>2683.0904439999999</v>
      </c>
      <c r="Q57" s="207">
        <f t="shared" si="8"/>
        <v>-3.5626887185793432</v>
      </c>
    </row>
    <row r="58" spans="2:20" ht="21" customHeight="1" x14ac:dyDescent="0.3">
      <c r="B58" s="79">
        <v>2013</v>
      </c>
      <c r="C58" s="80">
        <v>224.877623</v>
      </c>
      <c r="D58" s="81">
        <v>229.84311700000001</v>
      </c>
      <c r="E58" s="81">
        <v>232.535898</v>
      </c>
      <c r="F58" s="81">
        <v>219.823015</v>
      </c>
      <c r="G58" s="81">
        <v>199.30706599999999</v>
      </c>
      <c r="H58" s="81">
        <v>233.92511099999999</v>
      </c>
      <c r="I58" s="81">
        <v>175.00603000000001</v>
      </c>
      <c r="J58" s="81">
        <v>194.71172899999999</v>
      </c>
      <c r="K58" s="81">
        <v>212.713076</v>
      </c>
      <c r="L58" s="81">
        <v>217.723782</v>
      </c>
      <c r="M58" s="81">
        <v>215.841872</v>
      </c>
      <c r="N58" s="80">
        <v>222.07786999999999</v>
      </c>
      <c r="O58" s="82">
        <f t="shared" si="6"/>
        <v>2578.3861890000003</v>
      </c>
      <c r="P58" s="81">
        <f t="shared" si="7"/>
        <v>2504.1815430000001</v>
      </c>
      <c r="Q58" s="207">
        <f t="shared" si="8"/>
        <v>-7.2026267005856015</v>
      </c>
    </row>
    <row r="59" spans="2:20" ht="21" customHeight="1" x14ac:dyDescent="0.3">
      <c r="B59" s="79">
        <v>2014</v>
      </c>
      <c r="C59" s="80">
        <v>214.531599</v>
      </c>
      <c r="D59" s="81">
        <v>208.95947100000001</v>
      </c>
      <c r="E59" s="81">
        <v>211.69709700000001</v>
      </c>
      <c r="F59" s="81">
        <v>207.930093</v>
      </c>
      <c r="G59" s="81">
        <v>214.50907799999999</v>
      </c>
      <c r="H59" s="81">
        <v>208.47984600000001</v>
      </c>
      <c r="I59" s="81">
        <v>170.80417</v>
      </c>
      <c r="J59" s="81">
        <v>189.588144</v>
      </c>
      <c r="K59" s="81">
        <v>207.01795899999999</v>
      </c>
      <c r="L59" s="81">
        <v>199.02738899999997</v>
      </c>
      <c r="M59" s="81">
        <v>200.445885</v>
      </c>
      <c r="N59" s="80">
        <v>201.41941600000001</v>
      </c>
      <c r="O59" s="82">
        <f t="shared" si="6"/>
        <v>2434.4101470000001</v>
      </c>
      <c r="P59" s="81">
        <f t="shared" si="7"/>
        <v>2376.0220509999999</v>
      </c>
      <c r="Q59" s="207">
        <f t="shared" si="8"/>
        <v>-5.58395955633938</v>
      </c>
    </row>
    <row r="60" spans="2:20" ht="21" customHeight="1" x14ac:dyDescent="0.3">
      <c r="B60" s="85">
        <v>2015</v>
      </c>
      <c r="C60" s="86">
        <v>208.6472</v>
      </c>
      <c r="D60" s="87">
        <v>198.95078599999999</v>
      </c>
      <c r="E60" s="87">
        <v>209.62088299999999</v>
      </c>
      <c r="F60" s="87">
        <v>203.25821500000001</v>
      </c>
      <c r="G60" s="87">
        <v>188.59266400000001</v>
      </c>
      <c r="H60" s="87">
        <v>198.64934</v>
      </c>
      <c r="I60" s="87">
        <v>161.46893499999999</v>
      </c>
      <c r="J60" s="87">
        <v>168.000451</v>
      </c>
      <c r="K60" s="87">
        <v>203.924803</v>
      </c>
      <c r="L60" s="87">
        <v>177.38234800000001</v>
      </c>
      <c r="M60" s="87">
        <v>209.37693300000001</v>
      </c>
      <c r="N60" s="86"/>
      <c r="O60" s="88">
        <f t="shared" si="6"/>
        <v>2127.872558</v>
      </c>
      <c r="P60" s="87"/>
      <c r="Q60" s="208">
        <f t="shared" si="8"/>
        <v>-12.591862935576238</v>
      </c>
    </row>
    <row r="61" spans="2:20" ht="21" customHeight="1" x14ac:dyDescent="0.3">
      <c r="C61" s="80"/>
      <c r="D61" s="80"/>
      <c r="E61" s="80"/>
      <c r="F61" s="80"/>
      <c r="G61" s="80"/>
      <c r="H61" s="80"/>
      <c r="I61" s="80"/>
      <c r="J61" s="80"/>
      <c r="K61" s="80"/>
      <c r="L61" s="80"/>
      <c r="M61" s="80"/>
      <c r="N61" s="80"/>
      <c r="O61" s="80"/>
      <c r="P61" s="80"/>
    </row>
    <row r="62" spans="2:20" ht="21" customHeight="1" x14ac:dyDescent="0.3">
      <c r="C62" s="80"/>
      <c r="D62" s="80"/>
      <c r="E62" s="80"/>
      <c r="F62" s="80"/>
      <c r="G62" s="80"/>
      <c r="H62" s="80"/>
      <c r="I62" s="80"/>
      <c r="J62" s="80"/>
      <c r="K62" s="80"/>
      <c r="L62" s="80"/>
      <c r="M62" s="80"/>
      <c r="N62" s="80"/>
      <c r="O62" s="80"/>
      <c r="P62" s="80"/>
    </row>
    <row r="63" spans="2:20" ht="25.5" customHeight="1" x14ac:dyDescent="0.5">
      <c r="B63" s="72" t="s">
        <v>49</v>
      </c>
      <c r="C63" s="122"/>
      <c r="D63" s="122"/>
      <c r="E63" s="122"/>
      <c r="F63" s="122"/>
      <c r="G63" s="122"/>
      <c r="H63" s="122"/>
      <c r="I63" s="122"/>
      <c r="J63" s="122"/>
      <c r="K63" s="122"/>
      <c r="L63" s="122"/>
      <c r="M63" s="122"/>
      <c r="N63" s="122"/>
      <c r="O63" s="122"/>
      <c r="P63" s="122"/>
      <c r="Q63" s="123"/>
    </row>
    <row r="64" spans="2:20" ht="31.2" x14ac:dyDescent="0.3">
      <c r="B64" s="112" t="s">
        <v>23</v>
      </c>
      <c r="C64" s="118" t="s">
        <v>24</v>
      </c>
      <c r="D64" s="119" t="s">
        <v>25</v>
      </c>
      <c r="E64" s="119" t="s">
        <v>26</v>
      </c>
      <c r="F64" s="119" t="s">
        <v>27</v>
      </c>
      <c r="G64" s="119" t="s">
        <v>28</v>
      </c>
      <c r="H64" s="119" t="s">
        <v>29</v>
      </c>
      <c r="I64" s="119" t="s">
        <v>30</v>
      </c>
      <c r="J64" s="119" t="s">
        <v>31</v>
      </c>
      <c r="K64" s="119" t="s">
        <v>32</v>
      </c>
      <c r="L64" s="119" t="s">
        <v>33</v>
      </c>
      <c r="M64" s="119" t="s">
        <v>34</v>
      </c>
      <c r="N64" s="118" t="s">
        <v>35</v>
      </c>
      <c r="O64" s="120" t="s">
        <v>36</v>
      </c>
      <c r="P64" s="121" t="s">
        <v>37</v>
      </c>
      <c r="Q64" s="117" t="s">
        <v>38</v>
      </c>
    </row>
    <row r="65" spans="2:17" ht="21" customHeight="1" x14ac:dyDescent="0.3">
      <c r="B65" s="79">
        <v>2000</v>
      </c>
      <c r="C65" s="80">
        <v>24.923431999999998</v>
      </c>
      <c r="D65" s="81">
        <v>19.553066000000001</v>
      </c>
      <c r="E65" s="81">
        <v>21.902636999999999</v>
      </c>
      <c r="F65" s="81">
        <v>22.628423000000002</v>
      </c>
      <c r="G65" s="81">
        <v>21.055178999999999</v>
      </c>
      <c r="H65" s="81">
        <v>17.887581999999998</v>
      </c>
      <c r="I65" s="81">
        <v>27.509001999999999</v>
      </c>
      <c r="J65" s="81">
        <v>21.031704000000001</v>
      </c>
      <c r="K65" s="81">
        <v>21.334416999999998</v>
      </c>
      <c r="L65" s="81">
        <v>21.900442999999999</v>
      </c>
      <c r="M65" s="81">
        <v>21.278524000000001</v>
      </c>
      <c r="N65" s="80">
        <v>19.808128</v>
      </c>
      <c r="O65" s="82">
        <f>SUM(C65:N65)</f>
        <v>260.81253699999996</v>
      </c>
      <c r="P65" s="81">
        <f>SUM(I65:N65,C66:H66)</f>
        <v>281.18444599999998</v>
      </c>
      <c r="Q65" s="83"/>
    </row>
    <row r="66" spans="2:17" ht="21" customHeight="1" x14ac:dyDescent="0.3">
      <c r="B66" s="79">
        <v>2001</v>
      </c>
      <c r="C66" s="80">
        <v>22.950551000000001</v>
      </c>
      <c r="D66" s="81">
        <v>51.07696</v>
      </c>
      <c r="E66" s="81">
        <v>10.312828</v>
      </c>
      <c r="F66" s="81">
        <v>21.216498000000001</v>
      </c>
      <c r="G66" s="81">
        <v>21.007021999999999</v>
      </c>
      <c r="H66" s="81">
        <v>21.758368999999998</v>
      </c>
      <c r="I66" s="81">
        <v>21.278582</v>
      </c>
      <c r="J66" s="81">
        <v>19.177365000000002</v>
      </c>
      <c r="K66" s="81">
        <v>21.163808</v>
      </c>
      <c r="L66" s="81">
        <v>29.352432</v>
      </c>
      <c r="M66" s="81">
        <v>11.196872000000001</v>
      </c>
      <c r="N66" s="80">
        <v>20.514676000000001</v>
      </c>
      <c r="O66" s="82">
        <f t="shared" ref="O66:O80" si="9">SUM(C66:N66)</f>
        <v>271.00596300000001</v>
      </c>
      <c r="P66" s="81">
        <f t="shared" ref="P66:P79" si="10">SUM(I66:N66,C67:H67)</f>
        <v>253.43860599999999</v>
      </c>
      <c r="Q66" s="207">
        <f>((O66/O65)-1)*100</f>
        <v>3.9083343604759513</v>
      </c>
    </row>
    <row r="67" spans="2:17" ht="21" customHeight="1" x14ac:dyDescent="0.3">
      <c r="B67" s="79">
        <v>2002</v>
      </c>
      <c r="C67" s="80">
        <v>26.152000000000001</v>
      </c>
      <c r="D67" s="81">
        <v>19.998000000000001</v>
      </c>
      <c r="E67" s="81">
        <v>20.990424999999998</v>
      </c>
      <c r="F67" s="81">
        <v>32.203000000000003</v>
      </c>
      <c r="G67" s="81">
        <v>10.885446</v>
      </c>
      <c r="H67" s="81">
        <v>20.526</v>
      </c>
      <c r="I67" s="81">
        <v>23.312999999999999</v>
      </c>
      <c r="J67" s="81">
        <v>20.178000000000001</v>
      </c>
      <c r="K67" s="81">
        <v>22.344000000000001</v>
      </c>
      <c r="L67" s="81">
        <v>21.062000000000001</v>
      </c>
      <c r="M67" s="81">
        <v>21.782</v>
      </c>
      <c r="N67" s="80">
        <v>21.943000000000001</v>
      </c>
      <c r="O67" s="82">
        <f t="shared" si="9"/>
        <v>261.37687099999999</v>
      </c>
      <c r="P67" s="81">
        <f t="shared" si="10"/>
        <v>264.91829899999999</v>
      </c>
      <c r="Q67" s="207">
        <f t="shared" ref="Q67:Q80" si="11">((O67/O66)-1)*100</f>
        <v>-3.5530922985631874</v>
      </c>
    </row>
    <row r="68" spans="2:17" ht="21" customHeight="1" x14ac:dyDescent="0.3">
      <c r="B68" s="79">
        <v>2003</v>
      </c>
      <c r="C68" s="80">
        <v>22.021374000000002</v>
      </c>
      <c r="D68" s="81">
        <v>22.046181000000001</v>
      </c>
      <c r="E68" s="81">
        <v>22.360288000000001</v>
      </c>
      <c r="F68" s="81">
        <v>21.965813000000001</v>
      </c>
      <c r="G68" s="81">
        <v>21.500695</v>
      </c>
      <c r="H68" s="81">
        <v>24.401948000000001</v>
      </c>
      <c r="I68" s="81">
        <v>21.115445999999999</v>
      </c>
      <c r="J68" s="81">
        <v>20.602</v>
      </c>
      <c r="K68" s="81">
        <v>21.733000000000001</v>
      </c>
      <c r="L68" s="81">
        <v>21.56</v>
      </c>
      <c r="M68" s="81">
        <v>21.978000000000002</v>
      </c>
      <c r="N68" s="80">
        <v>21.617000000000001</v>
      </c>
      <c r="O68" s="82">
        <f t="shared" si="9"/>
        <v>262.90174500000001</v>
      </c>
      <c r="P68" s="81">
        <f t="shared" si="10"/>
        <v>258.59908899999999</v>
      </c>
      <c r="Q68" s="207">
        <f t="shared" si="11"/>
        <v>0.58340051059835307</v>
      </c>
    </row>
    <row r="69" spans="2:17" ht="21" customHeight="1" x14ac:dyDescent="0.3">
      <c r="B69" s="79">
        <v>2004</v>
      </c>
      <c r="C69" s="80">
        <v>19.033201999999999</v>
      </c>
      <c r="D69" s="81">
        <v>22.653691999999999</v>
      </c>
      <c r="E69" s="81">
        <v>21.128931000000001</v>
      </c>
      <c r="F69" s="81">
        <v>23.134308000000001</v>
      </c>
      <c r="G69" s="81">
        <v>21.925039000000002</v>
      </c>
      <c r="H69" s="81">
        <v>22.118471</v>
      </c>
      <c r="I69" s="81">
        <v>21.506841999999999</v>
      </c>
      <c r="J69" s="81">
        <v>20.541318</v>
      </c>
      <c r="K69" s="81">
        <v>21.034599</v>
      </c>
      <c r="L69" s="81">
        <v>21.618680000000001</v>
      </c>
      <c r="M69" s="81">
        <v>22.111101000000001</v>
      </c>
      <c r="N69" s="80">
        <v>20.718904999999999</v>
      </c>
      <c r="O69" s="82">
        <f t="shared" si="9"/>
        <v>257.52508799999998</v>
      </c>
      <c r="P69" s="81">
        <f t="shared" si="10"/>
        <v>256.00932299999999</v>
      </c>
      <c r="Q69" s="207">
        <f t="shared" si="11"/>
        <v>-2.0451203167175747</v>
      </c>
    </row>
    <row r="70" spans="2:17" ht="21" customHeight="1" x14ac:dyDescent="0.3">
      <c r="B70" s="79">
        <v>2005</v>
      </c>
      <c r="C70" s="80">
        <v>19.283946</v>
      </c>
      <c r="D70" s="81">
        <v>23.974162</v>
      </c>
      <c r="E70" s="81">
        <v>20.908535000000001</v>
      </c>
      <c r="F70" s="81">
        <v>21.895510000000002</v>
      </c>
      <c r="G70" s="81">
        <v>20.594391999999999</v>
      </c>
      <c r="H70" s="81">
        <v>21.821332999999999</v>
      </c>
      <c r="I70" s="81">
        <v>22.938281</v>
      </c>
      <c r="J70" s="81">
        <v>18.888670999999999</v>
      </c>
      <c r="K70" s="81">
        <v>22.639139</v>
      </c>
      <c r="L70" s="81">
        <v>22.021369</v>
      </c>
      <c r="M70" s="81">
        <v>22.212973999999999</v>
      </c>
      <c r="N70" s="80">
        <v>20.964549000000002</v>
      </c>
      <c r="O70" s="82">
        <f t="shared" si="9"/>
        <v>258.14286099999998</v>
      </c>
      <c r="P70" s="81">
        <f t="shared" si="10"/>
        <v>262.52584600000006</v>
      </c>
      <c r="Q70" s="207">
        <f t="shared" si="11"/>
        <v>0.23988847253593182</v>
      </c>
    </row>
    <row r="71" spans="2:17" ht="21" customHeight="1" x14ac:dyDescent="0.3">
      <c r="B71" s="79">
        <v>2006</v>
      </c>
      <c r="C71" s="80">
        <v>23.629071</v>
      </c>
      <c r="D71" s="81">
        <v>20.016776</v>
      </c>
      <c r="E71" s="81">
        <v>21.348058000000002</v>
      </c>
      <c r="F71" s="81">
        <v>23.857783000000001</v>
      </c>
      <c r="G71" s="81">
        <v>20.887416000000002</v>
      </c>
      <c r="H71" s="81">
        <v>23.121759000000001</v>
      </c>
      <c r="I71" s="81">
        <v>22.653680999999999</v>
      </c>
      <c r="J71" s="81">
        <v>19.048859</v>
      </c>
      <c r="K71" s="81">
        <v>22.219436000000002</v>
      </c>
      <c r="L71" s="81">
        <v>22.465102999999999</v>
      </c>
      <c r="M71" s="81">
        <v>22.753792000000001</v>
      </c>
      <c r="N71" s="80">
        <v>21.119748000000001</v>
      </c>
      <c r="O71" s="82">
        <f t="shared" si="9"/>
        <v>263.12148200000001</v>
      </c>
      <c r="P71" s="81">
        <f t="shared" si="10"/>
        <v>265.89597100000003</v>
      </c>
      <c r="Q71" s="207">
        <f t="shared" si="11"/>
        <v>1.9286301316696175</v>
      </c>
    </row>
    <row r="72" spans="2:17" ht="21" customHeight="1" x14ac:dyDescent="0.3">
      <c r="B72" s="79">
        <v>2007</v>
      </c>
      <c r="C72" s="80">
        <v>22.621511000000002</v>
      </c>
      <c r="D72" s="81">
        <v>22.700139</v>
      </c>
      <c r="E72" s="81">
        <v>21.886071000000001</v>
      </c>
      <c r="F72" s="81">
        <v>22.960995</v>
      </c>
      <c r="G72" s="81">
        <v>22.039567999999999</v>
      </c>
      <c r="H72" s="81">
        <v>23.427067999999998</v>
      </c>
      <c r="I72" s="81">
        <v>21.784863000000001</v>
      </c>
      <c r="J72" s="81">
        <v>22.867943</v>
      </c>
      <c r="K72" s="81">
        <v>23.380365999999999</v>
      </c>
      <c r="L72" s="81">
        <v>20.969871999999999</v>
      </c>
      <c r="M72" s="81">
        <v>23.231579</v>
      </c>
      <c r="N72" s="80">
        <v>22.317057999999999</v>
      </c>
      <c r="O72" s="82">
        <f t="shared" si="9"/>
        <v>270.18703300000004</v>
      </c>
      <c r="P72" s="81">
        <f t="shared" si="10"/>
        <v>269.60348599999998</v>
      </c>
      <c r="Q72" s="207">
        <f t="shared" si="11"/>
        <v>2.6852809380269571</v>
      </c>
    </row>
    <row r="73" spans="2:17" ht="21" customHeight="1" x14ac:dyDescent="0.3">
      <c r="B73" s="79">
        <v>2008</v>
      </c>
      <c r="C73" s="80">
        <v>22.369427999999999</v>
      </c>
      <c r="D73" s="81">
        <v>22.670762</v>
      </c>
      <c r="E73" s="81">
        <v>20.797156000000001</v>
      </c>
      <c r="F73" s="81">
        <v>25.136102999999999</v>
      </c>
      <c r="G73" s="81">
        <v>21.085628</v>
      </c>
      <c r="H73" s="81">
        <v>22.992728</v>
      </c>
      <c r="I73" s="81">
        <v>21.51932</v>
      </c>
      <c r="J73" s="81">
        <v>21.934284999999999</v>
      </c>
      <c r="K73" s="81">
        <v>22.211953999999999</v>
      </c>
      <c r="L73" s="81">
        <v>22.320848999999999</v>
      </c>
      <c r="M73" s="81">
        <v>23.757746999999998</v>
      </c>
      <c r="N73" s="80">
        <v>22.747125</v>
      </c>
      <c r="O73" s="82">
        <f t="shared" si="9"/>
        <v>269.54308499999996</v>
      </c>
      <c r="P73" s="81">
        <f t="shared" si="10"/>
        <v>272.63711999999998</v>
      </c>
      <c r="Q73" s="207">
        <f t="shared" si="11"/>
        <v>-0.23833416165462973</v>
      </c>
    </row>
    <row r="74" spans="2:17" ht="21" customHeight="1" x14ac:dyDescent="0.3">
      <c r="B74" s="79">
        <v>2009</v>
      </c>
      <c r="C74" s="80">
        <v>22.593741000000001</v>
      </c>
      <c r="D74" s="81">
        <v>23.170686</v>
      </c>
      <c r="E74" s="81">
        <v>23.094895000000001</v>
      </c>
      <c r="F74" s="81">
        <v>22.970334000000001</v>
      </c>
      <c r="G74" s="81">
        <v>23.516183999999999</v>
      </c>
      <c r="H74" s="81">
        <v>22.8</v>
      </c>
      <c r="I74" s="81">
        <v>23.623999999999999</v>
      </c>
      <c r="J74" s="81">
        <v>21.116</v>
      </c>
      <c r="K74" s="81">
        <v>23.789833999999999</v>
      </c>
      <c r="L74" s="81">
        <v>21.303999999999998</v>
      </c>
      <c r="M74" s="81">
        <v>34.170636000000002</v>
      </c>
      <c r="N74" s="80">
        <v>11.540445999999999</v>
      </c>
      <c r="O74" s="82">
        <f t="shared" si="9"/>
        <v>273.69075599999996</v>
      </c>
      <c r="P74" s="81">
        <f t="shared" si="10"/>
        <v>281.02567399999998</v>
      </c>
      <c r="Q74" s="207">
        <f t="shared" si="11"/>
        <v>1.5387784850796615</v>
      </c>
    </row>
    <row r="75" spans="2:17" ht="21" customHeight="1" x14ac:dyDescent="0.3">
      <c r="B75" s="79">
        <v>2010</v>
      </c>
      <c r="C75" s="80">
        <v>26.843937</v>
      </c>
      <c r="D75" s="81">
        <v>23.581</v>
      </c>
      <c r="E75" s="81">
        <v>23.520173</v>
      </c>
      <c r="F75" s="81">
        <v>24.241116000000002</v>
      </c>
      <c r="G75" s="81">
        <v>23.087531999999999</v>
      </c>
      <c r="H75" s="81">
        <v>24.207000000000001</v>
      </c>
      <c r="I75" s="81">
        <v>23.925587</v>
      </c>
      <c r="J75" s="81">
        <v>21.845441000000001</v>
      </c>
      <c r="K75" s="81">
        <v>23.827479</v>
      </c>
      <c r="L75" s="81">
        <v>22.893063000000001</v>
      </c>
      <c r="M75" s="81">
        <v>23.535938000000002</v>
      </c>
      <c r="N75" s="80">
        <v>23.224858999999999</v>
      </c>
      <c r="O75" s="82">
        <f t="shared" si="9"/>
        <v>284.73312500000003</v>
      </c>
      <c r="P75" s="81">
        <f t="shared" si="10"/>
        <v>280.20620099999996</v>
      </c>
      <c r="Q75" s="207">
        <f t="shared" si="11"/>
        <v>4.0346152575208238</v>
      </c>
    </row>
    <row r="76" spans="2:17" ht="21" customHeight="1" x14ac:dyDescent="0.3">
      <c r="B76" s="79">
        <v>2011</v>
      </c>
      <c r="C76" s="80">
        <v>23.81784</v>
      </c>
      <c r="D76" s="81">
        <v>23.680250999999998</v>
      </c>
      <c r="E76" s="81">
        <v>22.990798999999999</v>
      </c>
      <c r="F76" s="81">
        <v>23.730003999999997</v>
      </c>
      <c r="G76" s="81">
        <v>23.881817999999992</v>
      </c>
      <c r="H76" s="81">
        <v>22.853121999999999</v>
      </c>
      <c r="I76" s="81">
        <v>23.587226000000001</v>
      </c>
      <c r="J76" s="81">
        <v>22.601188</v>
      </c>
      <c r="K76" s="81">
        <v>25.042874000000001</v>
      </c>
      <c r="L76" s="81">
        <v>21.593118</v>
      </c>
      <c r="M76" s="81">
        <v>23.80378</v>
      </c>
      <c r="N76" s="80">
        <v>23.390999999999998</v>
      </c>
      <c r="O76" s="82">
        <f t="shared" si="9"/>
        <v>280.97302000000002</v>
      </c>
      <c r="P76" s="81">
        <f t="shared" si="10"/>
        <v>281.55689900000004</v>
      </c>
      <c r="Q76" s="207">
        <f t="shared" si="11"/>
        <v>-1.3205716756699792</v>
      </c>
    </row>
    <row r="77" spans="2:17" ht="21" customHeight="1" x14ac:dyDescent="0.3">
      <c r="B77" s="79">
        <v>2012</v>
      </c>
      <c r="C77" s="80">
        <v>24.142589000000005</v>
      </c>
      <c r="D77" s="81">
        <v>28.662464</v>
      </c>
      <c r="E77" s="81">
        <v>14.355017999999998</v>
      </c>
      <c r="F77" s="81">
        <v>25.488482000000005</v>
      </c>
      <c r="G77" s="81">
        <v>24.857244000000001</v>
      </c>
      <c r="H77" s="81">
        <v>24.031915999999999</v>
      </c>
      <c r="I77" s="81">
        <v>23.138894000000001</v>
      </c>
      <c r="J77" s="81">
        <v>21.941787000000001</v>
      </c>
      <c r="K77" s="81">
        <v>23.61598</v>
      </c>
      <c r="L77" s="81">
        <v>20.278061999999998</v>
      </c>
      <c r="M77" s="81">
        <v>216.45751799999999</v>
      </c>
      <c r="N77" s="80">
        <v>-49.368060999999997</v>
      </c>
      <c r="O77" s="82">
        <f t="shared" si="9"/>
        <v>397.60189300000002</v>
      </c>
      <c r="P77" s="81">
        <f t="shared" si="10"/>
        <v>386.57852099999991</v>
      </c>
      <c r="Q77" s="207">
        <f t="shared" si="11"/>
        <v>41.508922458106468</v>
      </c>
    </row>
    <row r="78" spans="2:17" ht="21" customHeight="1" x14ac:dyDescent="0.3">
      <c r="B78" s="79">
        <v>2013</v>
      </c>
      <c r="C78" s="80">
        <v>16.356525000000001</v>
      </c>
      <c r="D78" s="81">
        <v>21.995543000000001</v>
      </c>
      <c r="E78" s="81">
        <v>21.761434999999999</v>
      </c>
      <c r="F78" s="81">
        <v>24.825229</v>
      </c>
      <c r="G78" s="81">
        <v>15.839684</v>
      </c>
      <c r="H78" s="81">
        <v>29.735925000000002</v>
      </c>
      <c r="I78" s="81">
        <v>19.581496000000001</v>
      </c>
      <c r="J78" s="81">
        <v>19.050007000000001</v>
      </c>
      <c r="K78" s="81">
        <v>28.761903</v>
      </c>
      <c r="L78" s="81">
        <v>23.343067999999999</v>
      </c>
      <c r="M78" s="81">
        <v>23.284761</v>
      </c>
      <c r="N78" s="80">
        <v>23.786415000000002</v>
      </c>
      <c r="O78" s="82">
        <f t="shared" si="9"/>
        <v>268.32199099999997</v>
      </c>
      <c r="P78" s="81">
        <f t="shared" si="10"/>
        <v>285.15340899999995</v>
      </c>
      <c r="Q78" s="207">
        <f t="shared" si="11"/>
        <v>-32.514911089721608</v>
      </c>
    </row>
    <row r="79" spans="2:17" ht="21" customHeight="1" x14ac:dyDescent="0.3">
      <c r="B79" s="79">
        <v>2014</v>
      </c>
      <c r="C79" s="80">
        <v>26.374586999999998</v>
      </c>
      <c r="D79" s="81">
        <v>24.507639999999999</v>
      </c>
      <c r="E79" s="81">
        <v>26.267024999999997</v>
      </c>
      <c r="F79" s="81">
        <v>21.56203</v>
      </c>
      <c r="G79" s="81">
        <v>22.905322999999999</v>
      </c>
      <c r="H79" s="81">
        <v>25.729154000000001</v>
      </c>
      <c r="I79" s="81">
        <v>28.597494000000001</v>
      </c>
      <c r="J79" s="81">
        <v>19.275100999999999</v>
      </c>
      <c r="K79" s="81">
        <v>29.119062</v>
      </c>
      <c r="L79" s="81">
        <v>22.726548999999999</v>
      </c>
      <c r="M79" s="81">
        <v>28.279081000000001</v>
      </c>
      <c r="N79" s="80">
        <v>23.833172999999999</v>
      </c>
      <c r="O79" s="82">
        <f t="shared" si="9"/>
        <v>299.176219</v>
      </c>
      <c r="P79" s="81">
        <f t="shared" si="10"/>
        <v>298.17254500000007</v>
      </c>
      <c r="Q79" s="207">
        <f t="shared" si="11"/>
        <v>11.498956117987369</v>
      </c>
    </row>
    <row r="80" spans="2:17" ht="21" customHeight="1" x14ac:dyDescent="0.3">
      <c r="B80" s="85">
        <v>2015</v>
      </c>
      <c r="C80" s="86">
        <v>25.464779</v>
      </c>
      <c r="D80" s="87">
        <v>24.010131000000001</v>
      </c>
      <c r="E80" s="87">
        <v>23.523513000000001</v>
      </c>
      <c r="F80" s="87">
        <v>22.132000000000001</v>
      </c>
      <c r="G80" s="87">
        <v>25.481574999999999</v>
      </c>
      <c r="H80" s="87">
        <v>25.730087000000001</v>
      </c>
      <c r="I80" s="87">
        <v>25.007763000000001</v>
      </c>
      <c r="J80" s="87">
        <v>21.579376</v>
      </c>
      <c r="K80" s="87">
        <v>28.007968000000002</v>
      </c>
      <c r="L80" s="87">
        <v>27.007231000000001</v>
      </c>
      <c r="M80" s="87">
        <v>28.241568999999998</v>
      </c>
      <c r="N80" s="86"/>
      <c r="O80" s="88">
        <f t="shared" si="9"/>
        <v>276.185992</v>
      </c>
      <c r="P80" s="87"/>
      <c r="Q80" s="208">
        <f t="shared" si="11"/>
        <v>-7.6845101782638707</v>
      </c>
    </row>
    <row r="81" spans="2:17" ht="21" customHeight="1" x14ac:dyDescent="0.3">
      <c r="B81" s="95"/>
      <c r="C81" s="80"/>
      <c r="D81" s="80"/>
      <c r="E81" s="80"/>
      <c r="F81" s="80"/>
      <c r="G81" s="80"/>
      <c r="H81" s="80"/>
      <c r="I81" s="80"/>
      <c r="J81" s="80"/>
      <c r="K81" s="80"/>
      <c r="L81" s="80"/>
      <c r="M81" s="80"/>
      <c r="N81" s="80"/>
      <c r="O81" s="89"/>
      <c r="P81" s="80"/>
    </row>
    <row r="82" spans="2:17" ht="21" customHeight="1" x14ac:dyDescent="0.3">
      <c r="B82" s="95"/>
      <c r="C82" s="80"/>
      <c r="D82" s="80"/>
      <c r="E82" s="80"/>
      <c r="F82" s="80"/>
      <c r="G82" s="80"/>
      <c r="H82" s="80"/>
      <c r="I82" s="80"/>
      <c r="J82" s="80"/>
      <c r="K82" s="80"/>
      <c r="L82" s="80"/>
      <c r="M82" s="80"/>
      <c r="N82" s="80"/>
      <c r="O82" s="89"/>
      <c r="P82" s="80"/>
    </row>
    <row r="83" spans="2:17" ht="28.5" customHeight="1" x14ac:dyDescent="0.5">
      <c r="B83" s="72" t="s">
        <v>50</v>
      </c>
      <c r="C83" s="122"/>
      <c r="D83" s="122"/>
      <c r="E83" s="122"/>
      <c r="F83" s="122"/>
      <c r="G83" s="122"/>
      <c r="H83" s="122"/>
      <c r="I83" s="122"/>
      <c r="J83" s="122"/>
      <c r="K83" s="122"/>
      <c r="L83" s="122"/>
      <c r="M83" s="122"/>
      <c r="N83" s="122"/>
      <c r="O83" s="122"/>
      <c r="P83" s="122"/>
      <c r="Q83" s="123"/>
    </row>
    <row r="84" spans="2:17" ht="31.2" x14ac:dyDescent="0.3">
      <c r="B84" s="112" t="s">
        <v>23</v>
      </c>
      <c r="C84" s="118" t="s">
        <v>24</v>
      </c>
      <c r="D84" s="119" t="s">
        <v>25</v>
      </c>
      <c r="E84" s="119" t="s">
        <v>26</v>
      </c>
      <c r="F84" s="119" t="s">
        <v>27</v>
      </c>
      <c r="G84" s="119" t="s">
        <v>28</v>
      </c>
      <c r="H84" s="119" t="s">
        <v>29</v>
      </c>
      <c r="I84" s="119" t="s">
        <v>30</v>
      </c>
      <c r="J84" s="119" t="s">
        <v>31</v>
      </c>
      <c r="K84" s="119" t="s">
        <v>32</v>
      </c>
      <c r="L84" s="119" t="s">
        <v>33</v>
      </c>
      <c r="M84" s="119" t="s">
        <v>34</v>
      </c>
      <c r="N84" s="118" t="s">
        <v>35</v>
      </c>
      <c r="O84" s="120" t="s">
        <v>36</v>
      </c>
      <c r="P84" s="121" t="s">
        <v>37</v>
      </c>
      <c r="Q84" s="117" t="s">
        <v>38</v>
      </c>
    </row>
    <row r="85" spans="2:17" ht="21" customHeight="1" x14ac:dyDescent="0.3">
      <c r="B85" s="79">
        <v>2000</v>
      </c>
      <c r="C85" s="80">
        <v>3.600047</v>
      </c>
      <c r="D85" s="81">
        <v>3.1462240000000001</v>
      </c>
      <c r="E85" s="81">
        <v>3.653025</v>
      </c>
      <c r="F85" s="81">
        <v>3.3449840000000002</v>
      </c>
      <c r="G85" s="81">
        <v>3.4619439999999999</v>
      </c>
      <c r="H85" s="81">
        <v>3.3245290000000001</v>
      </c>
      <c r="I85" s="81">
        <v>3.4346320000000001</v>
      </c>
      <c r="J85" s="81">
        <v>3.3221769999999999</v>
      </c>
      <c r="K85" s="81">
        <v>3.6861130000000002</v>
      </c>
      <c r="L85" s="81">
        <v>3.3169430000000002</v>
      </c>
      <c r="M85" s="81">
        <v>3.5126110000000001</v>
      </c>
      <c r="N85" s="80">
        <v>3.3660299999999999</v>
      </c>
      <c r="O85" s="82">
        <f>SUM(C85:N85)</f>
        <v>41.169258999999997</v>
      </c>
      <c r="P85" s="81">
        <f>SUM(I85:N85,C86:H86)</f>
        <v>41.447271999999998</v>
      </c>
      <c r="Q85" s="83"/>
    </row>
    <row r="86" spans="2:17" ht="21" customHeight="1" x14ac:dyDescent="0.3">
      <c r="B86" s="79">
        <v>2001</v>
      </c>
      <c r="C86" s="80">
        <v>4.1815119999999997</v>
      </c>
      <c r="D86" s="81">
        <v>3.351461</v>
      </c>
      <c r="E86" s="81">
        <v>3.496966</v>
      </c>
      <c r="F86" s="81">
        <v>3.4089580000000002</v>
      </c>
      <c r="G86" s="81">
        <v>2.7304409999999999</v>
      </c>
      <c r="H86" s="81">
        <v>3.6394280000000001</v>
      </c>
      <c r="I86" s="81">
        <v>3.4037109999999999</v>
      </c>
      <c r="J86" s="81">
        <v>3.656701</v>
      </c>
      <c r="K86" s="81">
        <v>4.029865</v>
      </c>
      <c r="L86" s="81">
        <v>3.3498250000000001</v>
      </c>
      <c r="M86" s="81">
        <v>3.522154</v>
      </c>
      <c r="N86" s="80">
        <v>3.2512490000000001</v>
      </c>
      <c r="O86" s="82">
        <f t="shared" ref="O86:O100" si="12">SUM(C86:N86)</f>
        <v>42.022271000000003</v>
      </c>
      <c r="P86" s="81">
        <f t="shared" ref="P86:P99" si="13">SUM(I86:N86,C87:H87)</f>
        <v>42.303817000000002</v>
      </c>
      <c r="Q86" s="207">
        <f>((O86/O85)-1)*100</f>
        <v>2.0719634521476404</v>
      </c>
    </row>
    <row r="87" spans="2:17" ht="21" customHeight="1" x14ac:dyDescent="0.3">
      <c r="B87" s="79">
        <v>2002</v>
      </c>
      <c r="C87" s="80">
        <v>3.746</v>
      </c>
      <c r="D87" s="81">
        <v>3.423</v>
      </c>
      <c r="E87" s="81">
        <v>3.6851229999999999</v>
      </c>
      <c r="F87" s="81">
        <v>3.665</v>
      </c>
      <c r="G87" s="81">
        <v>3.776189</v>
      </c>
      <c r="H87" s="81">
        <v>2.7949999999999999</v>
      </c>
      <c r="I87" s="81">
        <v>3.1110000000000002</v>
      </c>
      <c r="J87" s="81">
        <v>3.4660000000000002</v>
      </c>
      <c r="K87" s="81">
        <v>4.8680000000000003</v>
      </c>
      <c r="L87" s="81">
        <v>2.4350000000000001</v>
      </c>
      <c r="M87" s="81">
        <v>4.1429999999999998</v>
      </c>
      <c r="N87" s="80">
        <v>3.2320000000000002</v>
      </c>
      <c r="O87" s="82">
        <f t="shared" si="12"/>
        <v>42.345312</v>
      </c>
      <c r="P87" s="81">
        <f t="shared" si="13"/>
        <v>43.037839999999996</v>
      </c>
      <c r="Q87" s="207">
        <f t="shared" ref="Q87:Q100" si="14">((O87/O86)-1)*100</f>
        <v>0.76873760582809592</v>
      </c>
    </row>
    <row r="88" spans="2:17" ht="21" customHeight="1" x14ac:dyDescent="0.3">
      <c r="B88" s="79">
        <v>2003</v>
      </c>
      <c r="C88" s="80">
        <v>3.2021060000000001</v>
      </c>
      <c r="D88" s="81">
        <v>3.8774150000000001</v>
      </c>
      <c r="E88" s="81">
        <v>3.2787269999999999</v>
      </c>
      <c r="F88" s="81">
        <v>4.0922890000000001</v>
      </c>
      <c r="G88" s="81">
        <v>3.806279</v>
      </c>
      <c r="H88" s="81">
        <v>3.526024</v>
      </c>
      <c r="I88" s="81">
        <v>3.5415700000000001</v>
      </c>
      <c r="J88" s="81">
        <v>2.6440000000000001</v>
      </c>
      <c r="K88" s="81">
        <v>3.6659999999999999</v>
      </c>
      <c r="L88" s="81">
        <v>2.5089999999999999</v>
      </c>
      <c r="M88" s="81">
        <v>3.831</v>
      </c>
      <c r="N88" s="80">
        <v>3.2839999999999998</v>
      </c>
      <c r="O88" s="82">
        <f t="shared" si="12"/>
        <v>41.258409999999998</v>
      </c>
      <c r="P88" s="81">
        <f t="shared" si="13"/>
        <v>39.841159000000005</v>
      </c>
      <c r="Q88" s="207">
        <f t="shared" si="14"/>
        <v>-2.5667587476979836</v>
      </c>
    </row>
    <row r="89" spans="2:17" ht="21" customHeight="1" x14ac:dyDescent="0.3">
      <c r="B89" s="79">
        <v>2004</v>
      </c>
      <c r="C89" s="80">
        <v>3.6769059999999998</v>
      </c>
      <c r="D89" s="81">
        <v>3.199395</v>
      </c>
      <c r="E89" s="81">
        <v>2.6154130000000002</v>
      </c>
      <c r="F89" s="81">
        <v>2.8201770000000002</v>
      </c>
      <c r="G89" s="81">
        <v>2.9500169999999999</v>
      </c>
      <c r="H89" s="81">
        <v>5.1036809999999999</v>
      </c>
      <c r="I89" s="81">
        <v>2.4460700000000002</v>
      </c>
      <c r="J89" s="81">
        <v>2.416674</v>
      </c>
      <c r="K89" s="81">
        <v>2.470669</v>
      </c>
      <c r="L89" s="81">
        <v>3.1783380000000001</v>
      </c>
      <c r="M89" s="81">
        <v>2.8423349999999998</v>
      </c>
      <c r="N89" s="80">
        <v>2.6135160000000002</v>
      </c>
      <c r="O89" s="82">
        <f t="shared" si="12"/>
        <v>36.333190999999999</v>
      </c>
      <c r="P89" s="81">
        <f t="shared" si="13"/>
        <v>32.949960000000004</v>
      </c>
      <c r="Q89" s="207">
        <f t="shared" si="14"/>
        <v>-11.937491047279813</v>
      </c>
    </row>
    <row r="90" spans="2:17" ht="21" customHeight="1" x14ac:dyDescent="0.3">
      <c r="B90" s="79">
        <v>2005</v>
      </c>
      <c r="C90" s="80">
        <v>3.1782840000000001</v>
      </c>
      <c r="D90" s="81">
        <v>3.084273</v>
      </c>
      <c r="E90" s="81">
        <v>3.0854349999999999</v>
      </c>
      <c r="F90" s="81">
        <v>2.1029</v>
      </c>
      <c r="G90" s="81">
        <v>2.7820200000000002</v>
      </c>
      <c r="H90" s="81">
        <v>2.7494459999999998</v>
      </c>
      <c r="I90" s="81">
        <v>2.6072280000000001</v>
      </c>
      <c r="J90" s="81">
        <v>2.6199050000000002</v>
      </c>
      <c r="K90" s="81">
        <v>3.1103429999999999</v>
      </c>
      <c r="L90" s="81">
        <v>3.0118520000000002</v>
      </c>
      <c r="M90" s="81">
        <v>3.1096550000000001</v>
      </c>
      <c r="N90" s="80">
        <v>3.0121349999999998</v>
      </c>
      <c r="O90" s="82">
        <f t="shared" si="12"/>
        <v>34.453475999999995</v>
      </c>
      <c r="P90" s="81">
        <f t="shared" si="13"/>
        <v>34.017793999999995</v>
      </c>
      <c r="Q90" s="207">
        <f t="shared" si="14"/>
        <v>-5.1735477899532807</v>
      </c>
    </row>
    <row r="91" spans="2:17" ht="21" customHeight="1" x14ac:dyDescent="0.3">
      <c r="B91" s="79">
        <v>2006</v>
      </c>
      <c r="C91" s="80">
        <v>2.9992899999999998</v>
      </c>
      <c r="D91" s="81">
        <v>2.5312760000000001</v>
      </c>
      <c r="E91" s="81">
        <v>3.247322</v>
      </c>
      <c r="F91" s="81">
        <v>2.9001329999999998</v>
      </c>
      <c r="G91" s="81">
        <v>2.48441</v>
      </c>
      <c r="H91" s="81">
        <v>2.3842449999999999</v>
      </c>
      <c r="I91" s="81">
        <v>2.7912560000000002</v>
      </c>
      <c r="J91" s="81">
        <v>2.5742669999999999</v>
      </c>
      <c r="K91" s="81">
        <v>2.7468729999999999</v>
      </c>
      <c r="L91" s="81">
        <v>2.8157570000000001</v>
      </c>
      <c r="M91" s="81">
        <v>2.5471520000000001</v>
      </c>
      <c r="N91" s="80">
        <v>3.3327360000000001</v>
      </c>
      <c r="O91" s="82">
        <f t="shared" si="12"/>
        <v>33.354717000000001</v>
      </c>
      <c r="P91" s="81">
        <f t="shared" si="13"/>
        <v>32.567381999999995</v>
      </c>
      <c r="Q91" s="207">
        <f t="shared" si="14"/>
        <v>-3.1891092788431386</v>
      </c>
    </row>
    <row r="92" spans="2:17" ht="21" customHeight="1" x14ac:dyDescent="0.3">
      <c r="B92" s="79">
        <v>2007</v>
      </c>
      <c r="C92" s="80">
        <v>2.6960389999999999</v>
      </c>
      <c r="D92" s="81">
        <v>2.4776509999999998</v>
      </c>
      <c r="E92" s="81">
        <v>2.7942680000000002</v>
      </c>
      <c r="F92" s="81">
        <v>2.643573</v>
      </c>
      <c r="G92" s="81">
        <v>2.5197400000000001</v>
      </c>
      <c r="H92" s="81">
        <v>2.6280700000000001</v>
      </c>
      <c r="I92" s="81">
        <v>2.852417</v>
      </c>
      <c r="J92" s="81">
        <v>2.7402869999999999</v>
      </c>
      <c r="K92" s="81">
        <v>2.5542099999999999</v>
      </c>
      <c r="L92" s="81">
        <v>2.6203120000000002</v>
      </c>
      <c r="M92" s="81">
        <v>4.238016</v>
      </c>
      <c r="N92" s="80">
        <v>3.2089259999999999</v>
      </c>
      <c r="O92" s="82">
        <f t="shared" si="12"/>
        <v>33.973509</v>
      </c>
      <c r="P92" s="81">
        <f t="shared" si="13"/>
        <v>32.222011000000002</v>
      </c>
      <c r="Q92" s="207">
        <f t="shared" si="14"/>
        <v>1.8551858797063003</v>
      </c>
    </row>
    <row r="93" spans="2:17" ht="21" customHeight="1" x14ac:dyDescent="0.3">
      <c r="B93" s="79">
        <v>2008</v>
      </c>
      <c r="C93" s="80">
        <v>2.3425980000000002</v>
      </c>
      <c r="D93" s="81">
        <v>1.8644419999999999</v>
      </c>
      <c r="E93" s="81">
        <v>3.0321859999999998</v>
      </c>
      <c r="F93" s="81">
        <v>2.0287489999999999</v>
      </c>
      <c r="G93" s="81">
        <v>2.4582670000000002</v>
      </c>
      <c r="H93" s="81">
        <v>2.2816010000000002</v>
      </c>
      <c r="I93" s="81">
        <v>2.5681630000000002</v>
      </c>
      <c r="J93" s="81">
        <v>2.9983789999999999</v>
      </c>
      <c r="K93" s="81">
        <v>2.5016069999999999</v>
      </c>
      <c r="L93" s="81">
        <v>2.0304310000000001</v>
      </c>
      <c r="M93" s="81">
        <v>2.7223250000000001</v>
      </c>
      <c r="N93" s="80">
        <v>2.5113110000000001</v>
      </c>
      <c r="O93" s="82">
        <f t="shared" si="12"/>
        <v>29.340059</v>
      </c>
      <c r="P93" s="81">
        <f t="shared" si="13"/>
        <v>29.929518999999999</v>
      </c>
      <c r="Q93" s="207">
        <f t="shared" si="14"/>
        <v>-13.63842045282988</v>
      </c>
    </row>
    <row r="94" spans="2:17" ht="21" customHeight="1" x14ac:dyDescent="0.3">
      <c r="B94" s="79">
        <v>2009</v>
      </c>
      <c r="C94" s="80">
        <v>2.428626</v>
      </c>
      <c r="D94" s="81">
        <v>2.4994610000000002</v>
      </c>
      <c r="E94" s="81">
        <v>2.4061699999999999</v>
      </c>
      <c r="F94" s="81">
        <v>2.552184</v>
      </c>
      <c r="G94" s="81">
        <v>2.4824069999999998</v>
      </c>
      <c r="H94" s="81">
        <v>2.2284549999999999</v>
      </c>
      <c r="I94" s="81">
        <v>2.1419999999999999</v>
      </c>
      <c r="J94" s="81">
        <v>2.8079999999999998</v>
      </c>
      <c r="K94" s="81">
        <v>2.6823549999999998</v>
      </c>
      <c r="L94" s="81">
        <v>2.371</v>
      </c>
      <c r="M94" s="81">
        <v>3.3609779999999998</v>
      </c>
      <c r="N94" s="80">
        <v>2.5613760000000001</v>
      </c>
      <c r="O94" s="82">
        <f t="shared" si="12"/>
        <v>30.523011999999998</v>
      </c>
      <c r="P94" s="81">
        <f t="shared" si="13"/>
        <v>31.035398999999998</v>
      </c>
      <c r="Q94" s="207">
        <f t="shared" si="14"/>
        <v>4.0318698745629655</v>
      </c>
    </row>
    <row r="95" spans="2:17" ht="21" customHeight="1" x14ac:dyDescent="0.3">
      <c r="B95" s="79">
        <v>2010</v>
      </c>
      <c r="C95" s="80">
        <v>2.7120120000000001</v>
      </c>
      <c r="D95" s="81">
        <v>2.6589999999999998</v>
      </c>
      <c r="E95" s="81">
        <v>2.5603940000000001</v>
      </c>
      <c r="F95" s="81">
        <v>2.5195590000000001</v>
      </c>
      <c r="G95" s="81">
        <v>2.3357250000000001</v>
      </c>
      <c r="H95" s="81">
        <v>2.323</v>
      </c>
      <c r="I95" s="81">
        <v>2.2257660000000001</v>
      </c>
      <c r="J95" s="81">
        <v>2.0861230000000002</v>
      </c>
      <c r="K95" s="81">
        <v>2.8710270000000002</v>
      </c>
      <c r="L95" s="81">
        <v>2.80199</v>
      </c>
      <c r="M95" s="81">
        <v>2.4216129999999998</v>
      </c>
      <c r="N95" s="80">
        <v>2.5143949999999999</v>
      </c>
      <c r="O95" s="82">
        <f t="shared" si="12"/>
        <v>30.030604000000004</v>
      </c>
      <c r="P95" s="81">
        <f t="shared" si="13"/>
        <v>28.988828999999999</v>
      </c>
      <c r="Q95" s="207">
        <f t="shared" si="14"/>
        <v>-1.6132352862161636</v>
      </c>
    </row>
    <row r="96" spans="2:17" ht="21" customHeight="1" x14ac:dyDescent="0.3">
      <c r="B96" s="79">
        <v>2011</v>
      </c>
      <c r="C96" s="80">
        <v>2.6270920000000002</v>
      </c>
      <c r="D96" s="81">
        <v>2.262038</v>
      </c>
      <c r="E96" s="81">
        <v>2.194442</v>
      </c>
      <c r="F96" s="81">
        <v>2.3096410000000001</v>
      </c>
      <c r="G96" s="81">
        <v>2.4158379999999999</v>
      </c>
      <c r="H96" s="81">
        <v>2.258864</v>
      </c>
      <c r="I96" s="81">
        <v>2.8210250000000001</v>
      </c>
      <c r="J96" s="81">
        <v>2.370066</v>
      </c>
      <c r="K96" s="81">
        <v>2.7256200000000002</v>
      </c>
      <c r="L96" s="81">
        <v>2.3852410000000002</v>
      </c>
      <c r="M96" s="81">
        <v>2.6402239999999999</v>
      </c>
      <c r="N96" s="80">
        <v>2.206</v>
      </c>
      <c r="O96" s="82">
        <f t="shared" si="12"/>
        <v>29.216090999999999</v>
      </c>
      <c r="P96" s="81">
        <f t="shared" si="13"/>
        <v>27.923411000000002</v>
      </c>
      <c r="Q96" s="207">
        <f t="shared" si="14"/>
        <v>-2.7122764497177765</v>
      </c>
    </row>
    <row r="97" spans="2:21" ht="21" customHeight="1" x14ac:dyDescent="0.3">
      <c r="B97" s="79">
        <v>2012</v>
      </c>
      <c r="C97" s="80">
        <v>2.2398570000000002</v>
      </c>
      <c r="D97" s="81">
        <v>2.1738209999999998</v>
      </c>
      <c r="E97" s="81">
        <v>2.0936360000000001</v>
      </c>
      <c r="F97" s="81">
        <v>1.81114</v>
      </c>
      <c r="G97" s="81">
        <v>2.340735</v>
      </c>
      <c r="H97" s="81">
        <v>2.1160459999999999</v>
      </c>
      <c r="I97" s="81">
        <v>2.177718</v>
      </c>
      <c r="J97" s="81">
        <v>2.7216079999999998</v>
      </c>
      <c r="K97" s="81">
        <v>2.6871299999999998</v>
      </c>
      <c r="L97" s="81">
        <v>2.417135</v>
      </c>
      <c r="M97" s="81">
        <v>3.0225819999999999</v>
      </c>
      <c r="N97" s="80">
        <v>1.428334</v>
      </c>
      <c r="O97" s="82">
        <f t="shared" si="12"/>
        <v>27.229741999999995</v>
      </c>
      <c r="P97" s="81">
        <f t="shared" si="13"/>
        <v>28.036919999999999</v>
      </c>
      <c r="Q97" s="207">
        <f t="shared" si="14"/>
        <v>-6.7988185003941997</v>
      </c>
    </row>
    <row r="98" spans="2:21" ht="21" customHeight="1" x14ac:dyDescent="0.3">
      <c r="B98" s="79">
        <v>2013</v>
      </c>
      <c r="C98" s="80">
        <v>2.289466</v>
      </c>
      <c r="D98" s="81">
        <v>2.2892960000000002</v>
      </c>
      <c r="E98" s="81">
        <v>2.4091360000000002</v>
      </c>
      <c r="F98" s="81">
        <v>2.0708299999999999</v>
      </c>
      <c r="G98" s="81">
        <v>1.868131</v>
      </c>
      <c r="H98" s="81">
        <v>2.655554</v>
      </c>
      <c r="I98" s="81">
        <v>2.1932529999999999</v>
      </c>
      <c r="J98" s="81">
        <v>2.0866929999999999</v>
      </c>
      <c r="K98" s="81">
        <v>2.5138210000000001</v>
      </c>
      <c r="L98" s="81">
        <v>2.1565530000000002</v>
      </c>
      <c r="M98" s="81">
        <v>2.22553</v>
      </c>
      <c r="N98" s="80">
        <v>2.518748</v>
      </c>
      <c r="O98" s="82">
        <f t="shared" si="12"/>
        <v>27.277010999999998</v>
      </c>
      <c r="P98" s="81">
        <f t="shared" si="13"/>
        <v>27.431692999999999</v>
      </c>
      <c r="Q98" s="207">
        <f t="shared" si="14"/>
        <v>0.17359327165127336</v>
      </c>
    </row>
    <row r="99" spans="2:21" ht="21" customHeight="1" x14ac:dyDescent="0.3">
      <c r="B99" s="79">
        <v>2014</v>
      </c>
      <c r="C99" s="80">
        <v>2.420293</v>
      </c>
      <c r="D99" s="81">
        <v>2.3054060000000001</v>
      </c>
      <c r="E99" s="81">
        <v>2.1199629999999998</v>
      </c>
      <c r="F99" s="81">
        <v>2.462046</v>
      </c>
      <c r="G99" s="81">
        <v>2.0563820000000002</v>
      </c>
      <c r="H99" s="81">
        <v>2.373005</v>
      </c>
      <c r="I99" s="81">
        <v>1.890083</v>
      </c>
      <c r="J99" s="81">
        <v>1.9190240000000001</v>
      </c>
      <c r="K99" s="81">
        <v>2.3803830000000001</v>
      </c>
      <c r="L99" s="81">
        <v>2.3620860000000001</v>
      </c>
      <c r="M99" s="81">
        <v>1.998586</v>
      </c>
      <c r="N99" s="80">
        <v>2.2605430000000002</v>
      </c>
      <c r="O99" s="82">
        <f t="shared" si="12"/>
        <v>26.547800000000002</v>
      </c>
      <c r="P99" s="81">
        <f t="shared" si="13"/>
        <v>25.738377000000007</v>
      </c>
      <c r="Q99" s="207">
        <f t="shared" si="14"/>
        <v>-2.6733537629910931</v>
      </c>
    </row>
    <row r="100" spans="2:21" ht="21" customHeight="1" x14ac:dyDescent="0.3">
      <c r="B100" s="85">
        <v>2015</v>
      </c>
      <c r="C100" s="86">
        <v>2.2702550000000001</v>
      </c>
      <c r="D100" s="87">
        <v>2.0774940000000002</v>
      </c>
      <c r="E100" s="87">
        <v>1.9226300000000001</v>
      </c>
      <c r="F100" s="87">
        <v>2.6538599999999999</v>
      </c>
      <c r="G100" s="87">
        <v>1.894898</v>
      </c>
      <c r="H100" s="87">
        <v>2.1085349999999998</v>
      </c>
      <c r="I100" s="87">
        <v>2.2799580000000002</v>
      </c>
      <c r="J100" s="87">
        <v>2.0809470000000001</v>
      </c>
      <c r="K100" s="87">
        <v>2.2092689999999999</v>
      </c>
      <c r="L100" s="87">
        <v>2.210331</v>
      </c>
      <c r="M100" s="87">
        <v>2.216736</v>
      </c>
      <c r="N100" s="86"/>
      <c r="O100" s="88">
        <f t="shared" si="12"/>
        <v>23.924913</v>
      </c>
      <c r="P100" s="87"/>
      <c r="Q100" s="208">
        <f t="shared" si="14"/>
        <v>-9.8798657515877135</v>
      </c>
    </row>
    <row r="101" spans="2:21" ht="21" customHeight="1" x14ac:dyDescent="0.3">
      <c r="B101" s="95"/>
      <c r="C101" s="80"/>
      <c r="D101" s="80"/>
      <c r="E101" s="80"/>
      <c r="F101" s="80"/>
      <c r="G101" s="80"/>
      <c r="H101" s="80"/>
      <c r="I101" s="80"/>
      <c r="J101" s="80"/>
      <c r="K101" s="80"/>
      <c r="L101" s="80"/>
      <c r="M101" s="80"/>
      <c r="N101" s="80"/>
      <c r="O101" s="89"/>
      <c r="P101" s="80"/>
    </row>
    <row r="102" spans="2:21" ht="21" customHeight="1" x14ac:dyDescent="0.3">
      <c r="B102" s="95"/>
      <c r="C102" s="80"/>
      <c r="D102" s="80"/>
      <c r="E102" s="80"/>
      <c r="F102" s="80"/>
      <c r="G102" s="80"/>
      <c r="H102" s="80"/>
      <c r="I102" s="80"/>
      <c r="J102" s="80"/>
      <c r="K102" s="80"/>
      <c r="L102" s="80"/>
      <c r="M102" s="80"/>
      <c r="N102" s="80"/>
      <c r="O102" s="89"/>
      <c r="P102" s="80"/>
    </row>
    <row r="103" spans="2:21" ht="29.25" customHeight="1" x14ac:dyDescent="0.5">
      <c r="B103" s="72" t="s">
        <v>66</v>
      </c>
      <c r="C103" s="122"/>
      <c r="D103" s="122"/>
      <c r="E103" s="122"/>
      <c r="F103" s="122"/>
      <c r="G103" s="122"/>
      <c r="H103" s="122"/>
      <c r="I103" s="122"/>
      <c r="J103" s="122"/>
      <c r="K103" s="122"/>
      <c r="L103" s="122"/>
      <c r="M103" s="122"/>
      <c r="N103" s="122"/>
      <c r="O103" s="122"/>
      <c r="P103" s="122"/>
      <c r="Q103" s="123"/>
    </row>
    <row r="104" spans="2:21" ht="31.2" x14ac:dyDescent="0.3">
      <c r="B104" s="112" t="s">
        <v>23</v>
      </c>
      <c r="C104" s="118" t="s">
        <v>24</v>
      </c>
      <c r="D104" s="119" t="s">
        <v>25</v>
      </c>
      <c r="E104" s="119" t="s">
        <v>26</v>
      </c>
      <c r="F104" s="119" t="s">
        <v>27</v>
      </c>
      <c r="G104" s="119" t="s">
        <v>28</v>
      </c>
      <c r="H104" s="119" t="s">
        <v>29</v>
      </c>
      <c r="I104" s="119" t="s">
        <v>30</v>
      </c>
      <c r="J104" s="119" t="s">
        <v>31</v>
      </c>
      <c r="K104" s="119" t="s">
        <v>32</v>
      </c>
      <c r="L104" s="119" t="s">
        <v>33</v>
      </c>
      <c r="M104" s="119" t="s">
        <v>34</v>
      </c>
      <c r="N104" s="118" t="s">
        <v>35</v>
      </c>
      <c r="O104" s="120" t="s">
        <v>36</v>
      </c>
      <c r="P104" s="121" t="s">
        <v>37</v>
      </c>
      <c r="Q104" s="117" t="s">
        <v>38</v>
      </c>
    </row>
    <row r="105" spans="2:21" ht="21" customHeight="1" x14ac:dyDescent="0.3">
      <c r="B105" s="79">
        <v>2000</v>
      </c>
      <c r="C105" s="80">
        <v>13.245922999999999</v>
      </c>
      <c r="D105" s="81">
        <v>18.055401</v>
      </c>
      <c r="E105" s="81">
        <v>13.321858000000001</v>
      </c>
      <c r="F105" s="81">
        <v>14.845734999999999</v>
      </c>
      <c r="G105" s="81">
        <v>13.509504</v>
      </c>
      <c r="H105" s="81">
        <v>14.140335</v>
      </c>
      <c r="I105" s="81">
        <v>10.641330999999999</v>
      </c>
      <c r="J105" s="81">
        <v>13.173719</v>
      </c>
      <c r="K105" s="81">
        <v>13.559400999999999</v>
      </c>
      <c r="L105" s="81">
        <v>11.629697</v>
      </c>
      <c r="M105" s="81">
        <v>16.665614000000001</v>
      </c>
      <c r="N105" s="80">
        <v>7.9213389999999997</v>
      </c>
      <c r="O105" s="82">
        <f>SUM(C105:N105)</f>
        <v>160.70985699999997</v>
      </c>
      <c r="P105" s="81">
        <f>SUM(I105:N105,C106:H106)</f>
        <v>164.99015600000001</v>
      </c>
      <c r="Q105" s="83"/>
    </row>
    <row r="106" spans="2:21" ht="21" customHeight="1" x14ac:dyDescent="0.3">
      <c r="B106" s="79">
        <v>2001</v>
      </c>
      <c r="C106" s="80">
        <v>10.129687000000001</v>
      </c>
      <c r="D106" s="81">
        <v>13.327346</v>
      </c>
      <c r="E106" s="81">
        <v>10.128829</v>
      </c>
      <c r="F106" s="81">
        <v>11.636566999999999</v>
      </c>
      <c r="G106" s="81">
        <v>14.185700000000001</v>
      </c>
      <c r="H106" s="81">
        <v>31.990926000000002</v>
      </c>
      <c r="I106" s="81">
        <v>15.134274</v>
      </c>
      <c r="J106" s="81">
        <v>12.953694</v>
      </c>
      <c r="K106" s="81">
        <v>13.191910999999999</v>
      </c>
      <c r="L106" s="81">
        <v>14.195154</v>
      </c>
      <c r="M106" s="81">
        <v>15.034378999999999</v>
      </c>
      <c r="N106" s="80">
        <v>14.967598000000001</v>
      </c>
      <c r="O106" s="82">
        <f t="shared" ref="O106:O120" si="15">SUM(C106:N106)</f>
        <v>176.87606500000001</v>
      </c>
      <c r="P106" s="81">
        <f t="shared" ref="P106:P119" si="16">SUM(I106:N106,C107:H107)</f>
        <v>162.90253799999999</v>
      </c>
      <c r="Q106" s="207">
        <f>((O106/O105)-1)*100</f>
        <v>10.059251063859787</v>
      </c>
    </row>
    <row r="107" spans="2:21" ht="21" customHeight="1" x14ac:dyDescent="0.3">
      <c r="B107" s="79">
        <v>2002</v>
      </c>
      <c r="C107" s="80">
        <v>12.679</v>
      </c>
      <c r="D107" s="81">
        <v>17.39</v>
      </c>
      <c r="E107" s="81">
        <v>13.38212</v>
      </c>
      <c r="F107" s="81">
        <v>14.14</v>
      </c>
      <c r="G107" s="81">
        <v>0.82540800000000003</v>
      </c>
      <c r="H107" s="81">
        <v>19.009</v>
      </c>
      <c r="I107" s="81">
        <v>13.177</v>
      </c>
      <c r="J107" s="81">
        <v>12.784000000000001</v>
      </c>
      <c r="K107" s="81">
        <v>13.749000000000001</v>
      </c>
      <c r="L107" s="81">
        <v>15.13</v>
      </c>
      <c r="M107" s="81">
        <v>34.828000000000003</v>
      </c>
      <c r="N107" s="80">
        <v>7.798</v>
      </c>
      <c r="O107" s="82">
        <f t="shared" si="15"/>
        <v>174.89152800000002</v>
      </c>
      <c r="P107" s="81">
        <f t="shared" si="16"/>
        <v>188.67227000000003</v>
      </c>
      <c r="Q107" s="207">
        <f t="shared" ref="Q107:Q120" si="17">((O107/O106)-1)*100</f>
        <v>-1.121992961568874</v>
      </c>
    </row>
    <row r="108" spans="2:21" ht="21" customHeight="1" x14ac:dyDescent="0.3">
      <c r="B108" s="79">
        <v>2003</v>
      </c>
      <c r="C108" s="80">
        <v>14.834218999999999</v>
      </c>
      <c r="D108" s="81">
        <v>16.818898000000001</v>
      </c>
      <c r="E108" s="81">
        <v>14.383035</v>
      </c>
      <c r="F108" s="81">
        <v>16.591591000000001</v>
      </c>
      <c r="G108" s="81">
        <v>14.520237</v>
      </c>
      <c r="H108" s="81">
        <v>14.05829</v>
      </c>
      <c r="I108" s="81">
        <v>13.950296</v>
      </c>
      <c r="J108" s="81">
        <v>12.621</v>
      </c>
      <c r="K108" s="81">
        <v>13.935</v>
      </c>
      <c r="L108" s="81">
        <v>12.852</v>
      </c>
      <c r="M108" s="81">
        <v>15.064</v>
      </c>
      <c r="N108" s="80">
        <v>12.909000000000001</v>
      </c>
      <c r="O108" s="82">
        <f t="shared" si="15"/>
        <v>172.53756599999997</v>
      </c>
      <c r="P108" s="81">
        <f t="shared" si="16"/>
        <v>158.552719</v>
      </c>
      <c r="Q108" s="207">
        <f t="shared" si="17"/>
        <v>-1.3459554198646195</v>
      </c>
      <c r="U108" s="18">
        <f>SUM(F108:H108)</f>
        <v>45.170118000000002</v>
      </c>
    </row>
    <row r="109" spans="2:21" ht="21" customHeight="1" x14ac:dyDescent="0.3">
      <c r="B109" s="79">
        <v>2004</v>
      </c>
      <c r="C109" s="80">
        <v>13.451340999999999</v>
      </c>
      <c r="D109" s="81">
        <v>14.794403000000001</v>
      </c>
      <c r="E109" s="81">
        <v>11.079034</v>
      </c>
      <c r="F109" s="81">
        <v>13.587510999999999</v>
      </c>
      <c r="G109" s="81">
        <v>12.230924</v>
      </c>
      <c r="H109" s="81">
        <v>12.07821</v>
      </c>
      <c r="I109" s="81">
        <v>11.798999999999999</v>
      </c>
      <c r="J109" s="81">
        <v>11.763173999999999</v>
      </c>
      <c r="K109" s="81">
        <v>9.926463</v>
      </c>
      <c r="L109" s="81">
        <v>10.197331</v>
      </c>
      <c r="M109" s="81">
        <v>8.9370510000000003</v>
      </c>
      <c r="N109" s="80">
        <v>5.7620529999999999</v>
      </c>
      <c r="O109" s="82">
        <f t="shared" si="15"/>
        <v>135.606495</v>
      </c>
      <c r="P109" s="81">
        <f t="shared" si="16"/>
        <v>114.55833500000001</v>
      </c>
      <c r="Q109" s="207">
        <f t="shared" si="17"/>
        <v>-21.404655146230578</v>
      </c>
    </row>
    <row r="110" spans="2:21" ht="21" customHeight="1" x14ac:dyDescent="0.3">
      <c r="B110" s="79">
        <v>2005</v>
      </c>
      <c r="C110" s="80">
        <v>11.704313000000001</v>
      </c>
      <c r="D110" s="81">
        <v>9.6372119999999999</v>
      </c>
      <c r="E110" s="81">
        <v>9.7215009999999999</v>
      </c>
      <c r="F110" s="81">
        <v>7.2710900000000001</v>
      </c>
      <c r="G110" s="81">
        <v>7.8658700000000001</v>
      </c>
      <c r="H110" s="81">
        <v>9.9732769999999995</v>
      </c>
      <c r="I110" s="81">
        <v>4.6695039999999999</v>
      </c>
      <c r="J110" s="81">
        <v>7.732513</v>
      </c>
      <c r="K110" s="81">
        <v>6.298832</v>
      </c>
      <c r="L110" s="81">
        <v>8.4361270000000008</v>
      </c>
      <c r="M110" s="81">
        <v>8.8543869999999991</v>
      </c>
      <c r="N110" s="80">
        <v>8.8216579999999993</v>
      </c>
      <c r="O110" s="82">
        <f t="shared" si="15"/>
        <v>100.98628400000001</v>
      </c>
      <c r="P110" s="81">
        <f t="shared" si="16"/>
        <v>98.568110000000004</v>
      </c>
      <c r="Q110" s="207">
        <f t="shared" si="17"/>
        <v>-25.529906218724985</v>
      </c>
    </row>
    <row r="111" spans="2:21" ht="21" customHeight="1" x14ac:dyDescent="0.3">
      <c r="B111" s="79">
        <v>2006</v>
      </c>
      <c r="C111" s="80">
        <v>9.3236450000000008</v>
      </c>
      <c r="D111" s="81">
        <v>9.8229179999999996</v>
      </c>
      <c r="E111" s="81">
        <v>8.6299109999999999</v>
      </c>
      <c r="F111" s="81">
        <v>9.8196709999999996</v>
      </c>
      <c r="G111" s="81">
        <v>8.0219500000000004</v>
      </c>
      <c r="H111" s="81">
        <v>8.1369939999999996</v>
      </c>
      <c r="I111" s="81">
        <v>8.0247399999999995</v>
      </c>
      <c r="J111" s="81">
        <v>5.9454789999999997</v>
      </c>
      <c r="K111" s="81">
        <v>6.8172119999999996</v>
      </c>
      <c r="L111" s="81">
        <v>8.1935909999999996</v>
      </c>
      <c r="M111" s="81">
        <v>7.5851259999999998</v>
      </c>
      <c r="N111" s="80">
        <v>6.8120459999999996</v>
      </c>
      <c r="O111" s="82">
        <f t="shared" si="15"/>
        <v>97.133282999999992</v>
      </c>
      <c r="P111" s="81">
        <f t="shared" si="16"/>
        <v>84.566221000000013</v>
      </c>
      <c r="Q111" s="207">
        <f t="shared" si="17"/>
        <v>-3.8153706101315854</v>
      </c>
    </row>
    <row r="112" spans="2:21" ht="21" customHeight="1" x14ac:dyDescent="0.3">
      <c r="B112" s="79">
        <v>2007</v>
      </c>
      <c r="C112" s="80">
        <v>7.1128429999999998</v>
      </c>
      <c r="D112" s="81">
        <v>7.3156949999999998</v>
      </c>
      <c r="E112" s="81">
        <v>4.9437490000000004</v>
      </c>
      <c r="F112" s="81">
        <v>8.8292710000000003</v>
      </c>
      <c r="G112" s="81">
        <v>6.8981700000000004</v>
      </c>
      <c r="H112" s="81">
        <v>6.0882990000000001</v>
      </c>
      <c r="I112" s="81">
        <v>6.6165969999999996</v>
      </c>
      <c r="J112" s="81">
        <v>5.5449440000000001</v>
      </c>
      <c r="K112" s="81">
        <v>6.6338290000000004</v>
      </c>
      <c r="L112" s="81">
        <v>5.576568</v>
      </c>
      <c r="M112" s="81">
        <v>5.664866</v>
      </c>
      <c r="N112" s="80">
        <v>6.7125380000000003</v>
      </c>
      <c r="O112" s="82">
        <f t="shared" si="15"/>
        <v>77.93736899999999</v>
      </c>
      <c r="P112" s="81">
        <f t="shared" si="16"/>
        <v>66.431137000000007</v>
      </c>
      <c r="Q112" s="207">
        <f t="shared" si="17"/>
        <v>-19.762447440389717</v>
      </c>
    </row>
    <row r="113" spans="2:17" ht="21" customHeight="1" x14ac:dyDescent="0.3">
      <c r="B113" s="79">
        <v>2008</v>
      </c>
      <c r="C113" s="80">
        <v>1.748113</v>
      </c>
      <c r="D113" s="81">
        <v>7.3129869999999997</v>
      </c>
      <c r="E113" s="81">
        <v>5.4039970000000004</v>
      </c>
      <c r="F113" s="81">
        <v>5.8058100000000001</v>
      </c>
      <c r="G113" s="81">
        <v>4.5513459999999997</v>
      </c>
      <c r="H113" s="81">
        <v>4.8595420000000003</v>
      </c>
      <c r="I113" s="81">
        <v>4.9401830000000002</v>
      </c>
      <c r="J113" s="81">
        <v>5.4368350000000003</v>
      </c>
      <c r="K113" s="81">
        <v>4.7042760000000001</v>
      </c>
      <c r="L113" s="81">
        <v>4.8619950000000003</v>
      </c>
      <c r="M113" s="81">
        <v>3.8651990000000001</v>
      </c>
      <c r="N113" s="80">
        <v>5.9489780000000003</v>
      </c>
      <c r="O113" s="82">
        <f t="shared" si="15"/>
        <v>59.439261000000002</v>
      </c>
      <c r="P113" s="81">
        <f t="shared" si="16"/>
        <v>59.980401999999991</v>
      </c>
      <c r="Q113" s="207">
        <f t="shared" si="17"/>
        <v>-23.734581032623758</v>
      </c>
    </row>
    <row r="114" spans="2:17" ht="21" customHeight="1" x14ac:dyDescent="0.3">
      <c r="B114" s="79">
        <v>2009</v>
      </c>
      <c r="C114" s="80">
        <v>5.0182869999999999</v>
      </c>
      <c r="D114" s="81">
        <v>5.0413449999999997</v>
      </c>
      <c r="E114" s="81">
        <v>5.8239780000000003</v>
      </c>
      <c r="F114" s="81">
        <v>4.9572180000000001</v>
      </c>
      <c r="G114" s="81">
        <v>4.7561080000000002</v>
      </c>
      <c r="H114" s="81">
        <v>4.6260000000000003</v>
      </c>
      <c r="I114" s="81">
        <v>4.1630000000000003</v>
      </c>
      <c r="J114" s="81">
        <v>4.3890000000000002</v>
      </c>
      <c r="K114" s="81">
        <v>4.5008210000000002</v>
      </c>
      <c r="L114" s="81">
        <v>4.2430000000000003</v>
      </c>
      <c r="M114" s="81">
        <v>4.5965780000000001</v>
      </c>
      <c r="N114" s="80">
        <v>5.1696330000000001</v>
      </c>
      <c r="O114" s="82">
        <f t="shared" si="15"/>
        <v>57.284968000000006</v>
      </c>
      <c r="P114" s="81">
        <f t="shared" si="16"/>
        <v>56.536687999999998</v>
      </c>
      <c r="Q114" s="207">
        <f t="shared" si="17"/>
        <v>-3.6243603365122556</v>
      </c>
    </row>
    <row r="115" spans="2:17" ht="21" customHeight="1" x14ac:dyDescent="0.3">
      <c r="B115" s="79">
        <v>2010</v>
      </c>
      <c r="C115" s="80">
        <v>5.1972959999999997</v>
      </c>
      <c r="D115" s="81">
        <v>5.0279999999999996</v>
      </c>
      <c r="E115" s="81">
        <v>5.4662230000000003</v>
      </c>
      <c r="F115" s="81">
        <v>4.8543909999999997</v>
      </c>
      <c r="G115" s="81">
        <v>4.5917459999999997</v>
      </c>
      <c r="H115" s="81">
        <v>4.3369999999999997</v>
      </c>
      <c r="I115" s="81">
        <v>4.1861959999999998</v>
      </c>
      <c r="J115" s="81">
        <v>4.7352290000000004</v>
      </c>
      <c r="K115" s="81">
        <v>4.7290070000000002</v>
      </c>
      <c r="L115" s="81">
        <v>4.6444999999999999</v>
      </c>
      <c r="M115" s="81">
        <v>5.1151580000000001</v>
      </c>
      <c r="N115" s="80">
        <v>4.694204</v>
      </c>
      <c r="O115" s="82">
        <f t="shared" si="15"/>
        <v>57.578949999999999</v>
      </c>
      <c r="P115" s="81">
        <f t="shared" si="16"/>
        <v>54.993476000000008</v>
      </c>
      <c r="Q115" s="207">
        <f t="shared" si="17"/>
        <v>0.5131922217360696</v>
      </c>
    </row>
    <row r="116" spans="2:17" ht="21" customHeight="1" x14ac:dyDescent="0.3">
      <c r="B116" s="79">
        <v>2011</v>
      </c>
      <c r="C116" s="80">
        <v>4.708939</v>
      </c>
      <c r="D116" s="81">
        <v>5.2342510000000004</v>
      </c>
      <c r="E116" s="81">
        <v>4.4364379999999999</v>
      </c>
      <c r="F116" s="81">
        <v>4.4378140000000004</v>
      </c>
      <c r="G116" s="81">
        <v>4.4554850000000004</v>
      </c>
      <c r="H116" s="81">
        <v>3.6162550000000002</v>
      </c>
      <c r="I116" s="81">
        <v>4.0178399999999996</v>
      </c>
      <c r="J116" s="81">
        <v>3.6495060000000001</v>
      </c>
      <c r="K116" s="81">
        <v>4.0588559999999996</v>
      </c>
      <c r="L116" s="81">
        <v>4.4504760000000001</v>
      </c>
      <c r="M116" s="81">
        <v>4.0742690000000001</v>
      </c>
      <c r="N116" s="80">
        <v>4.0010000000000003</v>
      </c>
      <c r="O116" s="82">
        <f t="shared" si="15"/>
        <v>51.141128999999999</v>
      </c>
      <c r="P116" s="81">
        <f t="shared" si="16"/>
        <v>50.016287000000005</v>
      </c>
      <c r="Q116" s="207">
        <f t="shared" si="17"/>
        <v>-11.18085862975966</v>
      </c>
    </row>
    <row r="117" spans="2:17" ht="21" customHeight="1" x14ac:dyDescent="0.3">
      <c r="B117" s="79">
        <v>2012</v>
      </c>
      <c r="C117" s="80">
        <v>4.3543810000000001</v>
      </c>
      <c r="D117" s="81">
        <v>5.0480280000000004</v>
      </c>
      <c r="E117" s="81">
        <v>3.94936</v>
      </c>
      <c r="F117" s="81">
        <v>4.733117</v>
      </c>
      <c r="G117" s="81">
        <v>3.8949729999999998</v>
      </c>
      <c r="H117" s="81">
        <v>3.784481</v>
      </c>
      <c r="I117" s="81">
        <v>3.6997360000000001</v>
      </c>
      <c r="J117" s="81">
        <v>3.6510120000000001</v>
      </c>
      <c r="K117" s="81">
        <v>3.9829500000000002</v>
      </c>
      <c r="L117" s="81">
        <v>-2.0559050000000001</v>
      </c>
      <c r="M117" s="81">
        <v>13.274957000000001</v>
      </c>
      <c r="N117" s="80">
        <v>1.1546540000000001</v>
      </c>
      <c r="O117" s="82">
        <f t="shared" si="15"/>
        <v>49.471744000000001</v>
      </c>
      <c r="P117" s="81">
        <f t="shared" si="16"/>
        <v>61.049267</v>
      </c>
      <c r="Q117" s="207">
        <f t="shared" si="17"/>
        <v>-3.2642709158806404</v>
      </c>
    </row>
    <row r="118" spans="2:17" ht="21" customHeight="1" x14ac:dyDescent="0.3">
      <c r="B118" s="79">
        <v>2013</v>
      </c>
      <c r="C118" s="80">
        <v>17.033935</v>
      </c>
      <c r="D118" s="81">
        <v>4.4029660000000002</v>
      </c>
      <c r="E118" s="81">
        <v>3.8502990000000001</v>
      </c>
      <c r="F118" s="81">
        <v>4.6453829999999998</v>
      </c>
      <c r="G118" s="81">
        <v>2.122433</v>
      </c>
      <c r="H118" s="81">
        <v>5.2868469999999999</v>
      </c>
      <c r="I118" s="81">
        <v>3.1829429999999999</v>
      </c>
      <c r="J118" s="81">
        <v>3.0674009999999998</v>
      </c>
      <c r="K118" s="81">
        <v>3.1171359999999999</v>
      </c>
      <c r="L118" s="81">
        <v>3.2468170000000001</v>
      </c>
      <c r="M118" s="81">
        <v>3.1854900000000002</v>
      </c>
      <c r="N118" s="80">
        <v>3.294187</v>
      </c>
      <c r="O118" s="82">
        <f t="shared" si="15"/>
        <v>56.435836999999999</v>
      </c>
      <c r="P118" s="81">
        <f t="shared" si="16"/>
        <v>35.320693999999996</v>
      </c>
      <c r="Q118" s="207">
        <f t="shared" si="17"/>
        <v>14.076910245977992</v>
      </c>
    </row>
    <row r="119" spans="2:17" ht="21" customHeight="1" x14ac:dyDescent="0.3">
      <c r="B119" s="79">
        <v>2014</v>
      </c>
      <c r="C119" s="80">
        <v>2.299445</v>
      </c>
      <c r="D119" s="81">
        <v>3.8732150000000001</v>
      </c>
      <c r="E119" s="81">
        <v>1.2987759999999999</v>
      </c>
      <c r="F119" s="81">
        <v>3.0561850000000002</v>
      </c>
      <c r="G119" s="81">
        <v>3.062157</v>
      </c>
      <c r="H119" s="81">
        <v>2.6369419999999999</v>
      </c>
      <c r="I119" s="81">
        <v>2.3110580000000001</v>
      </c>
      <c r="J119" s="81">
        <v>2.4960580000000001</v>
      </c>
      <c r="K119" s="81">
        <v>2.7776700000000001</v>
      </c>
      <c r="L119" s="81">
        <v>2.7392530000000002</v>
      </c>
      <c r="M119" s="81">
        <v>3.1053099999999998</v>
      </c>
      <c r="N119" s="80">
        <v>2.9139680000000001</v>
      </c>
      <c r="O119" s="82">
        <f t="shared" si="15"/>
        <v>32.570036999999999</v>
      </c>
      <c r="P119" s="81">
        <f t="shared" si="16"/>
        <v>35.082026999999997</v>
      </c>
      <c r="Q119" s="207">
        <f t="shared" si="17"/>
        <v>-42.288377861747669</v>
      </c>
    </row>
    <row r="120" spans="2:17" ht="21" customHeight="1" x14ac:dyDescent="0.3">
      <c r="B120" s="85">
        <v>2015</v>
      </c>
      <c r="C120" s="86">
        <v>2.9472320000000001</v>
      </c>
      <c r="D120" s="87">
        <v>3.092098</v>
      </c>
      <c r="E120" s="87">
        <v>3.1026690000000001</v>
      </c>
      <c r="F120" s="87">
        <v>3.1237270000000001</v>
      </c>
      <c r="G120" s="87">
        <v>3.3776190000000001</v>
      </c>
      <c r="H120" s="87">
        <v>3.0953650000000001</v>
      </c>
      <c r="I120" s="87">
        <v>2.5573600000000001</v>
      </c>
      <c r="J120" s="87">
        <v>2.6983450000000002</v>
      </c>
      <c r="K120" s="87">
        <v>2.3935119999999999</v>
      </c>
      <c r="L120" s="87">
        <v>2.5446360000000001</v>
      </c>
      <c r="M120" s="87">
        <v>3.5126650000000001</v>
      </c>
      <c r="N120" s="86"/>
      <c r="O120" s="88">
        <f t="shared" si="15"/>
        <v>32.445228</v>
      </c>
      <c r="P120" s="87"/>
      <c r="Q120" s="208">
        <f t="shared" si="17"/>
        <v>-0.3832018981126728</v>
      </c>
    </row>
    <row r="121" spans="2:17" ht="21" customHeight="1" x14ac:dyDescent="0.3">
      <c r="B121" s="95"/>
      <c r="C121" s="80"/>
      <c r="D121" s="80"/>
      <c r="E121" s="80"/>
      <c r="F121" s="80"/>
      <c r="G121" s="80"/>
      <c r="H121" s="80"/>
      <c r="I121" s="80"/>
      <c r="J121" s="80"/>
      <c r="K121" s="80"/>
      <c r="L121" s="80"/>
      <c r="M121" s="80"/>
      <c r="N121" s="80"/>
      <c r="O121" s="89"/>
      <c r="P121" s="80"/>
    </row>
    <row r="122" spans="2:17" ht="21" customHeight="1" x14ac:dyDescent="0.3">
      <c r="B122" s="95"/>
      <c r="C122" s="80"/>
      <c r="D122" s="80"/>
      <c r="E122" s="80"/>
      <c r="F122" s="80"/>
      <c r="G122" s="80"/>
      <c r="H122" s="80"/>
      <c r="I122" s="80"/>
      <c r="J122" s="80"/>
      <c r="K122" s="80"/>
      <c r="L122" s="80"/>
      <c r="M122" s="80"/>
      <c r="N122" s="80"/>
      <c r="O122" s="89"/>
      <c r="P122" s="80"/>
    </row>
    <row r="123" spans="2:17" ht="35.25" customHeight="1" x14ac:dyDescent="0.5">
      <c r="B123" s="72" t="s">
        <v>51</v>
      </c>
      <c r="C123" s="122"/>
      <c r="D123" s="122"/>
      <c r="E123" s="122"/>
      <c r="F123" s="122"/>
      <c r="G123" s="122"/>
      <c r="H123" s="122"/>
      <c r="I123" s="122"/>
      <c r="J123" s="122"/>
      <c r="K123" s="122"/>
      <c r="L123" s="122"/>
      <c r="M123" s="122"/>
      <c r="N123" s="122"/>
      <c r="O123" s="122"/>
      <c r="P123" s="122"/>
      <c r="Q123" s="123"/>
    </row>
    <row r="124" spans="2:17" ht="31.2" x14ac:dyDescent="0.3">
      <c r="B124" s="112" t="s">
        <v>23</v>
      </c>
      <c r="C124" s="118" t="s">
        <v>24</v>
      </c>
      <c r="D124" s="119" t="s">
        <v>25</v>
      </c>
      <c r="E124" s="119" t="s">
        <v>26</v>
      </c>
      <c r="F124" s="119" t="s">
        <v>27</v>
      </c>
      <c r="G124" s="119" t="s">
        <v>28</v>
      </c>
      <c r="H124" s="119" t="s">
        <v>29</v>
      </c>
      <c r="I124" s="119" t="s">
        <v>30</v>
      </c>
      <c r="J124" s="119" t="s">
        <v>31</v>
      </c>
      <c r="K124" s="119" t="s">
        <v>32</v>
      </c>
      <c r="L124" s="119" t="s">
        <v>33</v>
      </c>
      <c r="M124" s="119" t="s">
        <v>34</v>
      </c>
      <c r="N124" s="118" t="s">
        <v>35</v>
      </c>
      <c r="O124" s="120" t="s">
        <v>36</v>
      </c>
      <c r="P124" s="121" t="s">
        <v>37</v>
      </c>
      <c r="Q124" s="117" t="s">
        <v>38</v>
      </c>
    </row>
    <row r="125" spans="2:17" ht="21" customHeight="1" x14ac:dyDescent="0.3">
      <c r="B125" s="79">
        <v>2000</v>
      </c>
      <c r="C125" s="80">
        <f t="shared" ref="C125:N125" si="18">+C5+C25+C45+C65+C85+C105</f>
        <v>1568.4190019999999</v>
      </c>
      <c r="D125" s="81">
        <f t="shared" si="18"/>
        <v>1593.9620199999999</v>
      </c>
      <c r="E125" s="81">
        <f t="shared" si="18"/>
        <v>1602.392112</v>
      </c>
      <c r="F125" s="81">
        <f t="shared" si="18"/>
        <v>1582.5759500000004</v>
      </c>
      <c r="G125" s="81">
        <f t="shared" si="18"/>
        <v>1516.3809329999999</v>
      </c>
      <c r="H125" s="81">
        <f t="shared" si="18"/>
        <v>1481.6454950000002</v>
      </c>
      <c r="I125" s="81">
        <f t="shared" si="18"/>
        <v>1394.3281689999999</v>
      </c>
      <c r="J125" s="81">
        <f t="shared" si="18"/>
        <v>1359.3809629999998</v>
      </c>
      <c r="K125" s="81">
        <f t="shared" si="18"/>
        <v>1455.188969</v>
      </c>
      <c r="L125" s="81">
        <f t="shared" si="18"/>
        <v>1426.64896</v>
      </c>
      <c r="M125" s="81">
        <f t="shared" si="18"/>
        <v>1590.5069280000002</v>
      </c>
      <c r="N125" s="80">
        <f t="shared" si="18"/>
        <v>1573.3474029999998</v>
      </c>
      <c r="O125" s="82">
        <f>SUM(C125:N125)</f>
        <v>18144.776904000002</v>
      </c>
      <c r="P125" s="81">
        <f>SUM(I125:N125,C126:H126)</f>
        <v>18569.263144</v>
      </c>
      <c r="Q125" s="83"/>
    </row>
    <row r="126" spans="2:17" ht="21" customHeight="1" x14ac:dyDescent="0.3">
      <c r="B126" s="79">
        <v>2001</v>
      </c>
      <c r="C126" s="80">
        <f t="shared" ref="C126:N126" si="19">+C6+C26+C46+C66+C86+C106</f>
        <v>1645.063437</v>
      </c>
      <c r="D126" s="81">
        <f t="shared" si="19"/>
        <v>1685.8319820000002</v>
      </c>
      <c r="E126" s="81">
        <f t="shared" si="19"/>
        <v>1633.9916229999999</v>
      </c>
      <c r="F126" s="81">
        <f t="shared" si="19"/>
        <v>1620.8575040000001</v>
      </c>
      <c r="G126" s="81">
        <f t="shared" si="19"/>
        <v>1573.76529</v>
      </c>
      <c r="H126" s="81">
        <f t="shared" si="19"/>
        <v>1610.3519159999998</v>
      </c>
      <c r="I126" s="81">
        <f t="shared" si="19"/>
        <v>1442.3936039999996</v>
      </c>
      <c r="J126" s="81">
        <f t="shared" si="19"/>
        <v>1373.2912390000001</v>
      </c>
      <c r="K126" s="81">
        <f t="shared" si="19"/>
        <v>1457.1273659999997</v>
      </c>
      <c r="L126" s="81">
        <f t="shared" si="19"/>
        <v>1486.7480479999999</v>
      </c>
      <c r="M126" s="81">
        <f t="shared" si="19"/>
        <v>1603.231035</v>
      </c>
      <c r="N126" s="80">
        <f t="shared" si="19"/>
        <v>1590.6835229999999</v>
      </c>
      <c r="O126" s="82">
        <f t="shared" ref="O126:O140" si="20">SUM(C126:N126)</f>
        <v>18723.336566999998</v>
      </c>
      <c r="P126" s="81">
        <f t="shared" ref="P126:P139" si="21">SUM(I126:N126,C127:H127)</f>
        <v>18766.439793000001</v>
      </c>
      <c r="Q126" s="207">
        <f>((O126/O125)-1)*100</f>
        <v>3.1885741338183893</v>
      </c>
    </row>
    <row r="127" spans="2:17" ht="21" customHeight="1" x14ac:dyDescent="0.3">
      <c r="B127" s="79">
        <v>2002</v>
      </c>
      <c r="C127" s="80">
        <f t="shared" ref="C127:N127" si="22">+C7+C27+C47+C67+C87+C107</f>
        <v>1659.5840000000003</v>
      </c>
      <c r="D127" s="81">
        <f t="shared" si="22"/>
        <v>1686.644</v>
      </c>
      <c r="E127" s="81">
        <f t="shared" si="22"/>
        <v>1664.904063</v>
      </c>
      <c r="F127" s="81">
        <f t="shared" si="22"/>
        <v>1667.5650000000001</v>
      </c>
      <c r="G127" s="81">
        <f t="shared" si="22"/>
        <v>1620.6515939999997</v>
      </c>
      <c r="H127" s="81">
        <f t="shared" si="22"/>
        <v>1513.6163210000002</v>
      </c>
      <c r="I127" s="81">
        <f t="shared" si="22"/>
        <v>1507.6000000000001</v>
      </c>
      <c r="J127" s="81">
        <f t="shared" si="22"/>
        <v>1395.3710000000001</v>
      </c>
      <c r="K127" s="81">
        <f t="shared" si="22"/>
        <v>1548.4159999999999</v>
      </c>
      <c r="L127" s="81">
        <f t="shared" si="22"/>
        <v>1481.4654249999999</v>
      </c>
      <c r="M127" s="81">
        <f t="shared" si="22"/>
        <v>1682.4533750000001</v>
      </c>
      <c r="N127" s="80">
        <f t="shared" si="22"/>
        <v>1701.5160000000001</v>
      </c>
      <c r="O127" s="82">
        <f t="shared" si="20"/>
        <v>19129.786777999998</v>
      </c>
      <c r="P127" s="81">
        <f t="shared" si="21"/>
        <v>19564.796936000002</v>
      </c>
      <c r="Q127" s="207">
        <f t="shared" ref="Q127:Q140" si="23">((O127/O126)-1)*100</f>
        <v>2.1708214748239474</v>
      </c>
    </row>
    <row r="128" spans="2:17" ht="21" customHeight="1" x14ac:dyDescent="0.3">
      <c r="B128" s="79">
        <v>2003</v>
      </c>
      <c r="C128" s="80">
        <f t="shared" ref="C128:N128" si="24">+C8+C28+C48+C68+C88+C108</f>
        <v>1686.5475429999999</v>
      </c>
      <c r="D128" s="81">
        <f t="shared" si="24"/>
        <v>1732.6872469999996</v>
      </c>
      <c r="E128" s="81">
        <f t="shared" si="24"/>
        <v>1731.8886600000001</v>
      </c>
      <c r="F128" s="81">
        <f t="shared" si="24"/>
        <v>1753.2324289999999</v>
      </c>
      <c r="G128" s="81">
        <f t="shared" si="24"/>
        <v>1623.4797399999998</v>
      </c>
      <c r="H128" s="81">
        <f t="shared" si="24"/>
        <v>1720.1395169999998</v>
      </c>
      <c r="I128" s="81">
        <f t="shared" si="24"/>
        <v>1535.684618</v>
      </c>
      <c r="J128" s="81">
        <f t="shared" si="24"/>
        <v>1507.4348230000003</v>
      </c>
      <c r="K128" s="81">
        <f t="shared" si="24"/>
        <v>1635.0884089999997</v>
      </c>
      <c r="L128" s="81">
        <f t="shared" si="24"/>
        <v>1570.0106900000001</v>
      </c>
      <c r="M128" s="81">
        <f t="shared" si="24"/>
        <v>1742.9677900000002</v>
      </c>
      <c r="N128" s="80">
        <f t="shared" si="24"/>
        <v>1648.154882</v>
      </c>
      <c r="O128" s="82">
        <f t="shared" si="20"/>
        <v>19887.316347999993</v>
      </c>
      <c r="P128" s="81">
        <f t="shared" si="21"/>
        <v>20163.435811000003</v>
      </c>
      <c r="Q128" s="207">
        <f t="shared" si="23"/>
        <v>3.9599477965493346</v>
      </c>
    </row>
    <row r="129" spans="2:17" ht="21" customHeight="1" x14ac:dyDescent="0.3">
      <c r="B129" s="79">
        <v>2004</v>
      </c>
      <c r="C129" s="80">
        <f t="shared" ref="C129:N129" si="25">+C9+C29+C49+C69+C89+C109</f>
        <v>1828.7724930000002</v>
      </c>
      <c r="D129" s="81">
        <f t="shared" si="25"/>
        <v>1740.1656110000001</v>
      </c>
      <c r="E129" s="81">
        <f t="shared" si="25"/>
        <v>1704.0542810000002</v>
      </c>
      <c r="F129" s="81">
        <f t="shared" si="25"/>
        <v>1911.8536050000002</v>
      </c>
      <c r="G129" s="81">
        <f t="shared" si="25"/>
        <v>1725.8525419999996</v>
      </c>
      <c r="H129" s="81">
        <f t="shared" si="25"/>
        <v>1613.3960670000001</v>
      </c>
      <c r="I129" s="81">
        <f t="shared" si="25"/>
        <v>1510.3441909999999</v>
      </c>
      <c r="J129" s="81">
        <f t="shared" si="25"/>
        <v>1546.486703</v>
      </c>
      <c r="K129" s="81">
        <f t="shared" si="25"/>
        <v>1618.3856800000001</v>
      </c>
      <c r="L129" s="81">
        <f t="shared" si="25"/>
        <v>1637.099428</v>
      </c>
      <c r="M129" s="81">
        <f t="shared" si="25"/>
        <v>1700.1694620000003</v>
      </c>
      <c r="N129" s="80">
        <f t="shared" si="25"/>
        <v>1723.3817399999998</v>
      </c>
      <c r="O129" s="82">
        <f t="shared" si="20"/>
        <v>20259.961803000002</v>
      </c>
      <c r="P129" s="81">
        <f t="shared" si="21"/>
        <v>20176.500192</v>
      </c>
      <c r="Q129" s="207">
        <f t="shared" si="23"/>
        <v>1.873784519133892</v>
      </c>
    </row>
    <row r="130" spans="2:17" ht="21" customHeight="1" x14ac:dyDescent="0.3">
      <c r="B130" s="79">
        <v>2005</v>
      </c>
      <c r="C130" s="80">
        <f t="shared" ref="C130:N130" si="26">+C10+C30+C50+C70+C90+C110</f>
        <v>1864.2058550000002</v>
      </c>
      <c r="D130" s="81">
        <f t="shared" si="26"/>
        <v>1818.4599909999999</v>
      </c>
      <c r="E130" s="81">
        <f t="shared" si="26"/>
        <v>1661.6459240000002</v>
      </c>
      <c r="F130" s="81">
        <f t="shared" si="26"/>
        <v>1758.1578670000001</v>
      </c>
      <c r="G130" s="81">
        <f t="shared" si="26"/>
        <v>1622.5064470000002</v>
      </c>
      <c r="H130" s="81">
        <f t="shared" si="26"/>
        <v>1715.6569039999999</v>
      </c>
      <c r="I130" s="81">
        <f t="shared" si="26"/>
        <v>1580.8978289999998</v>
      </c>
      <c r="J130" s="81">
        <f t="shared" si="26"/>
        <v>1417.7379009999997</v>
      </c>
      <c r="K130" s="81">
        <f t="shared" si="26"/>
        <v>1677.8927019999999</v>
      </c>
      <c r="L130" s="81">
        <f t="shared" si="26"/>
        <v>1774.872844</v>
      </c>
      <c r="M130" s="81">
        <f t="shared" si="26"/>
        <v>1785.1871469999999</v>
      </c>
      <c r="N130" s="80">
        <f t="shared" si="26"/>
        <v>1830.1816820000004</v>
      </c>
      <c r="O130" s="82">
        <f t="shared" si="20"/>
        <v>20507.403093000001</v>
      </c>
      <c r="P130" s="81">
        <f t="shared" si="21"/>
        <v>20805.855976999999</v>
      </c>
      <c r="Q130" s="207">
        <f t="shared" si="23"/>
        <v>1.2213314734056402</v>
      </c>
    </row>
    <row r="131" spans="2:17" ht="21" customHeight="1" x14ac:dyDescent="0.3">
      <c r="B131" s="79">
        <v>2006</v>
      </c>
      <c r="C131" s="80">
        <f t="shared" ref="C131:N131" si="27">+C11+C31+C51+C71+C91+C111</f>
        <v>1836.5637500000003</v>
      </c>
      <c r="D131" s="81">
        <f t="shared" si="27"/>
        <v>1834.880834</v>
      </c>
      <c r="E131" s="81">
        <f t="shared" si="27"/>
        <v>1821.0535329999998</v>
      </c>
      <c r="F131" s="81">
        <f t="shared" si="27"/>
        <v>1841.5292980000002</v>
      </c>
      <c r="G131" s="81">
        <f t="shared" si="27"/>
        <v>1771.507198</v>
      </c>
      <c r="H131" s="81">
        <f t="shared" si="27"/>
        <v>1633.5512590000001</v>
      </c>
      <c r="I131" s="81">
        <f t="shared" si="27"/>
        <v>1590.155833</v>
      </c>
      <c r="J131" s="81">
        <f t="shared" si="27"/>
        <v>1468.57249</v>
      </c>
      <c r="K131" s="81">
        <f t="shared" si="27"/>
        <v>1641.3674309999999</v>
      </c>
      <c r="L131" s="81">
        <f t="shared" si="27"/>
        <v>1647.7644619999999</v>
      </c>
      <c r="M131" s="81">
        <f t="shared" si="27"/>
        <v>1743.8412469999998</v>
      </c>
      <c r="N131" s="80">
        <f t="shared" si="27"/>
        <v>1789.4854650000002</v>
      </c>
      <c r="O131" s="82">
        <f t="shared" si="20"/>
        <v>20620.272800000002</v>
      </c>
      <c r="P131" s="81">
        <f t="shared" si="21"/>
        <v>20618.150788999996</v>
      </c>
      <c r="Q131" s="207">
        <f t="shared" si="23"/>
        <v>0.55038517791912156</v>
      </c>
    </row>
    <row r="132" spans="2:17" ht="21" customHeight="1" x14ac:dyDescent="0.3">
      <c r="B132" s="79">
        <v>2007</v>
      </c>
      <c r="C132" s="80">
        <f t="shared" ref="C132:N132" si="28">+C12+C32+C52+C72+C92+C112</f>
        <v>1783.7484440000001</v>
      </c>
      <c r="D132" s="81">
        <f t="shared" si="28"/>
        <v>1817.5607449999998</v>
      </c>
      <c r="E132" s="81">
        <f t="shared" si="28"/>
        <v>1791.2548709999999</v>
      </c>
      <c r="F132" s="81">
        <f t="shared" si="28"/>
        <v>1880.6386539999999</v>
      </c>
      <c r="G132" s="81">
        <f t="shared" si="28"/>
        <v>1757.8054029999998</v>
      </c>
      <c r="H132" s="81">
        <f t="shared" si="28"/>
        <v>1705.9557440000001</v>
      </c>
      <c r="I132" s="81">
        <f t="shared" si="28"/>
        <v>1589.8642869999999</v>
      </c>
      <c r="J132" s="81">
        <f t="shared" si="28"/>
        <v>1474.7339820000002</v>
      </c>
      <c r="K132" s="81">
        <f t="shared" si="28"/>
        <v>1693.8571650000001</v>
      </c>
      <c r="L132" s="81">
        <f t="shared" si="28"/>
        <v>1595.6805899999997</v>
      </c>
      <c r="M132" s="81">
        <f t="shared" si="28"/>
        <v>1782.332134</v>
      </c>
      <c r="N132" s="80">
        <f t="shared" si="28"/>
        <v>1798.145845</v>
      </c>
      <c r="O132" s="82">
        <f t="shared" si="20"/>
        <v>20671.577863999999</v>
      </c>
      <c r="P132" s="81">
        <f t="shared" si="21"/>
        <v>20229.683897000003</v>
      </c>
      <c r="Q132" s="207">
        <f t="shared" si="23"/>
        <v>0.24880885184019874</v>
      </c>
    </row>
    <row r="133" spans="2:17" ht="21" customHeight="1" x14ac:dyDescent="0.3">
      <c r="B133" s="79">
        <v>2008</v>
      </c>
      <c r="C133" s="80">
        <f t="shared" ref="C133:N133" si="29">+C13+C33+C53+C73+C93+C113</f>
        <v>1781.23632</v>
      </c>
      <c r="D133" s="81">
        <f t="shared" si="29"/>
        <v>1790.1400429999999</v>
      </c>
      <c r="E133" s="81">
        <f t="shared" si="29"/>
        <v>1728.6069809999999</v>
      </c>
      <c r="F133" s="81">
        <f t="shared" si="29"/>
        <v>1794.8443769999999</v>
      </c>
      <c r="G133" s="81">
        <f t="shared" si="29"/>
        <v>1604.4207289999999</v>
      </c>
      <c r="H133" s="81">
        <f t="shared" si="29"/>
        <v>1595.8214439999999</v>
      </c>
      <c r="I133" s="81">
        <f t="shared" si="29"/>
        <v>1496.209196</v>
      </c>
      <c r="J133" s="81">
        <f t="shared" si="29"/>
        <v>1436.1632540000001</v>
      </c>
      <c r="K133" s="81">
        <f t="shared" si="29"/>
        <v>1565.8651159999999</v>
      </c>
      <c r="L133" s="81">
        <f t="shared" si="29"/>
        <v>1506.7294229999998</v>
      </c>
      <c r="M133" s="81">
        <f t="shared" si="29"/>
        <v>1649.0001279999999</v>
      </c>
      <c r="N133" s="80">
        <f t="shared" si="29"/>
        <v>1652.5518609999999</v>
      </c>
      <c r="O133" s="82">
        <f t="shared" si="20"/>
        <v>19601.588872</v>
      </c>
      <c r="P133" s="81">
        <f t="shared" si="21"/>
        <v>19039.616156</v>
      </c>
      <c r="Q133" s="207">
        <f t="shared" si="23"/>
        <v>-5.1761360407006407</v>
      </c>
    </row>
    <row r="134" spans="2:17" ht="21" customHeight="1" x14ac:dyDescent="0.3">
      <c r="B134" s="79">
        <v>2009</v>
      </c>
      <c r="C134" s="80">
        <f t="shared" ref="C134:N134" si="30">+C14+C34+C54+C74+C94+C114</f>
        <v>1694.889502</v>
      </c>
      <c r="D134" s="81">
        <f t="shared" si="30"/>
        <v>1699.3004960000003</v>
      </c>
      <c r="E134" s="81">
        <f t="shared" si="30"/>
        <v>1629.3017899999998</v>
      </c>
      <c r="F134" s="81">
        <f t="shared" si="30"/>
        <v>1646.3142579999999</v>
      </c>
      <c r="G134" s="81">
        <f t="shared" si="30"/>
        <v>1547.2903489999999</v>
      </c>
      <c r="H134" s="81">
        <f t="shared" si="30"/>
        <v>1516.0007829999997</v>
      </c>
      <c r="I134" s="81">
        <f t="shared" si="30"/>
        <v>1412.926009</v>
      </c>
      <c r="J134" s="81">
        <f t="shared" si="30"/>
        <v>1364.6524879999999</v>
      </c>
      <c r="K134" s="81">
        <f t="shared" si="30"/>
        <v>1452.944088</v>
      </c>
      <c r="L134" s="81">
        <f t="shared" si="30"/>
        <v>1445.6553910000002</v>
      </c>
      <c r="M134" s="81">
        <f t="shared" si="30"/>
        <v>1546.0925119999999</v>
      </c>
      <c r="N134" s="80">
        <f t="shared" si="30"/>
        <v>1560.4077260000001</v>
      </c>
      <c r="O134" s="82">
        <f t="shared" si="20"/>
        <v>18515.775392000003</v>
      </c>
      <c r="P134" s="81">
        <f t="shared" si="21"/>
        <v>18703.950624999998</v>
      </c>
      <c r="Q134" s="207">
        <f t="shared" si="23"/>
        <v>-5.5394156417137852</v>
      </c>
    </row>
    <row r="135" spans="2:17" ht="21" customHeight="1" x14ac:dyDescent="0.3">
      <c r="B135" s="79">
        <v>2010</v>
      </c>
      <c r="C135" s="80">
        <f t="shared" ref="C135:N135" si="31">+C15+C35+C55+C75+C95+C115</f>
        <v>1705.085051</v>
      </c>
      <c r="D135" s="81">
        <f t="shared" si="31"/>
        <v>1703.0129999999999</v>
      </c>
      <c r="E135" s="81">
        <f t="shared" si="31"/>
        <v>1669.7645459999999</v>
      </c>
      <c r="F135" s="81">
        <f t="shared" si="31"/>
        <v>1683.8421260000002</v>
      </c>
      <c r="G135" s="81">
        <f t="shared" si="31"/>
        <v>1593.5756879999999</v>
      </c>
      <c r="H135" s="81">
        <f t="shared" si="31"/>
        <v>1565.9920000000002</v>
      </c>
      <c r="I135" s="81">
        <f t="shared" si="31"/>
        <v>1480.0333910000002</v>
      </c>
      <c r="J135" s="81">
        <f t="shared" si="31"/>
        <v>1364.407614</v>
      </c>
      <c r="K135" s="81">
        <f t="shared" si="31"/>
        <v>1620.9896180000001</v>
      </c>
      <c r="L135" s="81">
        <f t="shared" si="31"/>
        <v>1553.4281760000001</v>
      </c>
      <c r="M135" s="81">
        <f t="shared" si="31"/>
        <v>1613.171317</v>
      </c>
      <c r="N135" s="80">
        <f t="shared" si="31"/>
        <v>1681.5971629999997</v>
      </c>
      <c r="O135" s="82">
        <f t="shared" si="20"/>
        <v>19234.899689999998</v>
      </c>
      <c r="P135" s="81">
        <f t="shared" si="21"/>
        <v>18984.390323999996</v>
      </c>
      <c r="Q135" s="207">
        <f t="shared" si="23"/>
        <v>3.8838465188484772</v>
      </c>
    </row>
    <row r="136" spans="2:17" ht="21" customHeight="1" x14ac:dyDescent="0.3">
      <c r="B136" s="79">
        <v>2011</v>
      </c>
      <c r="C136" s="80">
        <f t="shared" ref="C136:N136" si="32">+C16+C36+C56+C76+C96+C116</f>
        <v>1629.6991719999999</v>
      </c>
      <c r="D136" s="81">
        <f t="shared" si="32"/>
        <v>1692.181319</v>
      </c>
      <c r="E136" s="81">
        <f t="shared" si="32"/>
        <v>1647.8306379999999</v>
      </c>
      <c r="F136" s="81">
        <f t="shared" si="32"/>
        <v>1667.8152479999999</v>
      </c>
      <c r="G136" s="81">
        <f t="shared" si="32"/>
        <v>1560.7667949999998</v>
      </c>
      <c r="H136" s="81">
        <f t="shared" si="32"/>
        <v>1472.4698729999998</v>
      </c>
      <c r="I136" s="81">
        <f t="shared" si="32"/>
        <v>1380.9172020000001</v>
      </c>
      <c r="J136" s="81">
        <f t="shared" si="32"/>
        <v>1391.1013879999998</v>
      </c>
      <c r="K136" s="81">
        <f t="shared" si="32"/>
        <v>1478.693354</v>
      </c>
      <c r="L136" s="81">
        <f t="shared" si="32"/>
        <v>1462.8150680000001</v>
      </c>
      <c r="M136" s="81">
        <f t="shared" si="32"/>
        <v>1563.4104600000001</v>
      </c>
      <c r="N136" s="80">
        <f t="shared" si="32"/>
        <v>1553.7090000000001</v>
      </c>
      <c r="O136" s="82">
        <f t="shared" si="20"/>
        <v>18501.409516999996</v>
      </c>
      <c r="P136" s="81">
        <f t="shared" si="21"/>
        <v>18251.35889</v>
      </c>
      <c r="Q136" s="207">
        <f t="shared" si="23"/>
        <v>-3.8133298578174268</v>
      </c>
    </row>
    <row r="137" spans="2:17" ht="21" customHeight="1" x14ac:dyDescent="0.3">
      <c r="B137" s="79">
        <v>2012</v>
      </c>
      <c r="C137" s="80">
        <f t="shared" ref="C137:N137" si="33">+C17+C37+C57+C77+C97+C117</f>
        <v>1655.6940590000002</v>
      </c>
      <c r="D137" s="81">
        <f t="shared" si="33"/>
        <v>1582.0365400000001</v>
      </c>
      <c r="E137" s="81">
        <f t="shared" si="33"/>
        <v>1557.952865</v>
      </c>
      <c r="F137" s="81">
        <f t="shared" si="33"/>
        <v>1643.3444229999998</v>
      </c>
      <c r="G137" s="81">
        <f t="shared" si="33"/>
        <v>1533.6397909999998</v>
      </c>
      <c r="H137" s="81">
        <f t="shared" si="33"/>
        <v>1448.0447399999998</v>
      </c>
      <c r="I137" s="81">
        <f t="shared" si="33"/>
        <v>1406.8644999999997</v>
      </c>
      <c r="J137" s="81">
        <f t="shared" si="33"/>
        <v>1297.316368</v>
      </c>
      <c r="K137" s="81">
        <f t="shared" si="33"/>
        <v>1466.2070230000002</v>
      </c>
      <c r="L137" s="81">
        <f t="shared" si="33"/>
        <v>1325.0603990000002</v>
      </c>
      <c r="M137" s="81">
        <f t="shared" si="33"/>
        <v>1972.567853</v>
      </c>
      <c r="N137" s="80">
        <f t="shared" si="33"/>
        <v>1223.76512</v>
      </c>
      <c r="O137" s="82">
        <f t="shared" si="20"/>
        <v>18112.493681</v>
      </c>
      <c r="P137" s="81">
        <f t="shared" si="21"/>
        <v>18319.410324999997</v>
      </c>
      <c r="Q137" s="207">
        <f t="shared" si="23"/>
        <v>-2.1020876038803538</v>
      </c>
    </row>
    <row r="138" spans="2:17" ht="21" customHeight="1" x14ac:dyDescent="0.3">
      <c r="B138" s="79">
        <v>2013</v>
      </c>
      <c r="C138" s="80">
        <f t="shared" ref="C138:N138" si="34">+C18+C38+C58+C78+C98+C118</f>
        <v>1746.238153</v>
      </c>
      <c r="D138" s="81">
        <f t="shared" si="34"/>
        <v>1610.0874480000002</v>
      </c>
      <c r="E138" s="81">
        <f t="shared" si="34"/>
        <v>1684.121255</v>
      </c>
      <c r="F138" s="81">
        <f t="shared" si="34"/>
        <v>1578.6219279999998</v>
      </c>
      <c r="G138" s="81">
        <f t="shared" si="34"/>
        <v>1633.4058060000002</v>
      </c>
      <c r="H138" s="81">
        <f t="shared" si="34"/>
        <v>1375.1544719999999</v>
      </c>
      <c r="I138" s="81">
        <f t="shared" si="34"/>
        <v>1330.562639</v>
      </c>
      <c r="J138" s="81">
        <f t="shared" si="34"/>
        <v>1274.5743559999999</v>
      </c>
      <c r="K138" s="81">
        <f t="shared" si="34"/>
        <v>1514.0777390000001</v>
      </c>
      <c r="L138" s="81">
        <f t="shared" si="34"/>
        <v>1453.686719</v>
      </c>
      <c r="M138" s="81">
        <f t="shared" si="34"/>
        <v>1522.5176619999997</v>
      </c>
      <c r="N138" s="80">
        <f t="shared" si="34"/>
        <v>1498.1337290000001</v>
      </c>
      <c r="O138" s="82">
        <f t="shared" si="20"/>
        <v>18221.181905999998</v>
      </c>
      <c r="P138" s="81">
        <f t="shared" si="21"/>
        <v>17792.500214000003</v>
      </c>
      <c r="Q138" s="207">
        <f t="shared" si="23"/>
        <v>0.6000732252235963</v>
      </c>
    </row>
    <row r="139" spans="2:17" ht="21" customHeight="1" x14ac:dyDescent="0.3">
      <c r="B139" s="79">
        <v>2014</v>
      </c>
      <c r="C139" s="80">
        <f t="shared" ref="C139:N139" si="35">+C19+C39+C59+C79+C99+C119</f>
        <v>1549.3588420000001</v>
      </c>
      <c r="D139" s="81">
        <f t="shared" si="35"/>
        <v>1571.5724000000002</v>
      </c>
      <c r="E139" s="81">
        <f t="shared" si="35"/>
        <v>1580.3701940000003</v>
      </c>
      <c r="F139" s="81">
        <f t="shared" si="35"/>
        <v>1615.501622</v>
      </c>
      <c r="G139" s="81">
        <f t="shared" si="35"/>
        <v>1461.3078850000002</v>
      </c>
      <c r="H139" s="81">
        <f t="shared" si="35"/>
        <v>1420.836427</v>
      </c>
      <c r="I139" s="81">
        <f t="shared" si="35"/>
        <v>1329.3371790000001</v>
      </c>
      <c r="J139" s="81">
        <f t="shared" si="35"/>
        <v>1251.782132</v>
      </c>
      <c r="K139" s="81">
        <f t="shared" si="35"/>
        <v>1437.4166969999999</v>
      </c>
      <c r="L139" s="81">
        <f t="shared" si="35"/>
        <v>1418.8202989999997</v>
      </c>
      <c r="M139" s="81">
        <f t="shared" si="35"/>
        <v>1465.3266919999999</v>
      </c>
      <c r="N139" s="80">
        <f t="shared" si="35"/>
        <v>1459.2713770000003</v>
      </c>
      <c r="O139" s="82">
        <f t="shared" si="20"/>
        <v>17560.901746</v>
      </c>
      <c r="P139" s="81">
        <f t="shared" si="21"/>
        <v>17348.418362</v>
      </c>
      <c r="Q139" s="207">
        <f t="shared" si="23"/>
        <v>-3.6236955616066657</v>
      </c>
    </row>
    <row r="140" spans="2:17" ht="21" customHeight="1" x14ac:dyDescent="0.3">
      <c r="B140" s="85">
        <v>2015</v>
      </c>
      <c r="C140" s="86">
        <f t="shared" ref="C140:M140" si="36">+C20+C40+C60+C80+C100+C120</f>
        <v>1558.3432149999999</v>
      </c>
      <c r="D140" s="87">
        <f t="shared" si="36"/>
        <v>1537.7128169999999</v>
      </c>
      <c r="E140" s="87">
        <f t="shared" si="36"/>
        <v>1505.4939320000003</v>
      </c>
      <c r="F140" s="87">
        <f t="shared" si="36"/>
        <v>1537.0296539999999</v>
      </c>
      <c r="G140" s="87">
        <f t="shared" si="36"/>
        <v>1468.5527840000002</v>
      </c>
      <c r="H140" s="87">
        <f t="shared" si="36"/>
        <v>1379.3315839999998</v>
      </c>
      <c r="I140" s="87">
        <f t="shared" si="36"/>
        <v>1318.642595</v>
      </c>
      <c r="J140" s="87">
        <f t="shared" si="36"/>
        <v>1225.2482809999997</v>
      </c>
      <c r="K140" s="87">
        <f t="shared" si="36"/>
        <v>1406.6504930000001</v>
      </c>
      <c r="L140" s="87">
        <f t="shared" si="36"/>
        <v>1336.1641100000002</v>
      </c>
      <c r="M140" s="87">
        <f t="shared" si="36"/>
        <v>1531.9310080000002</v>
      </c>
      <c r="N140" s="86"/>
      <c r="O140" s="88">
        <f t="shared" si="20"/>
        <v>15805.100473</v>
      </c>
      <c r="P140" s="87"/>
      <c r="Q140" s="208">
        <f t="shared" si="23"/>
        <v>-9.9983548589692042</v>
      </c>
    </row>
    <row r="141" spans="2:17" ht="21" customHeight="1" x14ac:dyDescent="0.3">
      <c r="B141" s="95"/>
      <c r="C141" s="96"/>
      <c r="D141" s="96"/>
      <c r="E141" s="96"/>
      <c r="F141" s="96"/>
      <c r="G141" s="96"/>
      <c r="H141" s="96"/>
      <c r="O141" s="97"/>
      <c r="P141" s="96"/>
    </row>
    <row r="142" spans="2:17" ht="21" customHeight="1" x14ac:dyDescent="0.3"/>
    <row r="143" spans="2:17" ht="21" customHeight="1" x14ac:dyDescent="0.3"/>
    <row r="144" spans="2:17"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sheetData>
  <sortState ref="B4:I6">
    <sortCondition descending="1" ref="B4:B6"/>
  </sortState>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1"/>
  <sheetViews>
    <sheetView zoomScale="70" zoomScaleNormal="70" workbookViewId="0">
      <selection activeCell="P134" sqref="P134"/>
    </sheetView>
  </sheetViews>
  <sheetFormatPr defaultColWidth="9.109375" defaultRowHeight="15.6" x14ac:dyDescent="0.3"/>
  <cols>
    <col min="1" max="1" width="13.88671875" style="70" customWidth="1"/>
    <col min="2" max="2" width="17.5546875" style="70" customWidth="1"/>
    <col min="3" max="14" width="12.88671875" style="70" customWidth="1"/>
    <col min="15" max="15" width="17.88671875" style="70" customWidth="1"/>
    <col min="16" max="16" width="15.88671875" style="70" customWidth="1"/>
    <col min="17" max="17" width="14" style="70" customWidth="1"/>
    <col min="18" max="18" width="12" style="70" customWidth="1"/>
    <col min="19" max="19" width="9.109375" style="70"/>
    <col min="20" max="20" width="15.6640625" style="4" customWidth="1"/>
    <col min="21" max="21" width="10.5546875" style="4" bestFit="1" customWidth="1"/>
    <col min="22" max="23" width="11.5546875" style="4" bestFit="1" customWidth="1"/>
    <col min="24" max="24" width="10.33203125" style="4" bestFit="1" customWidth="1"/>
    <col min="25" max="25" width="11.33203125" style="4" customWidth="1"/>
    <col min="26" max="16384" width="9.109375" style="4"/>
  </cols>
  <sheetData>
    <row r="1" spans="2:25" ht="37.5" x14ac:dyDescent="0.5">
      <c r="B1" s="67" t="s">
        <v>52</v>
      </c>
      <c r="C1" s="69"/>
      <c r="D1" s="69"/>
      <c r="E1" s="69"/>
      <c r="F1" s="69"/>
      <c r="G1" s="69"/>
      <c r="H1" s="69"/>
      <c r="I1" s="69"/>
      <c r="J1" s="69"/>
      <c r="K1" s="69"/>
      <c r="L1" s="69"/>
      <c r="M1" s="69"/>
      <c r="N1" s="69"/>
      <c r="O1" s="69"/>
      <c r="P1" s="69"/>
      <c r="Q1" s="69"/>
    </row>
    <row r="2" spans="2:25" ht="38.25" customHeight="1" x14ac:dyDescent="0.4">
      <c r="B2" s="72" t="s">
        <v>46</v>
      </c>
      <c r="C2" s="69"/>
      <c r="D2" s="69"/>
      <c r="E2" s="69"/>
      <c r="F2" s="69"/>
      <c r="G2" s="69"/>
      <c r="H2" s="69"/>
      <c r="I2" s="69"/>
      <c r="J2" s="69"/>
      <c r="K2" s="69"/>
      <c r="L2" s="69"/>
      <c r="M2" s="69"/>
      <c r="N2" s="69"/>
      <c r="O2" s="69"/>
      <c r="P2" s="69"/>
      <c r="Q2" s="213" t="s">
        <v>42</v>
      </c>
    </row>
    <row r="3" spans="2:25" ht="42" customHeight="1" x14ac:dyDescent="0.3">
      <c r="B3" s="124" t="s">
        <v>23</v>
      </c>
      <c r="C3" s="125" t="s">
        <v>24</v>
      </c>
      <c r="D3" s="126" t="s">
        <v>25</v>
      </c>
      <c r="E3" s="126" t="s">
        <v>26</v>
      </c>
      <c r="F3" s="126" t="s">
        <v>27</v>
      </c>
      <c r="G3" s="126" t="s">
        <v>28</v>
      </c>
      <c r="H3" s="126" t="s">
        <v>29</v>
      </c>
      <c r="I3" s="126" t="s">
        <v>30</v>
      </c>
      <c r="J3" s="126" t="s">
        <v>31</v>
      </c>
      <c r="K3" s="126" t="s">
        <v>32</v>
      </c>
      <c r="L3" s="126" t="s">
        <v>33</v>
      </c>
      <c r="M3" s="126" t="s">
        <v>34</v>
      </c>
      <c r="N3" s="127" t="s">
        <v>35</v>
      </c>
      <c r="O3" s="128" t="s">
        <v>53</v>
      </c>
      <c r="P3" s="129" t="s">
        <v>54</v>
      </c>
      <c r="Q3" s="130" t="s">
        <v>38</v>
      </c>
    </row>
    <row r="4" spans="2:25" ht="21" customHeight="1" x14ac:dyDescent="0.25">
      <c r="B4" s="95">
        <v>2000</v>
      </c>
      <c r="C4" s="131">
        <v>1207819</v>
      </c>
      <c r="D4" s="99">
        <v>1209738</v>
      </c>
      <c r="E4" s="99">
        <v>1211908</v>
      </c>
      <c r="F4" s="99">
        <v>1213599</v>
      </c>
      <c r="G4" s="99">
        <v>1215380</v>
      </c>
      <c r="H4" s="99">
        <v>1217265</v>
      </c>
      <c r="I4" s="99">
        <v>1218670</v>
      </c>
      <c r="J4" s="99">
        <v>1219887</v>
      </c>
      <c r="K4" s="99">
        <v>1221729</v>
      </c>
      <c r="L4" s="99">
        <v>1223163</v>
      </c>
      <c r="M4" s="99">
        <v>1225040</v>
      </c>
      <c r="N4" s="98">
        <v>1226814</v>
      </c>
      <c r="O4" s="132">
        <f>AVERAGE(C4:N4)</f>
        <v>1217584.3333333333</v>
      </c>
      <c r="P4" s="99">
        <f>AVERAGE(I4:N4,C5:H5)</f>
        <v>1227539</v>
      </c>
      <c r="Q4" s="83"/>
    </row>
    <row r="5" spans="2:25" ht="21" customHeight="1" x14ac:dyDescent="0.25">
      <c r="B5" s="95">
        <v>2001</v>
      </c>
      <c r="C5" s="131">
        <v>1228329</v>
      </c>
      <c r="D5" s="99">
        <v>1229673</v>
      </c>
      <c r="E5" s="99">
        <v>1231376</v>
      </c>
      <c r="F5" s="99">
        <v>1233384</v>
      </c>
      <c r="G5" s="99">
        <v>1235087</v>
      </c>
      <c r="H5" s="99">
        <v>1237316</v>
      </c>
      <c r="I5" s="99">
        <v>1238778</v>
      </c>
      <c r="J5" s="99">
        <v>1239909</v>
      </c>
      <c r="K5" s="99">
        <v>1240879</v>
      </c>
      <c r="L5" s="99">
        <v>1242188</v>
      </c>
      <c r="M5" s="99">
        <v>1243131</v>
      </c>
      <c r="N5" s="98">
        <v>1244590</v>
      </c>
      <c r="O5" s="132">
        <f t="shared" ref="O5:O19" si="0">AVERAGE(C5:N5)</f>
        <v>1237053.3333333333</v>
      </c>
      <c r="P5" s="99">
        <f t="shared" ref="P5:P18" si="1">AVERAGE(I5:N5,C6:H6)</f>
        <v>1245567.75</v>
      </c>
      <c r="Q5" s="207">
        <f>((O5/O4)-1)*100</f>
        <v>1.598985751294979</v>
      </c>
    </row>
    <row r="6" spans="2:25" ht="21" customHeight="1" x14ac:dyDescent="0.25">
      <c r="B6" s="95">
        <v>2002</v>
      </c>
      <c r="C6" s="131">
        <v>1246449</v>
      </c>
      <c r="D6" s="99">
        <v>1247607</v>
      </c>
      <c r="E6" s="99">
        <v>1248673</v>
      </c>
      <c r="F6" s="99">
        <v>1249780</v>
      </c>
      <c r="G6" s="99">
        <v>1251311</v>
      </c>
      <c r="H6" s="99">
        <v>1253518</v>
      </c>
      <c r="I6" s="99">
        <v>1255532</v>
      </c>
      <c r="J6" s="99">
        <v>1256689</v>
      </c>
      <c r="K6" s="99">
        <v>1257986</v>
      </c>
      <c r="L6" s="99">
        <v>1259343</v>
      </c>
      <c r="M6" s="99">
        <v>1260316</v>
      </c>
      <c r="N6" s="98">
        <v>1261313</v>
      </c>
      <c r="O6" s="132">
        <f t="shared" si="0"/>
        <v>1254043.0833333333</v>
      </c>
      <c r="P6" s="99">
        <f t="shared" si="1"/>
        <v>1262392.9166666667</v>
      </c>
      <c r="Q6" s="207">
        <f t="shared" ref="Q6:Q19" si="2">((O6/O5)-1)*100</f>
        <v>1.3734048114336206</v>
      </c>
      <c r="T6" s="31"/>
      <c r="U6" s="31"/>
      <c r="V6" s="31"/>
      <c r="W6" s="31"/>
      <c r="X6" s="31"/>
      <c r="Y6" s="31"/>
    </row>
    <row r="7" spans="2:25" ht="21" customHeight="1" x14ac:dyDescent="0.25">
      <c r="B7" s="95">
        <v>2003</v>
      </c>
      <c r="C7" s="131">
        <v>1263372</v>
      </c>
      <c r="D7" s="99">
        <v>1264549</v>
      </c>
      <c r="E7" s="99">
        <v>1265385</v>
      </c>
      <c r="F7" s="99">
        <v>1266426</v>
      </c>
      <c r="G7" s="99">
        <v>1267759</v>
      </c>
      <c r="H7" s="99">
        <v>1270045</v>
      </c>
      <c r="I7" s="99">
        <v>1271776</v>
      </c>
      <c r="J7" s="99">
        <v>1272494</v>
      </c>
      <c r="K7" s="99">
        <v>1273727</v>
      </c>
      <c r="L7" s="99">
        <v>1275337</v>
      </c>
      <c r="M7" s="99">
        <v>1276179</v>
      </c>
      <c r="N7" s="98">
        <v>1277398</v>
      </c>
      <c r="O7" s="132">
        <f t="shared" si="0"/>
        <v>1270370.5833333333</v>
      </c>
      <c r="P7" s="99">
        <f t="shared" si="1"/>
        <v>1278579.6666666667</v>
      </c>
      <c r="Q7" s="207">
        <f t="shared" si="2"/>
        <v>1.301988760752959</v>
      </c>
      <c r="T7" s="31"/>
      <c r="U7" s="30"/>
      <c r="V7" s="30"/>
      <c r="W7" s="30"/>
      <c r="X7" s="30"/>
    </row>
    <row r="8" spans="2:25" ht="21" customHeight="1" x14ac:dyDescent="0.25">
      <c r="B8" s="95">
        <v>2004</v>
      </c>
      <c r="C8" s="131">
        <v>1279455</v>
      </c>
      <c r="D8" s="99">
        <v>1281104</v>
      </c>
      <c r="E8" s="99">
        <v>1281719</v>
      </c>
      <c r="F8" s="99">
        <v>1282744</v>
      </c>
      <c r="G8" s="99">
        <v>1284361</v>
      </c>
      <c r="H8" s="99">
        <v>1286662</v>
      </c>
      <c r="I8" s="99">
        <v>1287874</v>
      </c>
      <c r="J8" s="99">
        <v>1288921</v>
      </c>
      <c r="K8" s="99">
        <v>1290729</v>
      </c>
      <c r="L8" s="99">
        <v>1292176</v>
      </c>
      <c r="M8" s="99">
        <v>1293737</v>
      </c>
      <c r="N8" s="98">
        <v>1294635</v>
      </c>
      <c r="O8" s="132">
        <f t="shared" si="0"/>
        <v>1287009.75</v>
      </c>
      <c r="P8" s="99">
        <f t="shared" si="1"/>
        <v>1295717.75</v>
      </c>
      <c r="Q8" s="207">
        <f t="shared" si="2"/>
        <v>1.3097884101666679</v>
      </c>
      <c r="T8" s="31"/>
      <c r="U8" s="31"/>
      <c r="Y8" s="31"/>
    </row>
    <row r="9" spans="2:25" ht="21" customHeight="1" x14ac:dyDescent="0.25">
      <c r="B9" s="95">
        <v>2005</v>
      </c>
      <c r="C9" s="131">
        <v>1296197</v>
      </c>
      <c r="D9" s="99">
        <v>1297246</v>
      </c>
      <c r="E9" s="99">
        <v>1298299</v>
      </c>
      <c r="F9" s="99">
        <v>1300530</v>
      </c>
      <c r="G9" s="99">
        <v>1302989</v>
      </c>
      <c r="H9" s="99">
        <v>1305280</v>
      </c>
      <c r="I9" s="99">
        <v>1306775</v>
      </c>
      <c r="J9" s="99">
        <v>1307868</v>
      </c>
      <c r="K9" s="99">
        <v>1309066</v>
      </c>
      <c r="L9" s="99">
        <v>1309583</v>
      </c>
      <c r="M9" s="99">
        <v>1310614</v>
      </c>
      <c r="N9" s="98">
        <v>1311436</v>
      </c>
      <c r="O9" s="132">
        <f t="shared" si="0"/>
        <v>1304656.9166666667</v>
      </c>
      <c r="P9" s="99">
        <f t="shared" si="1"/>
        <v>1311545.6666666667</v>
      </c>
      <c r="Q9" s="207">
        <f t="shared" si="2"/>
        <v>1.3711758334905122</v>
      </c>
    </row>
    <row r="10" spans="2:25" ht="21" customHeight="1" x14ac:dyDescent="0.25">
      <c r="B10" s="95">
        <v>2006</v>
      </c>
      <c r="C10" s="131">
        <v>1313117</v>
      </c>
      <c r="D10" s="99">
        <v>1313848</v>
      </c>
      <c r="E10" s="99">
        <v>1313294</v>
      </c>
      <c r="F10" s="99">
        <v>1312916</v>
      </c>
      <c r="G10" s="99">
        <v>1314331</v>
      </c>
      <c r="H10" s="99">
        <v>1315700</v>
      </c>
      <c r="I10" s="99">
        <v>1316792</v>
      </c>
      <c r="J10" s="99">
        <v>1316047</v>
      </c>
      <c r="K10" s="99">
        <v>1315966</v>
      </c>
      <c r="L10" s="99">
        <v>1316926</v>
      </c>
      <c r="M10" s="99">
        <v>1317325</v>
      </c>
      <c r="N10" s="98">
        <v>1317872</v>
      </c>
      <c r="O10" s="132">
        <f t="shared" si="0"/>
        <v>1315344.5</v>
      </c>
      <c r="P10" s="99">
        <f t="shared" si="1"/>
        <v>1318402</v>
      </c>
      <c r="Q10" s="207">
        <f t="shared" si="2"/>
        <v>0.81918726653742446</v>
      </c>
    </row>
    <row r="11" spans="2:25" ht="21" customHeight="1" x14ac:dyDescent="0.25">
      <c r="B11" s="95">
        <v>2007</v>
      </c>
      <c r="C11" s="131">
        <v>1318394</v>
      </c>
      <c r="D11" s="99">
        <v>1319368</v>
      </c>
      <c r="E11" s="99">
        <v>1320298</v>
      </c>
      <c r="F11" s="99">
        <v>1320408</v>
      </c>
      <c r="G11" s="99">
        <v>1320271</v>
      </c>
      <c r="H11" s="99">
        <v>1321157</v>
      </c>
      <c r="I11" s="99">
        <v>1320443</v>
      </c>
      <c r="J11" s="99">
        <v>1317511</v>
      </c>
      <c r="K11" s="99">
        <v>1313844</v>
      </c>
      <c r="L11" s="99">
        <v>1313079</v>
      </c>
      <c r="M11" s="99">
        <v>1312398</v>
      </c>
      <c r="N11" s="98">
        <v>1312279</v>
      </c>
      <c r="O11" s="132">
        <f t="shared" si="0"/>
        <v>1317454.1666666667</v>
      </c>
      <c r="P11" s="99">
        <f t="shared" si="1"/>
        <v>1314179.8333333333</v>
      </c>
      <c r="Q11" s="207">
        <f t="shared" si="2"/>
        <v>0.16038890698724106</v>
      </c>
    </row>
    <row r="12" spans="2:25" ht="21" customHeight="1" x14ac:dyDescent="0.25">
      <c r="B12" s="95">
        <v>2008</v>
      </c>
      <c r="C12" s="131">
        <v>1313156</v>
      </c>
      <c r="D12" s="99">
        <v>1313214</v>
      </c>
      <c r="E12" s="99">
        <v>1312665</v>
      </c>
      <c r="F12" s="99">
        <v>1312980</v>
      </c>
      <c r="G12" s="99">
        <v>1313717</v>
      </c>
      <c r="H12" s="99">
        <v>1314872</v>
      </c>
      <c r="I12" s="99">
        <v>1314612</v>
      </c>
      <c r="J12" s="99">
        <v>1314297</v>
      </c>
      <c r="K12" s="99">
        <v>1314637</v>
      </c>
      <c r="L12" s="99">
        <v>1315378</v>
      </c>
      <c r="M12" s="99">
        <v>1316318</v>
      </c>
      <c r="N12" s="98">
        <v>1317597</v>
      </c>
      <c r="O12" s="132">
        <f t="shared" si="0"/>
        <v>1314453.5833333333</v>
      </c>
      <c r="P12" s="99">
        <f t="shared" si="1"/>
        <v>1318498.1666666667</v>
      </c>
      <c r="Q12" s="207">
        <f t="shared" si="2"/>
        <v>-0.22775618380147522</v>
      </c>
      <c r="T12" s="26"/>
    </row>
    <row r="13" spans="2:25" ht="21" customHeight="1" x14ac:dyDescent="0.25">
      <c r="B13" s="95">
        <v>2009</v>
      </c>
      <c r="C13" s="131">
        <v>1319064</v>
      </c>
      <c r="D13" s="99">
        <v>1319448</v>
      </c>
      <c r="E13" s="99">
        <v>1320093</v>
      </c>
      <c r="F13" s="99">
        <v>1321039</v>
      </c>
      <c r="G13" s="99">
        <v>1323864</v>
      </c>
      <c r="H13" s="99">
        <v>1325631</v>
      </c>
      <c r="I13" s="99">
        <v>1326503</v>
      </c>
      <c r="J13" s="99">
        <v>1326730</v>
      </c>
      <c r="K13" s="99">
        <v>1327244</v>
      </c>
      <c r="L13" s="99">
        <v>1328153</v>
      </c>
      <c r="M13" s="99">
        <v>1329375</v>
      </c>
      <c r="N13" s="98">
        <v>1329884</v>
      </c>
      <c r="O13" s="132">
        <f t="shared" si="0"/>
        <v>1324752.3333333333</v>
      </c>
      <c r="P13" s="99">
        <f t="shared" si="1"/>
        <v>1330507.25</v>
      </c>
      <c r="Q13" s="207">
        <f t="shared" si="2"/>
        <v>0.78350046974524634</v>
      </c>
    </row>
    <row r="14" spans="2:25" ht="21" customHeight="1" x14ac:dyDescent="0.25">
      <c r="B14" s="95">
        <v>2010</v>
      </c>
      <c r="C14" s="131">
        <v>1331437</v>
      </c>
      <c r="D14" s="99">
        <v>1331904</v>
      </c>
      <c r="E14" s="99">
        <v>1332368</v>
      </c>
      <c r="F14" s="99">
        <v>1333365</v>
      </c>
      <c r="G14" s="99">
        <v>1333653</v>
      </c>
      <c r="H14" s="99">
        <v>1335471</v>
      </c>
      <c r="I14" s="99">
        <v>1336566</v>
      </c>
      <c r="J14" s="99">
        <v>1338651</v>
      </c>
      <c r="K14" s="99">
        <v>1339102</v>
      </c>
      <c r="L14" s="99">
        <v>1339696</v>
      </c>
      <c r="M14" s="99">
        <v>1339670</v>
      </c>
      <c r="N14" s="98">
        <v>1339252</v>
      </c>
      <c r="O14" s="132">
        <f t="shared" si="0"/>
        <v>1335927.9166666667</v>
      </c>
      <c r="P14" s="99">
        <f t="shared" si="1"/>
        <v>1339703.4166666667</v>
      </c>
      <c r="Q14" s="207">
        <f t="shared" si="2"/>
        <v>0.84359793541284311</v>
      </c>
    </row>
    <row r="15" spans="2:25" ht="21" customHeight="1" x14ac:dyDescent="0.25">
      <c r="B15" s="95">
        <v>2011</v>
      </c>
      <c r="C15" s="131">
        <v>1339794</v>
      </c>
      <c r="D15" s="99">
        <v>1339894</v>
      </c>
      <c r="E15" s="99">
        <v>1340868</v>
      </c>
      <c r="F15" s="99">
        <v>1340061</v>
      </c>
      <c r="G15" s="99">
        <v>1341213</v>
      </c>
      <c r="H15" s="99">
        <v>1341674</v>
      </c>
      <c r="I15" s="99">
        <v>1341825</v>
      </c>
      <c r="J15" s="99">
        <v>1341041</v>
      </c>
      <c r="K15" s="99">
        <v>1341322</v>
      </c>
      <c r="L15" s="99">
        <v>1342038</v>
      </c>
      <c r="M15" s="99">
        <v>1343005</v>
      </c>
      <c r="N15" s="98">
        <v>1342752</v>
      </c>
      <c r="O15" s="132">
        <f t="shared" si="0"/>
        <v>1341290.5833333333</v>
      </c>
      <c r="P15" s="99">
        <f t="shared" si="1"/>
        <v>1341708.25</v>
      </c>
      <c r="Q15" s="207">
        <f t="shared" si="2"/>
        <v>0.40141886397935256</v>
      </c>
    </row>
    <row r="16" spans="2:25" ht="21" customHeight="1" x14ac:dyDescent="0.25">
      <c r="B16" s="95">
        <v>2012</v>
      </c>
      <c r="C16" s="131">
        <v>1343804</v>
      </c>
      <c r="D16" s="99">
        <v>1341565</v>
      </c>
      <c r="E16" s="99">
        <v>1342009</v>
      </c>
      <c r="F16" s="99">
        <v>1341087</v>
      </c>
      <c r="G16" s="99">
        <v>1339515</v>
      </c>
      <c r="H16" s="99">
        <v>1340536</v>
      </c>
      <c r="I16" s="99">
        <v>1340499</v>
      </c>
      <c r="J16" s="99">
        <v>1341099</v>
      </c>
      <c r="K16" s="99">
        <v>1335783</v>
      </c>
      <c r="L16" s="99">
        <v>1336912</v>
      </c>
      <c r="M16" s="99">
        <v>1339934</v>
      </c>
      <c r="N16" s="98">
        <v>1342112</v>
      </c>
      <c r="O16" s="132">
        <f t="shared" si="0"/>
        <v>1340404.5833333333</v>
      </c>
      <c r="P16" s="99">
        <f t="shared" si="1"/>
        <v>1349750.3333333333</v>
      </c>
      <c r="Q16" s="207">
        <f t="shared" si="2"/>
        <v>-6.6055783214258312E-2</v>
      </c>
    </row>
    <row r="17" spans="1:24" ht="21" customHeight="1" x14ac:dyDescent="0.25">
      <c r="B17" s="95">
        <v>2013</v>
      </c>
      <c r="C17" s="131">
        <v>1331879</v>
      </c>
      <c r="D17" s="99">
        <v>1334124</v>
      </c>
      <c r="E17" s="99">
        <v>1387745</v>
      </c>
      <c r="F17" s="99">
        <v>1377773</v>
      </c>
      <c r="G17" s="99">
        <v>1368545</v>
      </c>
      <c r="H17" s="99">
        <v>1360599</v>
      </c>
      <c r="I17" s="99">
        <v>1380719</v>
      </c>
      <c r="J17" s="99">
        <v>1341364</v>
      </c>
      <c r="K17" s="99">
        <v>1341432</v>
      </c>
      <c r="L17" s="99">
        <v>1341225</v>
      </c>
      <c r="M17" s="99">
        <v>1339294</v>
      </c>
      <c r="N17" s="98">
        <v>1337898</v>
      </c>
      <c r="O17" s="132">
        <f t="shared" si="0"/>
        <v>1353549.75</v>
      </c>
      <c r="P17" s="99">
        <f t="shared" si="1"/>
        <v>1340988.75</v>
      </c>
      <c r="Q17" s="207">
        <f t="shared" si="2"/>
        <v>0.98068649049058987</v>
      </c>
    </row>
    <row r="18" spans="1:24" ht="21" customHeight="1" x14ac:dyDescent="0.25">
      <c r="B18" s="95">
        <v>2014</v>
      </c>
      <c r="C18" s="131">
        <v>1336951</v>
      </c>
      <c r="D18" s="99">
        <v>1336263</v>
      </c>
      <c r="E18" s="99">
        <v>1335279</v>
      </c>
      <c r="F18" s="99">
        <v>1334948</v>
      </c>
      <c r="G18" s="99">
        <v>1333370</v>
      </c>
      <c r="H18" s="99">
        <v>1333122</v>
      </c>
      <c r="I18" s="99">
        <v>1333831</v>
      </c>
      <c r="J18" s="99">
        <v>1331853</v>
      </c>
      <c r="K18" s="99">
        <v>1319750</v>
      </c>
      <c r="L18" s="99">
        <v>1329636</v>
      </c>
      <c r="M18" s="99">
        <v>1329271</v>
      </c>
      <c r="N18" s="98">
        <v>1327995</v>
      </c>
      <c r="O18" s="132">
        <f t="shared" si="0"/>
        <v>1331855.75</v>
      </c>
      <c r="P18" s="99">
        <f t="shared" si="1"/>
        <v>1328546.3333333333</v>
      </c>
      <c r="Q18" s="207">
        <f t="shared" si="2"/>
        <v>-1.6027486244964417</v>
      </c>
    </row>
    <row r="19" spans="1:24" ht="21" customHeight="1" x14ac:dyDescent="0.25">
      <c r="B19" s="133">
        <v>2015</v>
      </c>
      <c r="C19" s="210">
        <v>1328249</v>
      </c>
      <c r="D19" s="102">
        <v>1327829</v>
      </c>
      <c r="E19" s="102">
        <v>1327201</v>
      </c>
      <c r="F19" s="102">
        <v>1329991</v>
      </c>
      <c r="G19" s="102">
        <v>1328467</v>
      </c>
      <c r="H19" s="102">
        <v>1328483</v>
      </c>
      <c r="I19" s="102">
        <v>1328896</v>
      </c>
      <c r="J19" s="102">
        <v>1327563</v>
      </c>
      <c r="K19" s="102">
        <v>1327022</v>
      </c>
      <c r="L19" s="102">
        <v>1326520</v>
      </c>
      <c r="M19" s="102">
        <v>1326554</v>
      </c>
      <c r="N19" s="101"/>
      <c r="O19" s="134">
        <f t="shared" si="0"/>
        <v>1327888.6363636365</v>
      </c>
      <c r="P19" s="102"/>
      <c r="Q19" s="208">
        <f t="shared" si="2"/>
        <v>-0.2978636114581823</v>
      </c>
    </row>
    <row r="20" spans="1:24" ht="21" customHeight="1" x14ac:dyDescent="0.25">
      <c r="B20" s="95"/>
      <c r="C20" s="98"/>
      <c r="D20" s="98"/>
      <c r="E20" s="98"/>
      <c r="F20" s="98"/>
      <c r="G20" s="98"/>
      <c r="H20" s="98"/>
      <c r="O20" s="135"/>
      <c r="P20" s="98"/>
    </row>
    <row r="21" spans="1:24" ht="21" customHeight="1" x14ac:dyDescent="0.25"/>
    <row r="22" spans="1:24" ht="30" x14ac:dyDescent="0.4">
      <c r="B22" s="72" t="s">
        <v>47</v>
      </c>
      <c r="C22" s="69"/>
      <c r="D22" s="69"/>
      <c r="E22" s="69"/>
      <c r="F22" s="69"/>
      <c r="G22" s="69"/>
      <c r="H22" s="69"/>
      <c r="I22" s="69"/>
      <c r="J22" s="69"/>
      <c r="K22" s="69"/>
      <c r="L22" s="69"/>
      <c r="M22" s="69"/>
      <c r="N22" s="69"/>
      <c r="O22" s="69"/>
      <c r="P22" s="69"/>
      <c r="Q22" s="69"/>
    </row>
    <row r="23" spans="1:24" s="22" customFormat="1" ht="44.25" customHeight="1" x14ac:dyDescent="0.3">
      <c r="A23" s="70"/>
      <c r="B23" s="124" t="s">
        <v>23</v>
      </c>
      <c r="C23" s="125" t="s">
        <v>24</v>
      </c>
      <c r="D23" s="126" t="s">
        <v>25</v>
      </c>
      <c r="E23" s="126" t="s">
        <v>26</v>
      </c>
      <c r="F23" s="126" t="s">
        <v>27</v>
      </c>
      <c r="G23" s="126" t="s">
        <v>28</v>
      </c>
      <c r="H23" s="126" t="s">
        <v>29</v>
      </c>
      <c r="I23" s="126" t="s">
        <v>30</v>
      </c>
      <c r="J23" s="126" t="s">
        <v>31</v>
      </c>
      <c r="K23" s="126" t="s">
        <v>32</v>
      </c>
      <c r="L23" s="126" t="s">
        <v>33</v>
      </c>
      <c r="M23" s="126" t="s">
        <v>34</v>
      </c>
      <c r="N23" s="127" t="s">
        <v>35</v>
      </c>
      <c r="O23" s="128" t="s">
        <v>53</v>
      </c>
      <c r="P23" s="129" t="s">
        <v>54</v>
      </c>
      <c r="Q23" s="130" t="s">
        <v>38</v>
      </c>
      <c r="R23" s="70"/>
      <c r="S23" s="70"/>
      <c r="X23" s="29"/>
    </row>
    <row r="24" spans="1:24" ht="21" customHeight="1" x14ac:dyDescent="0.3">
      <c r="B24" s="95">
        <v>2000</v>
      </c>
      <c r="C24" s="131">
        <v>121549</v>
      </c>
      <c r="D24" s="99">
        <v>121741</v>
      </c>
      <c r="E24" s="99">
        <v>121936</v>
      </c>
      <c r="F24" s="99">
        <v>122072</v>
      </c>
      <c r="G24" s="99">
        <v>122179</v>
      </c>
      <c r="H24" s="99">
        <v>122341</v>
      </c>
      <c r="I24" s="99">
        <v>122339</v>
      </c>
      <c r="J24" s="99">
        <v>122348</v>
      </c>
      <c r="K24" s="99">
        <v>122410</v>
      </c>
      <c r="L24" s="99">
        <v>122644</v>
      </c>
      <c r="M24" s="99">
        <v>122817</v>
      </c>
      <c r="N24" s="98">
        <v>122542</v>
      </c>
      <c r="O24" s="132">
        <f>AVERAGE(C24:N24)</f>
        <v>122243.16666666667</v>
      </c>
      <c r="P24" s="99">
        <f>AVERAGE(I24:N24,C25:H25)</f>
        <v>122740.5</v>
      </c>
      <c r="Q24" s="83"/>
      <c r="T24" s="30"/>
      <c r="U24" s="30"/>
      <c r="V24" s="30"/>
      <c r="W24" s="30"/>
    </row>
    <row r="25" spans="1:24" s="13" customFormat="1" ht="21" customHeight="1" x14ac:dyDescent="0.3">
      <c r="A25" s="70"/>
      <c r="B25" s="95">
        <v>2001</v>
      </c>
      <c r="C25" s="131">
        <v>122506</v>
      </c>
      <c r="D25" s="99">
        <v>122622</v>
      </c>
      <c r="E25" s="99">
        <v>122828</v>
      </c>
      <c r="F25" s="99">
        <v>123061</v>
      </c>
      <c r="G25" s="99">
        <v>123281</v>
      </c>
      <c r="H25" s="99">
        <v>123488</v>
      </c>
      <c r="I25" s="99">
        <v>123512</v>
      </c>
      <c r="J25" s="99">
        <v>123579</v>
      </c>
      <c r="K25" s="99">
        <v>123763</v>
      </c>
      <c r="L25" s="99">
        <v>123933</v>
      </c>
      <c r="M25" s="99">
        <v>123960</v>
      </c>
      <c r="N25" s="98">
        <v>124029</v>
      </c>
      <c r="O25" s="132">
        <f t="shared" ref="O25:O39" si="3">AVERAGE(C25:N25)</f>
        <v>123380.16666666667</v>
      </c>
      <c r="P25" s="99">
        <f t="shared" ref="P25:P38" si="4">AVERAGE(I25:N25,C26:H26)</f>
        <v>124165.41666666667</v>
      </c>
      <c r="Q25" s="207">
        <f>((O25/O24)-1)*100</f>
        <v>0.93011333966861454</v>
      </c>
      <c r="R25" s="70"/>
      <c r="S25" s="70"/>
    </row>
    <row r="26" spans="1:24" ht="21" customHeight="1" x14ac:dyDescent="0.3">
      <c r="B26" s="95">
        <v>2002</v>
      </c>
      <c r="C26" s="131">
        <v>124206</v>
      </c>
      <c r="D26" s="99">
        <v>124339</v>
      </c>
      <c r="E26" s="99">
        <v>124404</v>
      </c>
      <c r="F26" s="99">
        <v>124592</v>
      </c>
      <c r="G26" s="99">
        <v>124744</v>
      </c>
      <c r="H26" s="99">
        <v>124924</v>
      </c>
      <c r="I26" s="99">
        <v>124985</v>
      </c>
      <c r="J26" s="99">
        <v>124870</v>
      </c>
      <c r="K26" s="99">
        <v>124851</v>
      </c>
      <c r="L26" s="99">
        <v>124917</v>
      </c>
      <c r="M26" s="99">
        <v>125080</v>
      </c>
      <c r="N26" s="98">
        <v>125195</v>
      </c>
      <c r="O26" s="132">
        <f t="shared" si="3"/>
        <v>124758.91666666667</v>
      </c>
      <c r="P26" s="99">
        <f t="shared" si="4"/>
        <v>125295.33333333333</v>
      </c>
      <c r="Q26" s="207">
        <f t="shared" ref="Q26:Q39" si="5">((O26/O25)-1)*100</f>
        <v>1.1174810646227495</v>
      </c>
    </row>
    <row r="27" spans="1:24" s="22" customFormat="1" ht="21" customHeight="1" x14ac:dyDescent="0.3">
      <c r="A27" s="70"/>
      <c r="B27" s="95">
        <v>2003</v>
      </c>
      <c r="C27" s="131">
        <v>125375</v>
      </c>
      <c r="D27" s="99">
        <v>125466</v>
      </c>
      <c r="E27" s="99">
        <v>125531</v>
      </c>
      <c r="F27" s="99">
        <v>125641</v>
      </c>
      <c r="G27" s="99">
        <v>125750</v>
      </c>
      <c r="H27" s="99">
        <v>125883</v>
      </c>
      <c r="I27" s="99">
        <v>125989</v>
      </c>
      <c r="J27" s="99">
        <v>126024</v>
      </c>
      <c r="K27" s="99">
        <v>126091</v>
      </c>
      <c r="L27" s="99">
        <v>126175</v>
      </c>
      <c r="M27" s="99">
        <v>126283</v>
      </c>
      <c r="N27" s="98">
        <v>126473</v>
      </c>
      <c r="O27" s="132">
        <f t="shared" si="3"/>
        <v>125890.08333333333</v>
      </c>
      <c r="P27" s="99">
        <f t="shared" si="4"/>
        <v>126725.25</v>
      </c>
      <c r="Q27" s="207">
        <f t="shared" si="5"/>
        <v>0.90668202072397008</v>
      </c>
      <c r="R27" s="70"/>
      <c r="S27" s="70"/>
    </row>
    <row r="28" spans="1:24" ht="21" customHeight="1" x14ac:dyDescent="0.3">
      <c r="B28" s="95">
        <v>2004</v>
      </c>
      <c r="C28" s="131">
        <v>126765</v>
      </c>
      <c r="D28" s="99">
        <v>127049</v>
      </c>
      <c r="E28" s="99">
        <v>127202</v>
      </c>
      <c r="F28" s="99">
        <v>127365</v>
      </c>
      <c r="G28" s="99">
        <v>127559</v>
      </c>
      <c r="H28" s="99">
        <v>127728</v>
      </c>
      <c r="I28" s="99">
        <v>127751</v>
      </c>
      <c r="J28" s="99">
        <v>127812</v>
      </c>
      <c r="K28" s="99">
        <v>127973</v>
      </c>
      <c r="L28" s="99">
        <v>128290</v>
      </c>
      <c r="M28" s="99">
        <v>128425</v>
      </c>
      <c r="N28" s="98">
        <v>128535</v>
      </c>
      <c r="O28" s="132">
        <f t="shared" si="3"/>
        <v>127704.5</v>
      </c>
      <c r="P28" s="99">
        <f t="shared" si="4"/>
        <v>128568.66666666667</v>
      </c>
      <c r="Q28" s="207">
        <f t="shared" si="5"/>
        <v>1.4412705263387782</v>
      </c>
      <c r="X28" s="31"/>
    </row>
    <row r="29" spans="1:24" ht="21" customHeight="1" x14ac:dyDescent="0.3">
      <c r="B29" s="95">
        <v>2005</v>
      </c>
      <c r="C29" s="131">
        <v>128670</v>
      </c>
      <c r="D29" s="99">
        <v>128827</v>
      </c>
      <c r="E29" s="99">
        <v>128933</v>
      </c>
      <c r="F29" s="99">
        <v>129094</v>
      </c>
      <c r="G29" s="99">
        <v>129251</v>
      </c>
      <c r="H29" s="99">
        <v>129263</v>
      </c>
      <c r="I29" s="99">
        <v>129132</v>
      </c>
      <c r="J29" s="99">
        <v>129218</v>
      </c>
      <c r="K29" s="99">
        <v>129378</v>
      </c>
      <c r="L29" s="99">
        <v>129328</v>
      </c>
      <c r="M29" s="99">
        <v>129445</v>
      </c>
      <c r="N29" s="98">
        <v>129502</v>
      </c>
      <c r="O29" s="132">
        <f t="shared" si="3"/>
        <v>129170.08333333333</v>
      </c>
      <c r="P29" s="99">
        <f t="shared" si="4"/>
        <v>129572.66666666667</v>
      </c>
      <c r="Q29" s="207">
        <f t="shared" si="5"/>
        <v>1.1476364053994326</v>
      </c>
    </row>
    <row r="30" spans="1:24" ht="21" customHeight="1" x14ac:dyDescent="0.3">
      <c r="B30" s="95">
        <v>2006</v>
      </c>
      <c r="C30" s="131">
        <v>129618</v>
      </c>
      <c r="D30" s="99">
        <v>129603</v>
      </c>
      <c r="E30" s="99">
        <v>129688</v>
      </c>
      <c r="F30" s="99">
        <v>129660</v>
      </c>
      <c r="G30" s="99">
        <v>130005</v>
      </c>
      <c r="H30" s="99">
        <v>130295</v>
      </c>
      <c r="I30" s="99">
        <v>130341</v>
      </c>
      <c r="J30" s="99">
        <v>130196</v>
      </c>
      <c r="K30" s="99">
        <v>130286</v>
      </c>
      <c r="L30" s="99">
        <v>130407</v>
      </c>
      <c r="M30" s="99">
        <v>130479</v>
      </c>
      <c r="N30" s="98">
        <v>130403</v>
      </c>
      <c r="O30" s="132">
        <f t="shared" si="3"/>
        <v>130081.75</v>
      </c>
      <c r="P30" s="99">
        <f t="shared" si="4"/>
        <v>130372</v>
      </c>
      <c r="Q30" s="207">
        <f t="shared" si="5"/>
        <v>0.70578778238770123</v>
      </c>
    </row>
    <row r="31" spans="1:24" ht="21" customHeight="1" x14ac:dyDescent="0.3">
      <c r="B31" s="95">
        <v>2007</v>
      </c>
      <c r="C31" s="131">
        <v>130330</v>
      </c>
      <c r="D31" s="99">
        <v>130419</v>
      </c>
      <c r="E31" s="99">
        <v>130372</v>
      </c>
      <c r="F31" s="99">
        <v>130391</v>
      </c>
      <c r="G31" s="99">
        <v>130374</v>
      </c>
      <c r="H31" s="99">
        <v>130466</v>
      </c>
      <c r="I31" s="99">
        <v>130388</v>
      </c>
      <c r="J31" s="99">
        <v>130209</v>
      </c>
      <c r="K31" s="99">
        <v>130013</v>
      </c>
      <c r="L31" s="99">
        <v>130119</v>
      </c>
      <c r="M31" s="99">
        <v>130229</v>
      </c>
      <c r="N31" s="98">
        <v>130229</v>
      </c>
      <c r="O31" s="132">
        <f t="shared" si="3"/>
        <v>130294.91666666667</v>
      </c>
      <c r="P31" s="99">
        <f t="shared" si="4"/>
        <v>130200</v>
      </c>
      <c r="Q31" s="207">
        <f t="shared" si="5"/>
        <v>0.16387130913189107</v>
      </c>
    </row>
    <row r="32" spans="1:24" ht="21" customHeight="1" x14ac:dyDescent="0.3">
      <c r="B32" s="95">
        <v>2008</v>
      </c>
      <c r="C32" s="131">
        <v>130198</v>
      </c>
      <c r="D32" s="99">
        <v>130171</v>
      </c>
      <c r="E32" s="99">
        <v>130173</v>
      </c>
      <c r="F32" s="99">
        <v>130244</v>
      </c>
      <c r="G32" s="99">
        <v>130228</v>
      </c>
      <c r="H32" s="99">
        <v>130199</v>
      </c>
      <c r="I32" s="99">
        <v>130172</v>
      </c>
      <c r="J32" s="99">
        <v>130074</v>
      </c>
      <c r="K32" s="99">
        <v>129939</v>
      </c>
      <c r="L32" s="99">
        <v>129739</v>
      </c>
      <c r="M32" s="99">
        <v>129511</v>
      </c>
      <c r="N32" s="98">
        <v>129487</v>
      </c>
      <c r="O32" s="132">
        <f t="shared" si="3"/>
        <v>130011.25</v>
      </c>
      <c r="P32" s="99">
        <f t="shared" si="4"/>
        <v>129839.66666666667</v>
      </c>
      <c r="Q32" s="207">
        <f t="shared" si="5"/>
        <v>-0.21771123074001419</v>
      </c>
    </row>
    <row r="33" spans="2:25" ht="21" customHeight="1" x14ac:dyDescent="0.3">
      <c r="B33" s="95">
        <v>2009</v>
      </c>
      <c r="C33" s="131">
        <v>129419</v>
      </c>
      <c r="D33" s="99">
        <v>129984</v>
      </c>
      <c r="E33" s="99">
        <v>129947</v>
      </c>
      <c r="F33" s="99">
        <v>129907</v>
      </c>
      <c r="G33" s="99">
        <v>130000</v>
      </c>
      <c r="H33" s="99">
        <v>129897</v>
      </c>
      <c r="I33" s="99">
        <v>129516</v>
      </c>
      <c r="J33" s="99">
        <v>129276</v>
      </c>
      <c r="K33" s="99">
        <v>129103</v>
      </c>
      <c r="L33" s="99">
        <v>129031</v>
      </c>
      <c r="M33" s="99">
        <v>128887</v>
      </c>
      <c r="N33" s="98">
        <v>128940</v>
      </c>
      <c r="O33" s="132">
        <f t="shared" si="3"/>
        <v>129492.25</v>
      </c>
      <c r="P33" s="99">
        <f t="shared" si="4"/>
        <v>129084.83333333333</v>
      </c>
      <c r="Q33" s="207">
        <f t="shared" si="5"/>
        <v>-0.39919622340374161</v>
      </c>
      <c r="T33" s="31"/>
      <c r="U33" s="31"/>
      <c r="V33" s="31"/>
      <c r="W33" s="31"/>
      <c r="X33" s="31"/>
    </row>
    <row r="34" spans="2:25" ht="21" customHeight="1" x14ac:dyDescent="0.3">
      <c r="B34" s="95">
        <v>2010</v>
      </c>
      <c r="C34" s="131">
        <v>128982</v>
      </c>
      <c r="D34" s="99">
        <v>128989</v>
      </c>
      <c r="E34" s="99">
        <v>128982</v>
      </c>
      <c r="F34" s="99">
        <v>129098</v>
      </c>
      <c r="G34" s="99">
        <v>129083</v>
      </c>
      <c r="H34" s="99">
        <v>129131</v>
      </c>
      <c r="I34" s="99">
        <v>129046</v>
      </c>
      <c r="J34" s="99">
        <v>129342</v>
      </c>
      <c r="K34" s="99">
        <v>129228</v>
      </c>
      <c r="L34" s="99">
        <v>129333</v>
      </c>
      <c r="M34" s="99">
        <v>129660</v>
      </c>
      <c r="N34" s="98">
        <v>129616</v>
      </c>
      <c r="O34" s="132">
        <f t="shared" si="3"/>
        <v>129207.5</v>
      </c>
      <c r="P34" s="99">
        <f t="shared" si="4"/>
        <v>129494.25</v>
      </c>
      <c r="Q34" s="207">
        <f t="shared" si="5"/>
        <v>-0.21989732976297471</v>
      </c>
    </row>
    <row r="35" spans="2:25" ht="21" customHeight="1" x14ac:dyDescent="0.3">
      <c r="B35" s="95">
        <v>2011</v>
      </c>
      <c r="C35" s="131">
        <v>129573</v>
      </c>
      <c r="D35" s="99">
        <v>129521</v>
      </c>
      <c r="E35" s="99">
        <v>129637</v>
      </c>
      <c r="F35" s="99">
        <v>129544</v>
      </c>
      <c r="G35" s="99">
        <v>129706</v>
      </c>
      <c r="H35" s="99">
        <v>129725</v>
      </c>
      <c r="I35" s="99">
        <v>129588</v>
      </c>
      <c r="J35" s="99">
        <v>129443</v>
      </c>
      <c r="K35" s="99">
        <v>129412</v>
      </c>
      <c r="L35" s="99">
        <v>129403</v>
      </c>
      <c r="M35" s="99">
        <v>129426</v>
      </c>
      <c r="N35" s="98">
        <v>129469</v>
      </c>
      <c r="O35" s="132">
        <f t="shared" si="3"/>
        <v>129537.25</v>
      </c>
      <c r="P35" s="99">
        <f t="shared" si="4"/>
        <v>129226.08333333333</v>
      </c>
      <c r="Q35" s="207">
        <f t="shared" si="5"/>
        <v>0.25520964340304264</v>
      </c>
      <c r="T35" s="32"/>
      <c r="U35" s="32"/>
      <c r="V35" s="32"/>
      <c r="W35" s="32"/>
      <c r="X35" s="32"/>
      <c r="Y35" s="32"/>
    </row>
    <row r="36" spans="2:25" ht="21" customHeight="1" x14ac:dyDescent="0.3">
      <c r="B36" s="95">
        <v>2012</v>
      </c>
      <c r="C36" s="131">
        <v>129402</v>
      </c>
      <c r="D36" s="99">
        <v>129126</v>
      </c>
      <c r="E36" s="99">
        <v>129076</v>
      </c>
      <c r="F36" s="99">
        <v>128880</v>
      </c>
      <c r="G36" s="99">
        <v>128746</v>
      </c>
      <c r="H36" s="99">
        <v>128742</v>
      </c>
      <c r="I36" s="99">
        <v>128583</v>
      </c>
      <c r="J36" s="99">
        <v>128488</v>
      </c>
      <c r="K36" s="99">
        <v>128060</v>
      </c>
      <c r="L36" s="99">
        <v>127905</v>
      </c>
      <c r="M36" s="99">
        <v>128030</v>
      </c>
      <c r="N36" s="98">
        <v>128042</v>
      </c>
      <c r="O36" s="132">
        <f t="shared" si="3"/>
        <v>128590</v>
      </c>
      <c r="P36" s="99">
        <f t="shared" si="4"/>
        <v>127272.58333333333</v>
      </c>
      <c r="Q36" s="207">
        <f t="shared" si="5"/>
        <v>-0.73125683924893936</v>
      </c>
      <c r="T36" s="9"/>
      <c r="U36" s="9"/>
      <c r="V36" s="9"/>
      <c r="W36" s="9"/>
      <c r="X36" s="9"/>
    </row>
    <row r="37" spans="2:25" ht="21" customHeight="1" x14ac:dyDescent="0.3">
      <c r="B37" s="95">
        <v>2013</v>
      </c>
      <c r="C37" s="131">
        <v>127065</v>
      </c>
      <c r="D37" s="99">
        <v>127052</v>
      </c>
      <c r="E37" s="99">
        <v>127107</v>
      </c>
      <c r="F37" s="99">
        <v>126292</v>
      </c>
      <c r="G37" s="99">
        <v>125595</v>
      </c>
      <c r="H37" s="99">
        <v>125052</v>
      </c>
      <c r="I37" s="99">
        <v>127310</v>
      </c>
      <c r="J37" s="99">
        <v>127190</v>
      </c>
      <c r="K37" s="99">
        <v>127153</v>
      </c>
      <c r="L37" s="99">
        <v>127060</v>
      </c>
      <c r="M37" s="99">
        <v>126975</v>
      </c>
      <c r="N37" s="98">
        <v>126974</v>
      </c>
      <c r="O37" s="132">
        <f t="shared" si="3"/>
        <v>126735.41666666667</v>
      </c>
      <c r="P37" s="99">
        <f t="shared" si="4"/>
        <v>126881</v>
      </c>
      <c r="Q37" s="207">
        <f t="shared" si="5"/>
        <v>-1.442245379371121</v>
      </c>
      <c r="T37" s="9"/>
      <c r="U37" s="9"/>
      <c r="V37" s="9"/>
      <c r="W37" s="9"/>
      <c r="X37" s="9"/>
    </row>
    <row r="38" spans="2:25" ht="21" customHeight="1" x14ac:dyDescent="0.3">
      <c r="B38" s="95">
        <v>2014</v>
      </c>
      <c r="C38" s="131">
        <v>126961</v>
      </c>
      <c r="D38" s="99">
        <v>126782</v>
      </c>
      <c r="E38" s="99">
        <v>126645</v>
      </c>
      <c r="F38" s="99">
        <v>126566</v>
      </c>
      <c r="G38" s="99">
        <v>126536</v>
      </c>
      <c r="H38" s="99">
        <v>126420</v>
      </c>
      <c r="I38" s="99">
        <v>126356</v>
      </c>
      <c r="J38" s="99">
        <v>126105</v>
      </c>
      <c r="K38" s="99">
        <v>125089</v>
      </c>
      <c r="L38" s="99">
        <v>125659</v>
      </c>
      <c r="M38" s="99">
        <v>125411</v>
      </c>
      <c r="N38" s="98">
        <v>125065</v>
      </c>
      <c r="O38" s="132">
        <f t="shared" si="3"/>
        <v>126132.91666666667</v>
      </c>
      <c r="P38" s="99">
        <f t="shared" si="4"/>
        <v>125182.33333333333</v>
      </c>
      <c r="Q38" s="207">
        <f t="shared" si="5"/>
        <v>-0.47539986520473976</v>
      </c>
      <c r="T38" s="9"/>
      <c r="U38" s="9"/>
      <c r="V38" s="9"/>
      <c r="W38" s="9"/>
      <c r="X38" s="9"/>
    </row>
    <row r="39" spans="2:25" ht="21" customHeight="1" x14ac:dyDescent="0.3">
      <c r="B39" s="133">
        <v>2015</v>
      </c>
      <c r="C39" s="210">
        <v>124992</v>
      </c>
      <c r="D39" s="102">
        <v>124729</v>
      </c>
      <c r="E39" s="102">
        <v>124680</v>
      </c>
      <c r="F39" s="102">
        <v>124845</v>
      </c>
      <c r="G39" s="102">
        <v>124678</v>
      </c>
      <c r="H39" s="102">
        <v>124579</v>
      </c>
      <c r="I39" s="102">
        <v>124449</v>
      </c>
      <c r="J39" s="102">
        <v>124304</v>
      </c>
      <c r="K39" s="102">
        <v>124195</v>
      </c>
      <c r="L39" s="102">
        <v>124020</v>
      </c>
      <c r="M39" s="102">
        <v>123993</v>
      </c>
      <c r="N39" s="101"/>
      <c r="O39" s="134">
        <f t="shared" si="3"/>
        <v>124496.72727272728</v>
      </c>
      <c r="P39" s="102"/>
      <c r="Q39" s="208">
        <f t="shared" si="5"/>
        <v>-1.297194608020813</v>
      </c>
    </row>
    <row r="40" spans="2:25" ht="21" customHeight="1" x14ac:dyDescent="0.3">
      <c r="B40" s="95"/>
      <c r="C40" s="98"/>
      <c r="D40" s="98"/>
      <c r="E40" s="98"/>
      <c r="F40" s="98"/>
      <c r="G40" s="98"/>
      <c r="H40" s="98"/>
      <c r="O40" s="135"/>
      <c r="P40" s="98"/>
    </row>
    <row r="41" spans="2:25" ht="21" customHeight="1" x14ac:dyDescent="0.3"/>
    <row r="42" spans="2:25" ht="30" x14ac:dyDescent="0.5">
      <c r="B42" s="72" t="s">
        <v>55</v>
      </c>
      <c r="C42" s="69"/>
      <c r="D42" s="69"/>
      <c r="E42" s="69"/>
      <c r="F42" s="69"/>
      <c r="G42" s="69"/>
      <c r="H42" s="69"/>
      <c r="I42" s="69"/>
      <c r="J42" s="69"/>
      <c r="K42" s="69"/>
      <c r="L42" s="69"/>
      <c r="M42" s="69"/>
      <c r="N42" s="69"/>
      <c r="O42" s="69"/>
      <c r="P42" s="69"/>
      <c r="Q42" s="69"/>
      <c r="T42" s="15"/>
      <c r="U42" s="15"/>
      <c r="W42" s="15"/>
    </row>
    <row r="43" spans="2:25" ht="31.2" x14ac:dyDescent="0.3">
      <c r="B43" s="124" t="s">
        <v>23</v>
      </c>
      <c r="C43" s="125" t="s">
        <v>24</v>
      </c>
      <c r="D43" s="126" t="s">
        <v>25</v>
      </c>
      <c r="E43" s="126" t="s">
        <v>26</v>
      </c>
      <c r="F43" s="126" t="s">
        <v>27</v>
      </c>
      <c r="G43" s="126" t="s">
        <v>28</v>
      </c>
      <c r="H43" s="126" t="s">
        <v>29</v>
      </c>
      <c r="I43" s="126" t="s">
        <v>30</v>
      </c>
      <c r="J43" s="126" t="s">
        <v>31</v>
      </c>
      <c r="K43" s="126" t="s">
        <v>32</v>
      </c>
      <c r="L43" s="126" t="s">
        <v>33</v>
      </c>
      <c r="M43" s="126" t="s">
        <v>34</v>
      </c>
      <c r="N43" s="127" t="s">
        <v>35</v>
      </c>
      <c r="O43" s="128" t="s">
        <v>53</v>
      </c>
      <c r="P43" s="129" t="s">
        <v>54</v>
      </c>
      <c r="Q43" s="130" t="s">
        <v>38</v>
      </c>
    </row>
    <row r="44" spans="2:25" ht="21" customHeight="1" x14ac:dyDescent="0.3">
      <c r="B44" s="95">
        <v>2000</v>
      </c>
      <c r="C44" s="131">
        <v>2008</v>
      </c>
      <c r="D44" s="99">
        <v>2007</v>
      </c>
      <c r="E44" s="99">
        <v>2002</v>
      </c>
      <c r="F44" s="99">
        <v>1997</v>
      </c>
      <c r="G44" s="99">
        <v>1991</v>
      </c>
      <c r="H44" s="99">
        <v>1984</v>
      </c>
      <c r="I44" s="99">
        <v>1992</v>
      </c>
      <c r="J44" s="99">
        <v>1986</v>
      </c>
      <c r="K44" s="99">
        <v>1977</v>
      </c>
      <c r="L44" s="99">
        <v>1964</v>
      </c>
      <c r="M44" s="99">
        <v>1964</v>
      </c>
      <c r="N44" s="98">
        <v>1961</v>
      </c>
      <c r="O44" s="132">
        <f>AVERAGE(C44:N44)</f>
        <v>1986.0833333333333</v>
      </c>
      <c r="P44" s="99">
        <f>AVERAGE(I44:N44,C45:H45)</f>
        <v>1956.3333333333333</v>
      </c>
      <c r="Q44" s="83"/>
      <c r="T44" s="33"/>
      <c r="U44" s="33"/>
      <c r="V44" s="33"/>
      <c r="W44" s="33"/>
      <c r="X44" s="33"/>
    </row>
    <row r="45" spans="2:25" ht="21" customHeight="1" x14ac:dyDescent="0.3">
      <c r="B45" s="95">
        <v>2001</v>
      </c>
      <c r="C45" s="131">
        <v>1948</v>
      </c>
      <c r="D45" s="99">
        <v>1944</v>
      </c>
      <c r="E45" s="99">
        <v>1937</v>
      </c>
      <c r="F45" s="99">
        <v>1936</v>
      </c>
      <c r="G45" s="99">
        <v>1936</v>
      </c>
      <c r="H45" s="99">
        <v>1931</v>
      </c>
      <c r="I45" s="99">
        <v>1933</v>
      </c>
      <c r="J45" s="99">
        <v>1931</v>
      </c>
      <c r="K45" s="99">
        <v>1924</v>
      </c>
      <c r="L45" s="99">
        <v>1918</v>
      </c>
      <c r="M45" s="99">
        <v>1909</v>
      </c>
      <c r="N45" s="98">
        <v>1906</v>
      </c>
      <c r="O45" s="132">
        <f t="shared" ref="O45:O59" si="6">AVERAGE(C45:N45)</f>
        <v>1929.4166666666667</v>
      </c>
      <c r="P45" s="99">
        <f t="shared" ref="P45:P58" si="7">AVERAGE(I45:N45,C46:H46)</f>
        <v>1906.1666666666667</v>
      </c>
      <c r="Q45" s="207">
        <f>((O45/O44)-1)*100</f>
        <v>-2.8531867578567405</v>
      </c>
      <c r="T45" s="34"/>
    </row>
    <row r="46" spans="2:25" ht="21" customHeight="1" x14ac:dyDescent="0.3">
      <c r="B46" s="95">
        <v>2002</v>
      </c>
      <c r="C46" s="131">
        <v>1909</v>
      </c>
      <c r="D46" s="99">
        <v>1909</v>
      </c>
      <c r="E46" s="99">
        <v>1889</v>
      </c>
      <c r="F46" s="99">
        <v>1889</v>
      </c>
      <c r="G46" s="99">
        <v>1881</v>
      </c>
      <c r="H46" s="99">
        <v>1876</v>
      </c>
      <c r="I46" s="99">
        <v>1873</v>
      </c>
      <c r="J46" s="99">
        <v>1867</v>
      </c>
      <c r="K46" s="99">
        <v>1860</v>
      </c>
      <c r="L46" s="99">
        <v>1851</v>
      </c>
      <c r="M46" s="99">
        <v>1839</v>
      </c>
      <c r="N46" s="98">
        <v>1840</v>
      </c>
      <c r="O46" s="132">
        <f t="shared" si="6"/>
        <v>1873.5833333333333</v>
      </c>
      <c r="P46" s="99">
        <f t="shared" si="7"/>
        <v>1841.0833333333333</v>
      </c>
      <c r="Q46" s="207">
        <f t="shared" ref="Q46:Q59" si="8">((O46/O45)-1)*100</f>
        <v>-2.8937934608906035</v>
      </c>
      <c r="T46" s="34"/>
    </row>
    <row r="47" spans="2:25" ht="21" customHeight="1" x14ac:dyDescent="0.3">
      <c r="B47" s="95">
        <v>2003</v>
      </c>
      <c r="C47" s="131">
        <v>1839</v>
      </c>
      <c r="D47" s="99">
        <v>1840</v>
      </c>
      <c r="E47" s="99">
        <v>1830</v>
      </c>
      <c r="F47" s="99">
        <v>1821</v>
      </c>
      <c r="G47" s="99">
        <v>1817</v>
      </c>
      <c r="H47" s="99">
        <v>1816</v>
      </c>
      <c r="I47" s="99">
        <v>1815</v>
      </c>
      <c r="J47" s="99">
        <v>1806</v>
      </c>
      <c r="K47" s="99">
        <v>1767</v>
      </c>
      <c r="L47" s="99">
        <v>1767</v>
      </c>
      <c r="M47" s="99">
        <v>1764</v>
      </c>
      <c r="N47" s="98">
        <v>1763</v>
      </c>
      <c r="O47" s="132">
        <f t="shared" si="6"/>
        <v>1803.75</v>
      </c>
      <c r="P47" s="99">
        <f t="shared" si="7"/>
        <v>1734.25</v>
      </c>
      <c r="Q47" s="207">
        <f t="shared" si="8"/>
        <v>-3.727260596895432</v>
      </c>
      <c r="T47" s="35"/>
      <c r="U47" s="35"/>
      <c r="V47" s="35"/>
      <c r="W47" s="35"/>
      <c r="X47" s="36"/>
    </row>
    <row r="48" spans="2:25" ht="21" customHeight="1" x14ac:dyDescent="0.3">
      <c r="B48" s="95">
        <v>2004</v>
      </c>
      <c r="C48" s="131">
        <v>1743</v>
      </c>
      <c r="D48" s="99">
        <v>1690</v>
      </c>
      <c r="E48" s="99">
        <v>1682</v>
      </c>
      <c r="F48" s="99">
        <v>1683</v>
      </c>
      <c r="G48" s="99">
        <v>1680</v>
      </c>
      <c r="H48" s="99">
        <v>1651</v>
      </c>
      <c r="I48" s="99">
        <v>1652</v>
      </c>
      <c r="J48" s="99">
        <v>1663</v>
      </c>
      <c r="K48" s="99">
        <v>1672</v>
      </c>
      <c r="L48" s="99">
        <v>1675</v>
      </c>
      <c r="M48" s="99">
        <v>1681</v>
      </c>
      <c r="N48" s="98">
        <v>1677</v>
      </c>
      <c r="O48" s="132">
        <f t="shared" si="6"/>
        <v>1679.0833333333333</v>
      </c>
      <c r="P48" s="99">
        <f t="shared" si="7"/>
        <v>1671.8333333333333</v>
      </c>
      <c r="Q48" s="207">
        <f t="shared" si="8"/>
        <v>-6.9115269115269111</v>
      </c>
      <c r="T48" s="37"/>
      <c r="U48" s="38"/>
      <c r="V48" s="38"/>
      <c r="W48" s="38"/>
      <c r="X48" s="38"/>
    </row>
    <row r="49" spans="2:20" ht="21" customHeight="1" x14ac:dyDescent="0.3">
      <c r="B49" s="95">
        <v>2005</v>
      </c>
      <c r="C49" s="131">
        <v>1672</v>
      </c>
      <c r="D49" s="99">
        <v>1675</v>
      </c>
      <c r="E49" s="99">
        <v>1673</v>
      </c>
      <c r="F49" s="99">
        <v>1675</v>
      </c>
      <c r="G49" s="99">
        <v>1673</v>
      </c>
      <c r="H49" s="99">
        <v>1674</v>
      </c>
      <c r="I49" s="99">
        <v>1671</v>
      </c>
      <c r="J49" s="99">
        <v>1668</v>
      </c>
      <c r="K49" s="99">
        <v>1665</v>
      </c>
      <c r="L49" s="99">
        <v>1657</v>
      </c>
      <c r="M49" s="99">
        <v>1658</v>
      </c>
      <c r="N49" s="98">
        <v>1651</v>
      </c>
      <c r="O49" s="132">
        <f t="shared" si="6"/>
        <v>1667.6666666666667</v>
      </c>
      <c r="P49" s="99">
        <f t="shared" si="7"/>
        <v>1647.75</v>
      </c>
      <c r="Q49" s="207">
        <f t="shared" si="8"/>
        <v>-0.67993448806391577</v>
      </c>
      <c r="T49" s="34"/>
    </row>
    <row r="50" spans="2:20" ht="21" customHeight="1" x14ac:dyDescent="0.3">
      <c r="B50" s="95">
        <v>2006</v>
      </c>
      <c r="C50" s="131">
        <v>1648</v>
      </c>
      <c r="D50" s="99">
        <v>1646</v>
      </c>
      <c r="E50" s="99">
        <v>1641</v>
      </c>
      <c r="F50" s="99">
        <v>1630</v>
      </c>
      <c r="G50" s="99">
        <v>1623</v>
      </c>
      <c r="H50" s="99">
        <v>1615</v>
      </c>
      <c r="I50" s="99">
        <v>1614</v>
      </c>
      <c r="J50" s="99">
        <v>1610</v>
      </c>
      <c r="K50" s="99">
        <v>1606</v>
      </c>
      <c r="L50" s="99">
        <v>1598</v>
      </c>
      <c r="M50" s="99">
        <v>1594</v>
      </c>
      <c r="N50" s="98">
        <v>1591</v>
      </c>
      <c r="O50" s="132">
        <f t="shared" si="6"/>
        <v>1618</v>
      </c>
      <c r="P50" s="99">
        <f t="shared" si="7"/>
        <v>1592.9166666666667</v>
      </c>
      <c r="Q50" s="207">
        <f t="shared" si="8"/>
        <v>-2.9782130721567102</v>
      </c>
    </row>
    <row r="51" spans="2:20" ht="21" customHeight="1" x14ac:dyDescent="0.3">
      <c r="B51" s="95">
        <v>2007</v>
      </c>
      <c r="C51" s="131">
        <v>1590</v>
      </c>
      <c r="D51" s="99">
        <v>1587</v>
      </c>
      <c r="E51" s="99">
        <v>1588</v>
      </c>
      <c r="F51" s="99">
        <v>1581</v>
      </c>
      <c r="G51" s="99">
        <v>1579</v>
      </c>
      <c r="H51" s="99">
        <v>1577</v>
      </c>
      <c r="I51" s="99">
        <v>1577</v>
      </c>
      <c r="J51" s="99">
        <v>1574</v>
      </c>
      <c r="K51" s="99">
        <v>1569</v>
      </c>
      <c r="L51" s="99">
        <v>1569</v>
      </c>
      <c r="M51" s="99">
        <v>1565</v>
      </c>
      <c r="N51" s="98">
        <v>1555</v>
      </c>
      <c r="O51" s="132">
        <f t="shared" si="6"/>
        <v>1575.9166666666667</v>
      </c>
      <c r="P51" s="99">
        <f t="shared" si="7"/>
        <v>1551.9166666666667</v>
      </c>
      <c r="Q51" s="207">
        <f t="shared" si="8"/>
        <v>-2.6009476720230684</v>
      </c>
    </row>
    <row r="52" spans="2:20" ht="21" customHeight="1" x14ac:dyDescent="0.3">
      <c r="B52" s="95">
        <v>2008</v>
      </c>
      <c r="C52" s="131">
        <v>1555</v>
      </c>
      <c r="D52" s="99">
        <v>1543</v>
      </c>
      <c r="E52" s="99">
        <v>1538</v>
      </c>
      <c r="F52" s="99">
        <v>1533</v>
      </c>
      <c r="G52" s="99">
        <v>1525</v>
      </c>
      <c r="H52" s="99">
        <v>1520</v>
      </c>
      <c r="I52" s="99">
        <v>1512</v>
      </c>
      <c r="J52" s="99">
        <v>1508</v>
      </c>
      <c r="K52" s="99">
        <v>1496</v>
      </c>
      <c r="L52" s="99">
        <v>1486</v>
      </c>
      <c r="M52" s="99">
        <v>1476</v>
      </c>
      <c r="N52" s="98">
        <v>1473</v>
      </c>
      <c r="O52" s="132">
        <f t="shared" si="6"/>
        <v>1513.75</v>
      </c>
      <c r="P52" s="99">
        <f t="shared" si="7"/>
        <v>1225.1666666666667</v>
      </c>
      <c r="Q52" s="207">
        <f t="shared" si="8"/>
        <v>-3.9447940352176025</v>
      </c>
    </row>
    <row r="53" spans="2:20" ht="21" customHeight="1" x14ac:dyDescent="0.3">
      <c r="B53" s="95">
        <v>2009</v>
      </c>
      <c r="C53" s="131">
        <v>1472</v>
      </c>
      <c r="D53" s="99">
        <v>879</v>
      </c>
      <c r="E53" s="99">
        <v>851</v>
      </c>
      <c r="F53" s="99">
        <v>851</v>
      </c>
      <c r="G53" s="99">
        <v>850</v>
      </c>
      <c r="H53" s="99">
        <v>848</v>
      </c>
      <c r="I53" s="99">
        <v>844</v>
      </c>
      <c r="J53" s="99">
        <v>842</v>
      </c>
      <c r="K53" s="99">
        <v>836</v>
      </c>
      <c r="L53" s="99">
        <v>837</v>
      </c>
      <c r="M53" s="99">
        <v>835</v>
      </c>
      <c r="N53" s="98">
        <v>833</v>
      </c>
      <c r="O53" s="132">
        <f t="shared" si="6"/>
        <v>898.16666666666663</v>
      </c>
      <c r="P53" s="99">
        <f t="shared" si="7"/>
        <v>827.66666666666663</v>
      </c>
      <c r="Q53" s="207">
        <f t="shared" si="8"/>
        <v>-40.666116157445643</v>
      </c>
    </row>
    <row r="54" spans="2:20" ht="21" customHeight="1" x14ac:dyDescent="0.3">
      <c r="B54" s="95">
        <v>2010</v>
      </c>
      <c r="C54" s="131">
        <v>831</v>
      </c>
      <c r="D54" s="99">
        <v>827</v>
      </c>
      <c r="E54" s="99">
        <v>821</v>
      </c>
      <c r="F54" s="99">
        <v>812</v>
      </c>
      <c r="G54" s="99">
        <v>809</v>
      </c>
      <c r="H54" s="99">
        <v>805</v>
      </c>
      <c r="I54" s="99">
        <v>804</v>
      </c>
      <c r="J54" s="99">
        <v>803</v>
      </c>
      <c r="K54" s="99">
        <v>801</v>
      </c>
      <c r="L54" s="99">
        <v>797</v>
      </c>
      <c r="M54" s="99">
        <v>794</v>
      </c>
      <c r="N54" s="98">
        <v>796</v>
      </c>
      <c r="O54" s="132">
        <f t="shared" si="6"/>
        <v>808.33333333333337</v>
      </c>
      <c r="P54" s="99">
        <f t="shared" si="7"/>
        <v>790</v>
      </c>
      <c r="Q54" s="207">
        <f t="shared" si="8"/>
        <v>-10.001855631842638</v>
      </c>
    </row>
    <row r="55" spans="2:20" ht="21" customHeight="1" x14ac:dyDescent="0.3">
      <c r="B55" s="95">
        <v>2011</v>
      </c>
      <c r="C55" s="131">
        <v>793</v>
      </c>
      <c r="D55" s="99">
        <v>788</v>
      </c>
      <c r="E55" s="99">
        <v>785</v>
      </c>
      <c r="F55" s="99">
        <v>776</v>
      </c>
      <c r="G55" s="99">
        <v>772</v>
      </c>
      <c r="H55" s="99">
        <v>771</v>
      </c>
      <c r="I55" s="99">
        <v>765</v>
      </c>
      <c r="J55" s="99">
        <v>764</v>
      </c>
      <c r="K55" s="99">
        <v>758</v>
      </c>
      <c r="L55" s="99">
        <v>759</v>
      </c>
      <c r="M55" s="99">
        <v>757</v>
      </c>
      <c r="N55" s="98">
        <v>753</v>
      </c>
      <c r="O55" s="132">
        <f t="shared" si="6"/>
        <v>770.08333333333337</v>
      </c>
      <c r="P55" s="99">
        <f t="shared" si="7"/>
        <v>749.75</v>
      </c>
      <c r="Q55" s="207">
        <f t="shared" si="8"/>
        <v>-4.7319587628866007</v>
      </c>
    </row>
    <row r="56" spans="2:20" ht="21" customHeight="1" x14ac:dyDescent="0.3">
      <c r="B56" s="95">
        <v>2012</v>
      </c>
      <c r="C56" s="131">
        <v>751</v>
      </c>
      <c r="D56" s="99">
        <v>745</v>
      </c>
      <c r="E56" s="99">
        <v>740</v>
      </c>
      <c r="F56" s="99">
        <v>738</v>
      </c>
      <c r="G56" s="99">
        <v>733</v>
      </c>
      <c r="H56" s="99">
        <v>734</v>
      </c>
      <c r="I56" s="99">
        <v>733</v>
      </c>
      <c r="J56" s="99">
        <v>730</v>
      </c>
      <c r="K56" s="99">
        <v>722</v>
      </c>
      <c r="L56" s="99">
        <v>722</v>
      </c>
      <c r="M56" s="99">
        <v>725</v>
      </c>
      <c r="N56" s="98">
        <v>725</v>
      </c>
      <c r="O56" s="132">
        <f t="shared" si="6"/>
        <v>733.16666666666663</v>
      </c>
      <c r="P56" s="99">
        <f t="shared" si="7"/>
        <v>721.25</v>
      </c>
      <c r="Q56" s="207">
        <f t="shared" si="8"/>
        <v>-4.7938534790607168</v>
      </c>
    </row>
    <row r="57" spans="2:20" ht="21" customHeight="1" x14ac:dyDescent="0.3">
      <c r="B57" s="95">
        <v>2013</v>
      </c>
      <c r="C57" s="131">
        <v>718</v>
      </c>
      <c r="D57" s="99">
        <v>719</v>
      </c>
      <c r="E57" s="99">
        <v>719</v>
      </c>
      <c r="F57" s="99">
        <v>716</v>
      </c>
      <c r="G57" s="99">
        <v>715</v>
      </c>
      <c r="H57" s="99">
        <v>711</v>
      </c>
      <c r="I57" s="99">
        <v>710</v>
      </c>
      <c r="J57" s="99">
        <v>706</v>
      </c>
      <c r="K57" s="99">
        <v>704</v>
      </c>
      <c r="L57" s="99">
        <v>704</v>
      </c>
      <c r="M57" s="99">
        <v>699</v>
      </c>
      <c r="N57" s="98">
        <v>692</v>
      </c>
      <c r="O57" s="132">
        <f t="shared" si="6"/>
        <v>709.41666666666663</v>
      </c>
      <c r="P57" s="99">
        <f t="shared" si="7"/>
        <v>693.5</v>
      </c>
      <c r="Q57" s="207">
        <f t="shared" si="8"/>
        <v>-3.239372584678335</v>
      </c>
    </row>
    <row r="58" spans="2:20" ht="21" customHeight="1" x14ac:dyDescent="0.3">
      <c r="B58" s="95">
        <v>2014</v>
      </c>
      <c r="C58" s="131">
        <v>685</v>
      </c>
      <c r="D58" s="99">
        <v>686</v>
      </c>
      <c r="E58" s="99">
        <v>676</v>
      </c>
      <c r="F58" s="99">
        <v>676</v>
      </c>
      <c r="G58" s="99">
        <v>672</v>
      </c>
      <c r="H58" s="99">
        <v>712</v>
      </c>
      <c r="I58" s="99">
        <v>673</v>
      </c>
      <c r="J58" s="99">
        <v>672</v>
      </c>
      <c r="K58" s="99">
        <v>667</v>
      </c>
      <c r="L58" s="99">
        <v>670</v>
      </c>
      <c r="M58" s="99">
        <v>663</v>
      </c>
      <c r="N58" s="98">
        <v>660</v>
      </c>
      <c r="O58" s="132">
        <f t="shared" si="6"/>
        <v>676</v>
      </c>
      <c r="P58" s="99">
        <f t="shared" si="7"/>
        <v>662.16666666666663</v>
      </c>
      <c r="Q58" s="207">
        <f t="shared" si="8"/>
        <v>-4.7104428521085318</v>
      </c>
    </row>
    <row r="59" spans="2:20" ht="21" customHeight="1" x14ac:dyDescent="0.3">
      <c r="B59" s="133">
        <v>2015</v>
      </c>
      <c r="C59" s="210">
        <v>656</v>
      </c>
      <c r="D59" s="102">
        <v>652</v>
      </c>
      <c r="E59" s="102">
        <v>653</v>
      </c>
      <c r="F59" s="102">
        <v>660</v>
      </c>
      <c r="G59" s="102">
        <v>660</v>
      </c>
      <c r="H59" s="102">
        <v>660</v>
      </c>
      <c r="I59" s="102">
        <v>658</v>
      </c>
      <c r="J59" s="102">
        <v>653</v>
      </c>
      <c r="K59" s="102">
        <v>651</v>
      </c>
      <c r="L59" s="102">
        <v>649</v>
      </c>
      <c r="M59" s="102">
        <v>648</v>
      </c>
      <c r="N59" s="101"/>
      <c r="O59" s="134">
        <f t="shared" si="6"/>
        <v>654.5454545454545</v>
      </c>
      <c r="P59" s="102"/>
      <c r="Q59" s="208">
        <f t="shared" si="8"/>
        <v>-3.1737493275954876</v>
      </c>
    </row>
    <row r="60" spans="2:20" ht="21" customHeight="1" x14ac:dyDescent="0.3">
      <c r="B60" s="136" t="s">
        <v>56</v>
      </c>
      <c r="C60" s="98"/>
      <c r="D60" s="98"/>
      <c r="E60" s="98"/>
      <c r="F60" s="98"/>
      <c r="G60" s="98"/>
      <c r="H60" s="98"/>
      <c r="O60" s="135"/>
      <c r="P60" s="98"/>
    </row>
    <row r="61" spans="2:20" ht="21" customHeight="1" x14ac:dyDescent="0.3"/>
    <row r="62" spans="2:20" ht="21" customHeight="1" x14ac:dyDescent="0.3"/>
    <row r="63" spans="2:20" ht="30" x14ac:dyDescent="0.5">
      <c r="B63" s="72" t="s">
        <v>49</v>
      </c>
      <c r="C63" s="69"/>
      <c r="D63" s="69"/>
      <c r="E63" s="69"/>
      <c r="F63" s="69"/>
      <c r="G63" s="69"/>
      <c r="H63" s="69"/>
      <c r="I63" s="69"/>
      <c r="J63" s="69"/>
      <c r="K63" s="69"/>
      <c r="L63" s="69"/>
      <c r="M63" s="69"/>
      <c r="N63" s="69"/>
      <c r="O63" s="69"/>
      <c r="P63" s="69"/>
      <c r="Q63" s="69"/>
    </row>
    <row r="64" spans="2:20" ht="31.2" x14ac:dyDescent="0.3">
      <c r="B64" s="124" t="s">
        <v>23</v>
      </c>
      <c r="C64" s="125" t="s">
        <v>24</v>
      </c>
      <c r="D64" s="126" t="s">
        <v>25</v>
      </c>
      <c r="E64" s="126" t="s">
        <v>26</v>
      </c>
      <c r="F64" s="126" t="s">
        <v>27</v>
      </c>
      <c r="G64" s="126" t="s">
        <v>28</v>
      </c>
      <c r="H64" s="126" t="s">
        <v>29</v>
      </c>
      <c r="I64" s="126" t="s">
        <v>30</v>
      </c>
      <c r="J64" s="126" t="s">
        <v>31</v>
      </c>
      <c r="K64" s="126" t="s">
        <v>32</v>
      </c>
      <c r="L64" s="126" t="s">
        <v>33</v>
      </c>
      <c r="M64" s="126" t="s">
        <v>34</v>
      </c>
      <c r="N64" s="127" t="s">
        <v>35</v>
      </c>
      <c r="O64" s="128" t="s">
        <v>53</v>
      </c>
      <c r="P64" s="129" t="s">
        <v>54</v>
      </c>
      <c r="Q64" s="130" t="s">
        <v>38</v>
      </c>
    </row>
    <row r="65" spans="2:17" ht="21" customHeight="1" x14ac:dyDescent="0.3">
      <c r="B65" s="95">
        <v>2000</v>
      </c>
      <c r="C65" s="131">
        <v>1522</v>
      </c>
      <c r="D65" s="99">
        <v>1520</v>
      </c>
      <c r="E65" s="99">
        <v>1517</v>
      </c>
      <c r="F65" s="99">
        <v>1512</v>
      </c>
      <c r="G65" s="99">
        <v>1510</v>
      </c>
      <c r="H65" s="99">
        <v>1508</v>
      </c>
      <c r="I65" s="99">
        <v>1508</v>
      </c>
      <c r="J65" s="99">
        <v>1506</v>
      </c>
      <c r="K65" s="99">
        <v>1504</v>
      </c>
      <c r="L65" s="99">
        <v>1491</v>
      </c>
      <c r="M65" s="99">
        <v>1490</v>
      </c>
      <c r="N65" s="98">
        <v>1771</v>
      </c>
      <c r="O65" s="132">
        <f>AVERAGE(C65:N65)</f>
        <v>1529.9166666666667</v>
      </c>
      <c r="P65" s="99">
        <f>AVERAGE(I65:N65,C66:H66)</f>
        <v>1650.75</v>
      </c>
      <c r="Q65" s="83"/>
    </row>
    <row r="66" spans="2:17" ht="21" customHeight="1" x14ac:dyDescent="0.3">
      <c r="B66" s="95">
        <v>2001</v>
      </c>
      <c r="C66" s="131">
        <v>1759</v>
      </c>
      <c r="D66" s="99">
        <v>1757</v>
      </c>
      <c r="E66" s="99">
        <v>1756</v>
      </c>
      <c r="F66" s="99">
        <v>1754</v>
      </c>
      <c r="G66" s="99">
        <v>1756</v>
      </c>
      <c r="H66" s="99">
        <v>1757</v>
      </c>
      <c r="I66" s="99">
        <v>1751</v>
      </c>
      <c r="J66" s="99">
        <v>1750</v>
      </c>
      <c r="K66" s="99">
        <v>1746</v>
      </c>
      <c r="L66" s="99">
        <v>1658</v>
      </c>
      <c r="M66" s="99">
        <v>1655</v>
      </c>
      <c r="N66" s="98">
        <v>1654</v>
      </c>
      <c r="O66" s="132">
        <f t="shared" ref="O66:O80" si="9">AVERAGE(C66:N66)</f>
        <v>1729.4166666666667</v>
      </c>
      <c r="P66" s="99">
        <f t="shared" ref="P66:P79" si="10">AVERAGE(I66:N66,C67:H67)</f>
        <v>1675.6666666666667</v>
      </c>
      <c r="Q66" s="207">
        <f>((O66/O65)-1)*100</f>
        <v>13.039925921891161</v>
      </c>
    </row>
    <row r="67" spans="2:17" ht="21" customHeight="1" x14ac:dyDescent="0.3">
      <c r="B67" s="95">
        <v>2002</v>
      </c>
      <c r="C67" s="131">
        <v>1654</v>
      </c>
      <c r="D67" s="99">
        <v>1652</v>
      </c>
      <c r="E67" s="99">
        <v>1652</v>
      </c>
      <c r="F67" s="99">
        <v>1648</v>
      </c>
      <c r="G67" s="99">
        <v>1645</v>
      </c>
      <c r="H67" s="99">
        <v>1643</v>
      </c>
      <c r="I67" s="99">
        <v>1649</v>
      </c>
      <c r="J67" s="99">
        <v>1647</v>
      </c>
      <c r="K67" s="99">
        <v>1653</v>
      </c>
      <c r="L67" s="99">
        <v>1656</v>
      </c>
      <c r="M67" s="99">
        <v>1653</v>
      </c>
      <c r="N67" s="98">
        <v>1655</v>
      </c>
      <c r="O67" s="132">
        <f t="shared" si="9"/>
        <v>1650.5833333333333</v>
      </c>
      <c r="P67" s="99">
        <f t="shared" si="10"/>
        <v>1657.9166666666667</v>
      </c>
      <c r="Q67" s="207">
        <f t="shared" ref="Q67:Q80" si="11">((O67/O66)-1)*100</f>
        <v>-4.5583771021057267</v>
      </c>
    </row>
    <row r="68" spans="2:17" ht="21" customHeight="1" x14ac:dyDescent="0.3">
      <c r="B68" s="95">
        <v>2003</v>
      </c>
      <c r="C68" s="131">
        <v>1654</v>
      </c>
      <c r="D68" s="99">
        <v>1668</v>
      </c>
      <c r="E68" s="99">
        <v>1666</v>
      </c>
      <c r="F68" s="99">
        <v>1665</v>
      </c>
      <c r="G68" s="99">
        <v>1665</v>
      </c>
      <c r="H68" s="99">
        <v>1664</v>
      </c>
      <c r="I68" s="99">
        <v>1667</v>
      </c>
      <c r="J68" s="99">
        <v>1666</v>
      </c>
      <c r="K68" s="99">
        <v>1669</v>
      </c>
      <c r="L68" s="99">
        <v>1705</v>
      </c>
      <c r="M68" s="99">
        <v>1707</v>
      </c>
      <c r="N68" s="98">
        <v>1708</v>
      </c>
      <c r="O68" s="132">
        <f t="shared" si="9"/>
        <v>1675.3333333333333</v>
      </c>
      <c r="P68" s="99">
        <f t="shared" si="10"/>
        <v>1696.4166666666667</v>
      </c>
      <c r="Q68" s="207">
        <f t="shared" si="11"/>
        <v>1.4994698843843191</v>
      </c>
    </row>
    <row r="69" spans="2:17" ht="21" customHeight="1" x14ac:dyDescent="0.3">
      <c r="B69" s="95">
        <v>2004</v>
      </c>
      <c r="C69" s="131">
        <v>1707</v>
      </c>
      <c r="D69" s="99">
        <v>1708</v>
      </c>
      <c r="E69" s="99">
        <v>1704</v>
      </c>
      <c r="F69" s="99">
        <v>1706</v>
      </c>
      <c r="G69" s="99">
        <v>1705</v>
      </c>
      <c r="H69" s="99">
        <v>1705</v>
      </c>
      <c r="I69" s="99">
        <v>1710</v>
      </c>
      <c r="J69" s="99">
        <v>1715</v>
      </c>
      <c r="K69" s="99">
        <v>1716</v>
      </c>
      <c r="L69" s="99">
        <v>1716</v>
      </c>
      <c r="M69" s="99">
        <v>1711</v>
      </c>
      <c r="N69" s="98">
        <v>1710</v>
      </c>
      <c r="O69" s="132">
        <f t="shared" si="9"/>
        <v>1709.4166666666667</v>
      </c>
      <c r="P69" s="99">
        <f t="shared" si="10"/>
        <v>1714.9166666666667</v>
      </c>
      <c r="Q69" s="207">
        <f t="shared" si="11"/>
        <v>2.0344210107441363</v>
      </c>
    </row>
    <row r="70" spans="2:17" ht="21" customHeight="1" x14ac:dyDescent="0.3">
      <c r="B70" s="95">
        <v>2005</v>
      </c>
      <c r="C70" s="131">
        <v>1712</v>
      </c>
      <c r="D70" s="99">
        <v>1712</v>
      </c>
      <c r="E70" s="99">
        <v>1717</v>
      </c>
      <c r="F70" s="99">
        <v>1715</v>
      </c>
      <c r="G70" s="99">
        <v>1721</v>
      </c>
      <c r="H70" s="99">
        <v>1724</v>
      </c>
      <c r="I70" s="99">
        <v>1723</v>
      </c>
      <c r="J70" s="99">
        <v>1719</v>
      </c>
      <c r="K70" s="99">
        <v>1718</v>
      </c>
      <c r="L70" s="99">
        <v>1711</v>
      </c>
      <c r="M70" s="99">
        <v>1710</v>
      </c>
      <c r="N70" s="98">
        <v>1710</v>
      </c>
      <c r="O70" s="132">
        <f t="shared" si="9"/>
        <v>1716</v>
      </c>
      <c r="P70" s="99">
        <f t="shared" si="10"/>
        <v>1715</v>
      </c>
      <c r="Q70" s="207">
        <f t="shared" si="11"/>
        <v>0.38512163018573631</v>
      </c>
    </row>
    <row r="71" spans="2:17" ht="21" customHeight="1" x14ac:dyDescent="0.3">
      <c r="B71" s="95">
        <v>2006</v>
      </c>
      <c r="C71" s="131">
        <v>1707</v>
      </c>
      <c r="D71" s="99">
        <v>1708</v>
      </c>
      <c r="E71" s="99">
        <v>1713</v>
      </c>
      <c r="F71" s="99">
        <v>1714</v>
      </c>
      <c r="G71" s="99">
        <v>1721</v>
      </c>
      <c r="H71" s="99">
        <v>1726</v>
      </c>
      <c r="I71" s="99">
        <v>1721</v>
      </c>
      <c r="J71" s="99">
        <v>1723</v>
      </c>
      <c r="K71" s="99">
        <v>1721</v>
      </c>
      <c r="L71" s="99">
        <v>1733</v>
      </c>
      <c r="M71" s="99">
        <v>1731</v>
      </c>
      <c r="N71" s="98">
        <v>1757</v>
      </c>
      <c r="O71" s="132">
        <f t="shared" si="9"/>
        <v>1722.9166666666667</v>
      </c>
      <c r="P71" s="99">
        <f t="shared" si="10"/>
        <v>1747.75</v>
      </c>
      <c r="Q71" s="207">
        <f t="shared" si="11"/>
        <v>0.40306915306915769</v>
      </c>
    </row>
    <row r="72" spans="2:17" ht="21" customHeight="1" x14ac:dyDescent="0.3">
      <c r="B72" s="95">
        <v>2007</v>
      </c>
      <c r="C72" s="131">
        <v>1757</v>
      </c>
      <c r="D72" s="99">
        <v>1758</v>
      </c>
      <c r="E72" s="99">
        <v>1765</v>
      </c>
      <c r="F72" s="99">
        <v>1760</v>
      </c>
      <c r="G72" s="99">
        <v>1764</v>
      </c>
      <c r="H72" s="99">
        <v>1783</v>
      </c>
      <c r="I72" s="99">
        <v>1785</v>
      </c>
      <c r="J72" s="99">
        <v>1787</v>
      </c>
      <c r="K72" s="99">
        <v>1790</v>
      </c>
      <c r="L72" s="99">
        <v>1788</v>
      </c>
      <c r="M72" s="99">
        <v>1786</v>
      </c>
      <c r="N72" s="98">
        <v>1795</v>
      </c>
      <c r="O72" s="132">
        <f t="shared" si="9"/>
        <v>1776.5</v>
      </c>
      <c r="P72" s="99">
        <f t="shared" si="10"/>
        <v>1788.6666666666667</v>
      </c>
      <c r="Q72" s="207">
        <f t="shared" si="11"/>
        <v>3.1100362756952826</v>
      </c>
    </row>
    <row r="73" spans="2:17" ht="21" customHeight="1" x14ac:dyDescent="0.3">
      <c r="B73" s="95">
        <v>2008</v>
      </c>
      <c r="C73" s="131">
        <v>1794</v>
      </c>
      <c r="D73" s="99">
        <v>1791</v>
      </c>
      <c r="E73" s="99">
        <v>1783</v>
      </c>
      <c r="F73" s="99">
        <v>1787</v>
      </c>
      <c r="G73" s="99">
        <v>1790</v>
      </c>
      <c r="H73" s="99">
        <v>1788</v>
      </c>
      <c r="I73" s="99">
        <v>1789</v>
      </c>
      <c r="J73" s="99">
        <v>1806</v>
      </c>
      <c r="K73" s="99">
        <v>1808</v>
      </c>
      <c r="L73" s="99">
        <v>1960</v>
      </c>
      <c r="M73" s="99">
        <v>2087</v>
      </c>
      <c r="N73" s="98">
        <v>2134</v>
      </c>
      <c r="O73" s="132">
        <f t="shared" si="9"/>
        <v>1859.75</v>
      </c>
      <c r="P73" s="99">
        <f t="shared" si="10"/>
        <v>2038.8333333333333</v>
      </c>
      <c r="Q73" s="207">
        <f t="shared" si="11"/>
        <v>4.6861806923726324</v>
      </c>
    </row>
    <row r="74" spans="2:17" ht="21" customHeight="1" x14ac:dyDescent="0.3">
      <c r="B74" s="95">
        <v>2009</v>
      </c>
      <c r="C74" s="131">
        <v>2134</v>
      </c>
      <c r="D74" s="99">
        <v>2144</v>
      </c>
      <c r="E74" s="99">
        <v>2149</v>
      </c>
      <c r="F74" s="99">
        <v>2153</v>
      </c>
      <c r="G74" s="99">
        <v>2151</v>
      </c>
      <c r="H74" s="99">
        <v>2151</v>
      </c>
      <c r="I74" s="99">
        <v>2148</v>
      </c>
      <c r="J74" s="99">
        <v>2148</v>
      </c>
      <c r="K74" s="99">
        <v>2148</v>
      </c>
      <c r="L74" s="99">
        <v>2153</v>
      </c>
      <c r="M74" s="99">
        <v>2271</v>
      </c>
      <c r="N74" s="98">
        <v>2270</v>
      </c>
      <c r="O74" s="132">
        <f t="shared" si="9"/>
        <v>2168.3333333333335</v>
      </c>
      <c r="P74" s="99">
        <f t="shared" si="10"/>
        <v>2223.5</v>
      </c>
      <c r="Q74" s="207">
        <f t="shared" si="11"/>
        <v>16.59273199802842</v>
      </c>
    </row>
    <row r="75" spans="2:17" ht="21" customHeight="1" x14ac:dyDescent="0.3">
      <c r="B75" s="95">
        <v>2010</v>
      </c>
      <c r="C75" s="131">
        <v>2269</v>
      </c>
      <c r="D75" s="99">
        <v>2261</v>
      </c>
      <c r="E75" s="99">
        <v>2257</v>
      </c>
      <c r="F75" s="99">
        <v>2254</v>
      </c>
      <c r="G75" s="99">
        <v>2252</v>
      </c>
      <c r="H75" s="99">
        <v>2251</v>
      </c>
      <c r="I75" s="99">
        <v>2248</v>
      </c>
      <c r="J75" s="99">
        <v>2243</v>
      </c>
      <c r="K75" s="99">
        <v>2240</v>
      </c>
      <c r="L75" s="99">
        <v>2236</v>
      </c>
      <c r="M75" s="99">
        <v>2238</v>
      </c>
      <c r="N75" s="98">
        <v>2238</v>
      </c>
      <c r="O75" s="132">
        <f t="shared" si="9"/>
        <v>2248.9166666666665</v>
      </c>
      <c r="P75" s="99">
        <f t="shared" si="10"/>
        <v>2235.1666666666665</v>
      </c>
      <c r="Q75" s="207">
        <f t="shared" si="11"/>
        <v>3.7163720215218854</v>
      </c>
    </row>
    <row r="76" spans="2:17" ht="21" customHeight="1" x14ac:dyDescent="0.3">
      <c r="B76" s="95">
        <v>2011</v>
      </c>
      <c r="C76" s="131">
        <v>2239</v>
      </c>
      <c r="D76" s="99">
        <v>2232</v>
      </c>
      <c r="E76" s="99">
        <v>2231</v>
      </c>
      <c r="F76" s="99">
        <v>2228</v>
      </c>
      <c r="G76" s="99">
        <v>2225</v>
      </c>
      <c r="H76" s="99">
        <v>2224</v>
      </c>
      <c r="I76" s="99">
        <v>2222</v>
      </c>
      <c r="J76" s="99">
        <v>2225</v>
      </c>
      <c r="K76" s="99">
        <v>2222</v>
      </c>
      <c r="L76" s="99">
        <v>2221</v>
      </c>
      <c r="M76" s="99">
        <v>2215</v>
      </c>
      <c r="N76" s="98">
        <v>2216</v>
      </c>
      <c r="O76" s="132">
        <f t="shared" si="9"/>
        <v>2225</v>
      </c>
      <c r="P76" s="99">
        <f t="shared" si="10"/>
        <v>2219.25</v>
      </c>
      <c r="Q76" s="207">
        <f t="shared" si="11"/>
        <v>-1.0634750064845933</v>
      </c>
    </row>
    <row r="77" spans="2:17" ht="21" customHeight="1" x14ac:dyDescent="0.3">
      <c r="B77" s="95">
        <v>2012</v>
      </c>
      <c r="C77" s="131">
        <v>2221</v>
      </c>
      <c r="D77" s="99">
        <v>2220</v>
      </c>
      <c r="E77" s="99">
        <v>2221</v>
      </c>
      <c r="F77" s="99">
        <v>2217</v>
      </c>
      <c r="G77" s="99">
        <v>2217</v>
      </c>
      <c r="H77" s="99">
        <v>2214</v>
      </c>
      <c r="I77" s="99">
        <v>2212</v>
      </c>
      <c r="J77" s="99">
        <v>2211</v>
      </c>
      <c r="K77" s="99">
        <v>2209</v>
      </c>
      <c r="L77" s="99">
        <v>2938</v>
      </c>
      <c r="M77" s="99">
        <v>2938</v>
      </c>
      <c r="N77" s="98">
        <v>2938</v>
      </c>
      <c r="O77" s="132">
        <f t="shared" si="9"/>
        <v>2396.3333333333335</v>
      </c>
      <c r="P77" s="99">
        <f t="shared" si="10"/>
        <v>2751</v>
      </c>
      <c r="Q77" s="207">
        <f t="shared" si="11"/>
        <v>7.7003745318352079</v>
      </c>
    </row>
    <row r="78" spans="2:17" ht="21" customHeight="1" x14ac:dyDescent="0.3">
      <c r="B78" s="95">
        <v>2013</v>
      </c>
      <c r="C78" s="131">
        <v>2951</v>
      </c>
      <c r="D78" s="99">
        <v>2926</v>
      </c>
      <c r="E78" s="99">
        <v>2926</v>
      </c>
      <c r="F78" s="99">
        <v>2923</v>
      </c>
      <c r="G78" s="99">
        <v>2920</v>
      </c>
      <c r="H78" s="99">
        <v>2920</v>
      </c>
      <c r="I78" s="99">
        <v>2920</v>
      </c>
      <c r="J78" s="99">
        <v>2922</v>
      </c>
      <c r="K78" s="99">
        <v>2932</v>
      </c>
      <c r="L78" s="99">
        <v>2931</v>
      </c>
      <c r="M78" s="99">
        <v>2924</v>
      </c>
      <c r="N78" s="98">
        <v>2922</v>
      </c>
      <c r="O78" s="132">
        <f t="shared" si="9"/>
        <v>2926.4166666666665</v>
      </c>
      <c r="P78" s="99">
        <f t="shared" si="10"/>
        <v>2928.5833333333335</v>
      </c>
      <c r="Q78" s="207">
        <f t="shared" si="11"/>
        <v>22.120600918069265</v>
      </c>
    </row>
    <row r="79" spans="2:17" ht="21" customHeight="1" x14ac:dyDescent="0.3">
      <c r="B79" s="95">
        <v>2014</v>
      </c>
      <c r="C79" s="131">
        <v>2921</v>
      </c>
      <c r="D79" s="99">
        <v>2941</v>
      </c>
      <c r="E79" s="99">
        <v>2932</v>
      </c>
      <c r="F79" s="99">
        <v>2935</v>
      </c>
      <c r="G79" s="99">
        <v>2935</v>
      </c>
      <c r="H79" s="99">
        <v>2928</v>
      </c>
      <c r="I79" s="99">
        <v>2932</v>
      </c>
      <c r="J79" s="99">
        <v>2939</v>
      </c>
      <c r="K79" s="99">
        <v>2936</v>
      </c>
      <c r="L79" s="99">
        <v>2936</v>
      </c>
      <c r="M79" s="99">
        <v>2933</v>
      </c>
      <c r="N79" s="98">
        <v>2934</v>
      </c>
      <c r="O79" s="132">
        <f t="shared" si="9"/>
        <v>2933.5</v>
      </c>
      <c r="P79" s="99">
        <f t="shared" si="10"/>
        <v>2744.0833333333335</v>
      </c>
      <c r="Q79" s="207">
        <f t="shared" si="11"/>
        <v>0.24204801093488104</v>
      </c>
    </row>
    <row r="80" spans="2:17" ht="21" customHeight="1" x14ac:dyDescent="0.3">
      <c r="B80" s="133">
        <v>2015</v>
      </c>
      <c r="C80" s="210">
        <v>2931</v>
      </c>
      <c r="D80" s="102">
        <v>2930</v>
      </c>
      <c r="E80" s="102">
        <v>2928</v>
      </c>
      <c r="F80" s="102">
        <v>2180</v>
      </c>
      <c r="G80" s="102">
        <v>2175</v>
      </c>
      <c r="H80" s="102">
        <v>2175</v>
      </c>
      <c r="I80" s="102">
        <v>2174</v>
      </c>
      <c r="J80" s="102">
        <v>2172</v>
      </c>
      <c r="K80" s="102">
        <v>2174</v>
      </c>
      <c r="L80" s="102">
        <v>2172</v>
      </c>
      <c r="M80" s="102">
        <v>2170</v>
      </c>
      <c r="N80" s="101"/>
      <c r="O80" s="134">
        <f t="shared" si="9"/>
        <v>2380.090909090909</v>
      </c>
      <c r="P80" s="102"/>
      <c r="Q80" s="208">
        <f t="shared" si="11"/>
        <v>-18.865147124905089</v>
      </c>
    </row>
    <row r="81" spans="2:17" ht="21" customHeight="1" x14ac:dyDescent="0.3">
      <c r="B81" s="95"/>
      <c r="C81" s="98"/>
      <c r="D81" s="98"/>
      <c r="E81" s="98"/>
      <c r="F81" s="98"/>
      <c r="G81" s="98"/>
      <c r="H81" s="98"/>
      <c r="O81" s="135"/>
      <c r="P81" s="98"/>
    </row>
    <row r="82" spans="2:17" ht="21" customHeight="1" x14ac:dyDescent="0.3"/>
    <row r="83" spans="2:17" ht="30" x14ac:dyDescent="0.5">
      <c r="B83" s="72" t="s">
        <v>50</v>
      </c>
      <c r="C83" s="69"/>
      <c r="D83" s="69"/>
      <c r="E83" s="69"/>
      <c r="F83" s="69"/>
      <c r="G83" s="69"/>
      <c r="H83" s="69"/>
      <c r="I83" s="69"/>
      <c r="J83" s="69"/>
      <c r="K83" s="69"/>
      <c r="L83" s="69"/>
      <c r="M83" s="69"/>
      <c r="N83" s="69"/>
      <c r="O83" s="69"/>
      <c r="P83" s="69"/>
      <c r="Q83" s="69"/>
    </row>
    <row r="84" spans="2:17" ht="31.2" x14ac:dyDescent="0.3">
      <c r="B84" s="124" t="s">
        <v>23</v>
      </c>
      <c r="C84" s="125" t="s">
        <v>24</v>
      </c>
      <c r="D84" s="126" t="s">
        <v>25</v>
      </c>
      <c r="E84" s="126" t="s">
        <v>26</v>
      </c>
      <c r="F84" s="126" t="s">
        <v>27</v>
      </c>
      <c r="G84" s="126" t="s">
        <v>28</v>
      </c>
      <c r="H84" s="126" t="s">
        <v>29</v>
      </c>
      <c r="I84" s="126" t="s">
        <v>30</v>
      </c>
      <c r="J84" s="126" t="s">
        <v>31</v>
      </c>
      <c r="K84" s="126" t="s">
        <v>32</v>
      </c>
      <c r="L84" s="126" t="s">
        <v>33</v>
      </c>
      <c r="M84" s="126" t="s">
        <v>34</v>
      </c>
      <c r="N84" s="127" t="s">
        <v>35</v>
      </c>
      <c r="O84" s="128" t="s">
        <v>53</v>
      </c>
      <c r="P84" s="129" t="s">
        <v>54</v>
      </c>
      <c r="Q84" s="130" t="s">
        <v>38</v>
      </c>
    </row>
    <row r="85" spans="2:17" ht="21" customHeight="1" x14ac:dyDescent="0.3">
      <c r="B85" s="95">
        <v>2000</v>
      </c>
      <c r="C85" s="131">
        <v>1553</v>
      </c>
      <c r="D85" s="99">
        <v>1563</v>
      </c>
      <c r="E85" s="99">
        <v>1565</v>
      </c>
      <c r="F85" s="99">
        <v>1570</v>
      </c>
      <c r="G85" s="99">
        <v>1571</v>
      </c>
      <c r="H85" s="99">
        <v>1569</v>
      </c>
      <c r="I85" s="99">
        <v>1566</v>
      </c>
      <c r="J85" s="99">
        <v>1566</v>
      </c>
      <c r="K85" s="99">
        <v>1563</v>
      </c>
      <c r="L85" s="99">
        <v>1563</v>
      </c>
      <c r="M85" s="99">
        <v>1561</v>
      </c>
      <c r="N85" s="98">
        <v>1564</v>
      </c>
      <c r="O85" s="132">
        <f>AVERAGE(C85:N85)</f>
        <v>1564.5</v>
      </c>
      <c r="P85" s="99">
        <f>AVERAGE(I85:N85,C86:H86)</f>
        <v>1566.3333333333333</v>
      </c>
      <c r="Q85" s="83"/>
    </row>
    <row r="86" spans="2:17" ht="21" customHeight="1" x14ac:dyDescent="0.3">
      <c r="B86" s="95">
        <v>2001</v>
      </c>
      <c r="C86" s="131">
        <v>1565</v>
      </c>
      <c r="D86" s="99">
        <v>1569</v>
      </c>
      <c r="E86" s="99">
        <v>1566</v>
      </c>
      <c r="F86" s="99">
        <v>1570</v>
      </c>
      <c r="G86" s="99">
        <v>1570</v>
      </c>
      <c r="H86" s="99">
        <v>1573</v>
      </c>
      <c r="I86" s="99">
        <v>1580</v>
      </c>
      <c r="J86" s="99">
        <v>1571</v>
      </c>
      <c r="K86" s="99">
        <v>1567</v>
      </c>
      <c r="L86" s="99">
        <v>1563</v>
      </c>
      <c r="M86" s="99">
        <v>1561</v>
      </c>
      <c r="N86" s="98">
        <v>1565</v>
      </c>
      <c r="O86" s="132">
        <f t="shared" ref="O86:O100" si="12">AVERAGE(C86:N86)</f>
        <v>1568.3333333333333</v>
      </c>
      <c r="P86" s="99">
        <f t="shared" ref="P86:P99" si="13">AVERAGE(I86:N86,C87:H87)</f>
        <v>1561.9166666666667</v>
      </c>
      <c r="Q86" s="207">
        <f>((O86/O85)-1)*100</f>
        <v>0.24501970810695273</v>
      </c>
    </row>
    <row r="87" spans="2:17" ht="21" customHeight="1" x14ac:dyDescent="0.3">
      <c r="B87" s="95">
        <v>2002</v>
      </c>
      <c r="C87" s="131">
        <v>1562</v>
      </c>
      <c r="D87" s="99">
        <v>1563</v>
      </c>
      <c r="E87" s="99">
        <v>1565</v>
      </c>
      <c r="F87" s="99">
        <v>1548</v>
      </c>
      <c r="G87" s="99">
        <v>1547</v>
      </c>
      <c r="H87" s="99">
        <v>1551</v>
      </c>
      <c r="I87" s="99">
        <v>1549</v>
      </c>
      <c r="J87" s="99">
        <v>1549</v>
      </c>
      <c r="K87" s="99">
        <v>1552</v>
      </c>
      <c r="L87" s="99">
        <v>1550</v>
      </c>
      <c r="M87" s="99">
        <v>1552</v>
      </c>
      <c r="N87" s="98">
        <v>1550</v>
      </c>
      <c r="O87" s="132">
        <f t="shared" si="12"/>
        <v>1553.1666666666667</v>
      </c>
      <c r="P87" s="99">
        <f t="shared" si="13"/>
        <v>1547.5833333333333</v>
      </c>
      <c r="Q87" s="207">
        <f t="shared" ref="Q87:Q100" si="14">((O87/O86)-1)*100</f>
        <v>-0.96705632306056666</v>
      </c>
    </row>
    <row r="88" spans="2:17" ht="21" customHeight="1" x14ac:dyDescent="0.3">
      <c r="B88" s="95">
        <v>2003</v>
      </c>
      <c r="C88" s="131">
        <v>1546</v>
      </c>
      <c r="D88" s="99">
        <v>1541</v>
      </c>
      <c r="E88" s="99">
        <v>1541</v>
      </c>
      <c r="F88" s="99">
        <v>1544</v>
      </c>
      <c r="G88" s="99">
        <v>1547</v>
      </c>
      <c r="H88" s="99">
        <v>1550</v>
      </c>
      <c r="I88" s="99">
        <v>1551</v>
      </c>
      <c r="J88" s="99">
        <v>1558</v>
      </c>
      <c r="K88" s="99">
        <v>1562</v>
      </c>
      <c r="L88" s="99">
        <v>1563</v>
      </c>
      <c r="M88" s="99">
        <v>1564</v>
      </c>
      <c r="N88" s="98">
        <v>1568</v>
      </c>
      <c r="O88" s="132">
        <f t="shared" si="12"/>
        <v>1552.9166666666667</v>
      </c>
      <c r="P88" s="99">
        <f t="shared" si="13"/>
        <v>1528.3333333333333</v>
      </c>
      <c r="Q88" s="207">
        <f t="shared" si="14"/>
        <v>-1.6096147655331183E-2</v>
      </c>
    </row>
    <row r="89" spans="2:17" ht="21" customHeight="1" x14ac:dyDescent="0.3">
      <c r="B89" s="95">
        <v>2004</v>
      </c>
      <c r="C89" s="131">
        <v>1572</v>
      </c>
      <c r="D89" s="99">
        <v>1479</v>
      </c>
      <c r="E89" s="99">
        <v>1479</v>
      </c>
      <c r="F89" s="99">
        <v>1479</v>
      </c>
      <c r="G89" s="99">
        <v>1481</v>
      </c>
      <c r="H89" s="99">
        <v>1484</v>
      </c>
      <c r="I89" s="99">
        <v>1483</v>
      </c>
      <c r="J89" s="99">
        <v>1484</v>
      </c>
      <c r="K89" s="99">
        <v>1494</v>
      </c>
      <c r="L89" s="99">
        <v>1494</v>
      </c>
      <c r="M89" s="99">
        <v>1491</v>
      </c>
      <c r="N89" s="98">
        <v>1488</v>
      </c>
      <c r="O89" s="132">
        <f t="shared" si="12"/>
        <v>1492.3333333333333</v>
      </c>
      <c r="P89" s="99">
        <f t="shared" si="13"/>
        <v>1489.0833333333333</v>
      </c>
      <c r="Q89" s="207">
        <f t="shared" si="14"/>
        <v>-3.9012610678830217</v>
      </c>
    </row>
    <row r="90" spans="2:17" ht="21" customHeight="1" x14ac:dyDescent="0.3">
      <c r="B90" s="95">
        <v>2005</v>
      </c>
      <c r="C90" s="131">
        <v>1487</v>
      </c>
      <c r="D90" s="99">
        <v>1493</v>
      </c>
      <c r="E90" s="99">
        <v>1490</v>
      </c>
      <c r="F90" s="99">
        <v>1487</v>
      </c>
      <c r="G90" s="99">
        <v>1489</v>
      </c>
      <c r="H90" s="99">
        <v>1489</v>
      </c>
      <c r="I90" s="99">
        <v>1484</v>
      </c>
      <c r="J90" s="99">
        <v>1478</v>
      </c>
      <c r="K90" s="99">
        <v>1475</v>
      </c>
      <c r="L90" s="99">
        <v>1469</v>
      </c>
      <c r="M90" s="99">
        <v>1474</v>
      </c>
      <c r="N90" s="98">
        <v>1474</v>
      </c>
      <c r="O90" s="132">
        <f t="shared" si="12"/>
        <v>1482.4166666666667</v>
      </c>
      <c r="P90" s="99">
        <f t="shared" si="13"/>
        <v>1467.3333333333333</v>
      </c>
      <c r="Q90" s="207">
        <f t="shared" si="14"/>
        <v>-0.66450748268929161</v>
      </c>
    </row>
    <row r="91" spans="2:17" ht="21" customHeight="1" x14ac:dyDescent="0.3">
      <c r="B91" s="95">
        <v>2006</v>
      </c>
      <c r="C91" s="131">
        <v>1461</v>
      </c>
      <c r="D91" s="99">
        <v>1465</v>
      </c>
      <c r="E91" s="99">
        <v>1461</v>
      </c>
      <c r="F91" s="99">
        <v>1455</v>
      </c>
      <c r="G91" s="99">
        <v>1456</v>
      </c>
      <c r="H91" s="99">
        <v>1456</v>
      </c>
      <c r="I91" s="99">
        <v>1449</v>
      </c>
      <c r="J91" s="99">
        <v>1452</v>
      </c>
      <c r="K91" s="99">
        <v>1460</v>
      </c>
      <c r="L91" s="99">
        <v>1455</v>
      </c>
      <c r="M91" s="99">
        <v>1440</v>
      </c>
      <c r="N91" s="98">
        <v>1437</v>
      </c>
      <c r="O91" s="132">
        <f t="shared" si="12"/>
        <v>1453.9166666666667</v>
      </c>
      <c r="P91" s="99">
        <f t="shared" si="13"/>
        <v>1441.75</v>
      </c>
      <c r="Q91" s="207">
        <f t="shared" si="14"/>
        <v>-1.9225363988982003</v>
      </c>
    </row>
    <row r="92" spans="2:17" ht="21" customHeight="1" x14ac:dyDescent="0.3">
      <c r="B92" s="95">
        <v>2007</v>
      </c>
      <c r="C92" s="131">
        <v>1437</v>
      </c>
      <c r="D92" s="99">
        <v>1438</v>
      </c>
      <c r="E92" s="99">
        <v>1439</v>
      </c>
      <c r="F92" s="99">
        <v>1432</v>
      </c>
      <c r="G92" s="99">
        <v>1431</v>
      </c>
      <c r="H92" s="99">
        <v>1431</v>
      </c>
      <c r="I92" s="99">
        <v>1427</v>
      </c>
      <c r="J92" s="99">
        <v>1422</v>
      </c>
      <c r="K92" s="99">
        <v>1415</v>
      </c>
      <c r="L92" s="99">
        <v>1401</v>
      </c>
      <c r="M92" s="99">
        <v>1397</v>
      </c>
      <c r="N92" s="98">
        <v>1395</v>
      </c>
      <c r="O92" s="132">
        <f t="shared" si="12"/>
        <v>1422.0833333333333</v>
      </c>
      <c r="P92" s="99">
        <f t="shared" si="13"/>
        <v>1398.6666666666667</v>
      </c>
      <c r="Q92" s="207">
        <f t="shared" si="14"/>
        <v>-2.1894881641543074</v>
      </c>
    </row>
    <row r="93" spans="2:17" ht="21" customHeight="1" x14ac:dyDescent="0.3">
      <c r="B93" s="95">
        <v>2008</v>
      </c>
      <c r="C93" s="131">
        <v>1392</v>
      </c>
      <c r="D93" s="99">
        <v>1391</v>
      </c>
      <c r="E93" s="99">
        <v>1388</v>
      </c>
      <c r="F93" s="99">
        <v>1382</v>
      </c>
      <c r="G93" s="99">
        <v>1388</v>
      </c>
      <c r="H93" s="99">
        <v>1386</v>
      </c>
      <c r="I93" s="99">
        <v>1376</v>
      </c>
      <c r="J93" s="99">
        <v>1365</v>
      </c>
      <c r="K93" s="99">
        <v>1364</v>
      </c>
      <c r="L93" s="99">
        <v>1334</v>
      </c>
      <c r="M93" s="99">
        <v>1319</v>
      </c>
      <c r="N93" s="98">
        <v>1320</v>
      </c>
      <c r="O93" s="132">
        <f t="shared" si="12"/>
        <v>1367.0833333333333</v>
      </c>
      <c r="P93" s="99">
        <f t="shared" si="13"/>
        <v>1338.5833333333333</v>
      </c>
      <c r="Q93" s="207">
        <f t="shared" si="14"/>
        <v>-3.8675651919132692</v>
      </c>
    </row>
    <row r="94" spans="2:17" ht="21" customHeight="1" x14ac:dyDescent="0.3">
      <c r="B94" s="95">
        <v>2009</v>
      </c>
      <c r="C94" s="131">
        <v>1331</v>
      </c>
      <c r="D94" s="99">
        <v>1331</v>
      </c>
      <c r="E94" s="99">
        <v>1333</v>
      </c>
      <c r="F94" s="99">
        <v>1335</v>
      </c>
      <c r="G94" s="99">
        <v>1332</v>
      </c>
      <c r="H94" s="99">
        <v>1323</v>
      </c>
      <c r="I94" s="99">
        <v>1323</v>
      </c>
      <c r="J94" s="99">
        <v>1315</v>
      </c>
      <c r="K94" s="99">
        <v>1314</v>
      </c>
      <c r="L94" s="99">
        <v>1309</v>
      </c>
      <c r="M94" s="99">
        <v>1309</v>
      </c>
      <c r="N94" s="98">
        <v>1303</v>
      </c>
      <c r="O94" s="132">
        <f t="shared" si="12"/>
        <v>1321.5</v>
      </c>
      <c r="P94" s="99">
        <f t="shared" si="13"/>
        <v>1306.6666666666667</v>
      </c>
      <c r="Q94" s="207">
        <f t="shared" si="14"/>
        <v>-3.3343492837549449</v>
      </c>
    </row>
    <row r="95" spans="2:17" ht="21" customHeight="1" x14ac:dyDescent="0.3">
      <c r="B95" s="95">
        <v>2010</v>
      </c>
      <c r="C95" s="131">
        <v>1306</v>
      </c>
      <c r="D95" s="99">
        <v>1301</v>
      </c>
      <c r="E95" s="99">
        <v>1301</v>
      </c>
      <c r="F95" s="99">
        <v>1300</v>
      </c>
      <c r="G95" s="99">
        <v>1297</v>
      </c>
      <c r="H95" s="99">
        <v>1302</v>
      </c>
      <c r="I95" s="99">
        <v>1295</v>
      </c>
      <c r="J95" s="99">
        <v>1294</v>
      </c>
      <c r="K95" s="99">
        <v>1292</v>
      </c>
      <c r="L95" s="99">
        <v>1287</v>
      </c>
      <c r="M95" s="99">
        <v>1285</v>
      </c>
      <c r="N95" s="98">
        <v>1286</v>
      </c>
      <c r="O95" s="132">
        <f t="shared" si="12"/>
        <v>1295.5</v>
      </c>
      <c r="P95" s="99">
        <f t="shared" si="13"/>
        <v>1295.5</v>
      </c>
      <c r="Q95" s="207">
        <f t="shared" si="14"/>
        <v>-1.9674612183125273</v>
      </c>
    </row>
    <row r="96" spans="2:17" ht="21" customHeight="1" x14ac:dyDescent="0.3">
      <c r="B96" s="95">
        <v>2011</v>
      </c>
      <c r="C96" s="131">
        <v>1293</v>
      </c>
      <c r="D96" s="99">
        <v>1303</v>
      </c>
      <c r="E96" s="99">
        <v>1306</v>
      </c>
      <c r="F96" s="99">
        <v>1300</v>
      </c>
      <c r="G96" s="99">
        <v>1303</v>
      </c>
      <c r="H96" s="99">
        <v>1302</v>
      </c>
      <c r="I96" s="99">
        <v>1303</v>
      </c>
      <c r="J96" s="99">
        <v>1300</v>
      </c>
      <c r="K96" s="99">
        <v>1295</v>
      </c>
      <c r="L96" s="99">
        <v>1298</v>
      </c>
      <c r="M96" s="99">
        <v>1298</v>
      </c>
      <c r="N96" s="98">
        <v>1293</v>
      </c>
      <c r="O96" s="132">
        <f t="shared" si="12"/>
        <v>1299.5</v>
      </c>
      <c r="P96" s="99">
        <f t="shared" si="13"/>
        <v>1290.6666666666667</v>
      </c>
      <c r="Q96" s="207">
        <f t="shared" si="14"/>
        <v>0.30876109610189495</v>
      </c>
    </row>
    <row r="97" spans="2:17" ht="21" customHeight="1" x14ac:dyDescent="0.3">
      <c r="B97" s="95">
        <v>2012</v>
      </c>
      <c r="C97" s="131">
        <v>1293</v>
      </c>
      <c r="D97" s="99">
        <v>1281</v>
      </c>
      <c r="E97" s="99">
        <v>1286</v>
      </c>
      <c r="F97" s="99">
        <v>1285</v>
      </c>
      <c r="G97" s="99">
        <v>1279</v>
      </c>
      <c r="H97" s="99">
        <v>1277</v>
      </c>
      <c r="I97" s="99">
        <v>1271</v>
      </c>
      <c r="J97" s="99">
        <v>1269</v>
      </c>
      <c r="K97" s="99">
        <v>1257</v>
      </c>
      <c r="L97" s="99">
        <v>1235.5</v>
      </c>
      <c r="M97" s="99">
        <v>1242</v>
      </c>
      <c r="N97" s="98">
        <v>1236</v>
      </c>
      <c r="O97" s="132">
        <f t="shared" si="12"/>
        <v>1267.625</v>
      </c>
      <c r="P97" s="99">
        <f t="shared" si="13"/>
        <v>1237.5416666666667</v>
      </c>
      <c r="Q97" s="207">
        <f t="shared" si="14"/>
        <v>-2.4528664871104278</v>
      </c>
    </row>
    <row r="98" spans="2:17" ht="21" customHeight="1" x14ac:dyDescent="0.3">
      <c r="B98" s="95">
        <v>2013</v>
      </c>
      <c r="C98" s="131">
        <v>1225</v>
      </c>
      <c r="D98" s="99">
        <v>1226</v>
      </c>
      <c r="E98" s="99">
        <v>1229</v>
      </c>
      <c r="F98" s="99">
        <v>1223</v>
      </c>
      <c r="G98" s="99">
        <v>1221</v>
      </c>
      <c r="H98" s="99">
        <v>1216</v>
      </c>
      <c r="I98" s="99">
        <v>1231</v>
      </c>
      <c r="J98" s="99">
        <v>1234</v>
      </c>
      <c r="K98" s="99">
        <v>1237</v>
      </c>
      <c r="L98" s="99">
        <v>1232</v>
      </c>
      <c r="M98" s="99">
        <v>1229</v>
      </c>
      <c r="N98" s="98">
        <v>1225</v>
      </c>
      <c r="O98" s="132">
        <f t="shared" si="12"/>
        <v>1227.3333333333333</v>
      </c>
      <c r="P98" s="99">
        <f t="shared" si="13"/>
        <v>1222</v>
      </c>
      <c r="Q98" s="207">
        <f t="shared" si="14"/>
        <v>-3.1785162541498213</v>
      </c>
    </row>
    <row r="99" spans="2:17" ht="21" customHeight="1" x14ac:dyDescent="0.3">
      <c r="B99" s="95">
        <v>2014</v>
      </c>
      <c r="C99" s="131">
        <v>1230</v>
      </c>
      <c r="D99" s="99">
        <v>1222</v>
      </c>
      <c r="E99" s="99">
        <v>1208</v>
      </c>
      <c r="F99" s="99">
        <v>1210</v>
      </c>
      <c r="G99" s="99">
        <v>1202</v>
      </c>
      <c r="H99" s="99">
        <v>1204</v>
      </c>
      <c r="I99" s="99">
        <v>1196</v>
      </c>
      <c r="J99" s="99">
        <v>1193</v>
      </c>
      <c r="K99" s="99">
        <v>1180</v>
      </c>
      <c r="L99" s="99">
        <v>1184</v>
      </c>
      <c r="M99" s="99">
        <v>1196</v>
      </c>
      <c r="N99" s="98">
        <v>1161</v>
      </c>
      <c r="O99" s="132">
        <f t="shared" si="12"/>
        <v>1198.8333333333333</v>
      </c>
      <c r="P99" s="99">
        <f t="shared" si="13"/>
        <v>1193.8333333333333</v>
      </c>
      <c r="Q99" s="207">
        <f t="shared" si="14"/>
        <v>-2.3221075502444344</v>
      </c>
    </row>
    <row r="100" spans="2:17" ht="21" customHeight="1" x14ac:dyDescent="0.3">
      <c r="B100" s="133">
        <v>2015</v>
      </c>
      <c r="C100" s="210">
        <v>1199</v>
      </c>
      <c r="D100" s="102">
        <v>1200</v>
      </c>
      <c r="E100" s="102">
        <v>1205</v>
      </c>
      <c r="F100" s="102">
        <v>1208</v>
      </c>
      <c r="G100" s="102">
        <v>1202</v>
      </c>
      <c r="H100" s="102">
        <v>1202</v>
      </c>
      <c r="I100" s="102">
        <v>1205</v>
      </c>
      <c r="J100" s="102">
        <v>1200</v>
      </c>
      <c r="K100" s="102">
        <v>1200</v>
      </c>
      <c r="L100" s="102">
        <v>1198</v>
      </c>
      <c r="M100" s="102">
        <v>1199</v>
      </c>
      <c r="N100" s="101"/>
      <c r="O100" s="134">
        <f t="shared" si="12"/>
        <v>1201.6363636363637</v>
      </c>
      <c r="P100" s="102"/>
      <c r="Q100" s="208">
        <f t="shared" si="14"/>
        <v>0.2338131769523466</v>
      </c>
    </row>
    <row r="101" spans="2:17" ht="21" customHeight="1" x14ac:dyDescent="0.3">
      <c r="B101" s="95"/>
      <c r="C101" s="98"/>
      <c r="D101" s="98"/>
      <c r="E101" s="98"/>
      <c r="F101" s="98"/>
      <c r="G101" s="98"/>
      <c r="H101" s="98"/>
      <c r="O101" s="135"/>
      <c r="P101" s="98"/>
    </row>
    <row r="102" spans="2:17" ht="21" customHeight="1" x14ac:dyDescent="0.3"/>
    <row r="103" spans="2:17" ht="27.75" customHeight="1" x14ac:dyDescent="0.5">
      <c r="B103" s="72" t="s">
        <v>66</v>
      </c>
      <c r="C103" s="69"/>
      <c r="D103" s="69"/>
      <c r="E103" s="69"/>
      <c r="F103" s="69"/>
      <c r="G103" s="69"/>
      <c r="H103" s="69"/>
      <c r="I103" s="69"/>
      <c r="J103" s="69"/>
      <c r="K103" s="69"/>
      <c r="L103" s="69"/>
      <c r="M103" s="69"/>
      <c r="N103" s="69"/>
      <c r="O103" s="69"/>
      <c r="P103" s="69"/>
      <c r="Q103" s="69"/>
    </row>
    <row r="104" spans="2:17" ht="31.2" x14ac:dyDescent="0.3">
      <c r="B104" s="124" t="s">
        <v>23</v>
      </c>
      <c r="C104" s="125" t="s">
        <v>24</v>
      </c>
      <c r="D104" s="126" t="s">
        <v>25</v>
      </c>
      <c r="E104" s="126" t="s">
        <v>26</v>
      </c>
      <c r="F104" s="126" t="s">
        <v>27</v>
      </c>
      <c r="G104" s="126" t="s">
        <v>28</v>
      </c>
      <c r="H104" s="126" t="s">
        <v>29</v>
      </c>
      <c r="I104" s="126" t="s">
        <v>30</v>
      </c>
      <c r="J104" s="126" t="s">
        <v>31</v>
      </c>
      <c r="K104" s="126" t="s">
        <v>32</v>
      </c>
      <c r="L104" s="126" t="s">
        <v>33</v>
      </c>
      <c r="M104" s="126" t="s">
        <v>34</v>
      </c>
      <c r="N104" s="127" t="s">
        <v>35</v>
      </c>
      <c r="O104" s="128" t="s">
        <v>53</v>
      </c>
      <c r="P104" s="129" t="s">
        <v>54</v>
      </c>
      <c r="Q104" s="130" t="s">
        <v>38</v>
      </c>
    </row>
    <row r="105" spans="2:17" ht="21" customHeight="1" x14ac:dyDescent="0.3">
      <c r="B105" s="95">
        <v>2000</v>
      </c>
      <c r="C105" s="131">
        <v>8</v>
      </c>
      <c r="D105" s="99">
        <v>8</v>
      </c>
      <c r="E105" s="99">
        <v>8</v>
      </c>
      <c r="F105" s="99">
        <v>8</v>
      </c>
      <c r="G105" s="99">
        <v>8</v>
      </c>
      <c r="H105" s="99">
        <v>8</v>
      </c>
      <c r="I105" s="99">
        <v>8</v>
      </c>
      <c r="J105" s="99">
        <v>8</v>
      </c>
      <c r="K105" s="99">
        <v>8</v>
      </c>
      <c r="L105" s="99">
        <v>8</v>
      </c>
      <c r="M105" s="99">
        <v>8</v>
      </c>
      <c r="N105" s="98">
        <v>8</v>
      </c>
      <c r="O105" s="132">
        <f>AVERAGE(C105:N105)</f>
        <v>8</v>
      </c>
      <c r="P105" s="99">
        <f>AVERAGE(I105:N105,C106:H106)</f>
        <v>8</v>
      </c>
      <c r="Q105" s="83"/>
    </row>
    <row r="106" spans="2:17" ht="21" customHeight="1" x14ac:dyDescent="0.3">
      <c r="B106" s="95">
        <v>2001</v>
      </c>
      <c r="C106" s="131">
        <v>8</v>
      </c>
      <c r="D106" s="99">
        <v>8</v>
      </c>
      <c r="E106" s="99">
        <v>8</v>
      </c>
      <c r="F106" s="99">
        <v>8</v>
      </c>
      <c r="G106" s="99">
        <v>8</v>
      </c>
      <c r="H106" s="99">
        <v>8</v>
      </c>
      <c r="I106" s="99">
        <v>8</v>
      </c>
      <c r="J106" s="99">
        <v>8</v>
      </c>
      <c r="K106" s="99">
        <v>8</v>
      </c>
      <c r="L106" s="99">
        <v>8</v>
      </c>
      <c r="M106" s="99">
        <v>8</v>
      </c>
      <c r="N106" s="98">
        <v>8</v>
      </c>
      <c r="O106" s="132">
        <f t="shared" ref="O106:O120" si="15">AVERAGE(C106:N106)</f>
        <v>8</v>
      </c>
      <c r="P106" s="99">
        <f t="shared" ref="P106:P119" si="16">AVERAGE(I106:N106,C107:H107)</f>
        <v>8</v>
      </c>
      <c r="Q106" s="207">
        <f>((O106/O105)-1)*100</f>
        <v>0</v>
      </c>
    </row>
    <row r="107" spans="2:17" ht="21" customHeight="1" x14ac:dyDescent="0.3">
      <c r="B107" s="95">
        <v>2002</v>
      </c>
      <c r="C107" s="131">
        <v>8</v>
      </c>
      <c r="D107" s="99">
        <v>8</v>
      </c>
      <c r="E107" s="99">
        <v>8</v>
      </c>
      <c r="F107" s="99">
        <v>8</v>
      </c>
      <c r="G107" s="99">
        <v>8</v>
      </c>
      <c r="H107" s="99">
        <v>8</v>
      </c>
      <c r="I107" s="99">
        <v>8</v>
      </c>
      <c r="J107" s="99">
        <v>8</v>
      </c>
      <c r="K107" s="99">
        <v>8</v>
      </c>
      <c r="L107" s="99">
        <v>8</v>
      </c>
      <c r="M107" s="99">
        <v>8</v>
      </c>
      <c r="N107" s="98">
        <v>8</v>
      </c>
      <c r="O107" s="132">
        <f t="shared" si="15"/>
        <v>8</v>
      </c>
      <c r="P107" s="99">
        <f t="shared" si="16"/>
        <v>8</v>
      </c>
      <c r="Q107" s="207">
        <f t="shared" ref="Q107:Q120" si="17">((O107/O106)-1)*100</f>
        <v>0</v>
      </c>
    </row>
    <row r="108" spans="2:17" ht="21" customHeight="1" x14ac:dyDescent="0.3">
      <c r="B108" s="95">
        <v>2003</v>
      </c>
      <c r="C108" s="131">
        <v>8</v>
      </c>
      <c r="D108" s="99">
        <v>8</v>
      </c>
      <c r="E108" s="99">
        <v>8</v>
      </c>
      <c r="F108" s="99">
        <v>8</v>
      </c>
      <c r="G108" s="99">
        <v>8</v>
      </c>
      <c r="H108" s="99">
        <v>8</v>
      </c>
      <c r="I108" s="99">
        <v>8</v>
      </c>
      <c r="J108" s="99">
        <v>8</v>
      </c>
      <c r="K108" s="99">
        <v>8</v>
      </c>
      <c r="L108" s="99">
        <v>8</v>
      </c>
      <c r="M108" s="99">
        <v>8</v>
      </c>
      <c r="N108" s="98">
        <v>8</v>
      </c>
      <c r="O108" s="132">
        <f t="shared" si="15"/>
        <v>8</v>
      </c>
      <c r="P108" s="99">
        <f t="shared" si="16"/>
        <v>7.5</v>
      </c>
      <c r="Q108" s="207">
        <f t="shared" si="17"/>
        <v>0</v>
      </c>
    </row>
    <row r="109" spans="2:17" ht="21" customHeight="1" x14ac:dyDescent="0.3">
      <c r="B109" s="95">
        <v>2004</v>
      </c>
      <c r="C109" s="131">
        <v>8</v>
      </c>
      <c r="D109" s="99">
        <v>8</v>
      </c>
      <c r="E109" s="99">
        <v>8</v>
      </c>
      <c r="F109" s="99">
        <v>6</v>
      </c>
      <c r="G109" s="99">
        <v>6</v>
      </c>
      <c r="H109" s="99">
        <v>6</v>
      </c>
      <c r="I109" s="99">
        <v>6</v>
      </c>
      <c r="J109" s="99">
        <v>6</v>
      </c>
      <c r="K109" s="99">
        <v>6</v>
      </c>
      <c r="L109" s="99">
        <v>6</v>
      </c>
      <c r="M109" s="99">
        <v>6</v>
      </c>
      <c r="N109" s="98">
        <v>6</v>
      </c>
      <c r="O109" s="132">
        <f t="shared" si="15"/>
        <v>6.5</v>
      </c>
      <c r="P109" s="99">
        <f t="shared" si="16"/>
        <v>6</v>
      </c>
      <c r="Q109" s="207">
        <f t="shared" si="17"/>
        <v>-18.75</v>
      </c>
    </row>
    <row r="110" spans="2:17" ht="21" customHeight="1" x14ac:dyDescent="0.3">
      <c r="B110" s="95">
        <v>2005</v>
      </c>
      <c r="C110" s="131">
        <v>6</v>
      </c>
      <c r="D110" s="99">
        <v>6</v>
      </c>
      <c r="E110" s="99">
        <v>6</v>
      </c>
      <c r="F110" s="99">
        <v>6</v>
      </c>
      <c r="G110" s="99">
        <v>6</v>
      </c>
      <c r="H110" s="99">
        <v>6</v>
      </c>
      <c r="I110" s="99">
        <v>6</v>
      </c>
      <c r="J110" s="99">
        <v>6</v>
      </c>
      <c r="K110" s="99">
        <v>6</v>
      </c>
      <c r="L110" s="99">
        <v>6</v>
      </c>
      <c r="M110" s="99">
        <v>6</v>
      </c>
      <c r="N110" s="98">
        <v>6</v>
      </c>
      <c r="O110" s="132">
        <f t="shared" si="15"/>
        <v>6</v>
      </c>
      <c r="P110" s="99">
        <f t="shared" si="16"/>
        <v>5.75</v>
      </c>
      <c r="Q110" s="207">
        <f t="shared" si="17"/>
        <v>-7.6923076923076872</v>
      </c>
    </row>
    <row r="111" spans="2:17" ht="21" customHeight="1" x14ac:dyDescent="0.3">
      <c r="B111" s="95">
        <v>2006</v>
      </c>
      <c r="C111" s="131">
        <v>6</v>
      </c>
      <c r="D111" s="99">
        <v>6</v>
      </c>
      <c r="E111" s="99">
        <v>6</v>
      </c>
      <c r="F111" s="99">
        <v>5</v>
      </c>
      <c r="G111" s="99">
        <v>5</v>
      </c>
      <c r="H111" s="99">
        <v>5</v>
      </c>
      <c r="I111" s="99">
        <v>5</v>
      </c>
      <c r="J111" s="99">
        <v>5</v>
      </c>
      <c r="K111" s="99">
        <v>5</v>
      </c>
      <c r="L111" s="99">
        <v>5</v>
      </c>
      <c r="M111" s="99">
        <v>5</v>
      </c>
      <c r="N111" s="98">
        <v>5</v>
      </c>
      <c r="O111" s="132">
        <f t="shared" si="15"/>
        <v>5.25</v>
      </c>
      <c r="P111" s="99">
        <f t="shared" si="16"/>
        <v>5</v>
      </c>
      <c r="Q111" s="207">
        <f t="shared" si="17"/>
        <v>-12.5</v>
      </c>
    </row>
    <row r="112" spans="2:17" ht="21" customHeight="1" x14ac:dyDescent="0.3">
      <c r="B112" s="95">
        <v>2007</v>
      </c>
      <c r="C112" s="131">
        <v>5</v>
      </c>
      <c r="D112" s="99">
        <v>5</v>
      </c>
      <c r="E112" s="99">
        <v>5</v>
      </c>
      <c r="F112" s="99">
        <v>5</v>
      </c>
      <c r="G112" s="99">
        <v>5</v>
      </c>
      <c r="H112" s="99">
        <v>5</v>
      </c>
      <c r="I112" s="99">
        <v>5</v>
      </c>
      <c r="J112" s="99">
        <v>5</v>
      </c>
      <c r="K112" s="99">
        <v>5</v>
      </c>
      <c r="L112" s="99">
        <v>5</v>
      </c>
      <c r="M112" s="99">
        <v>5</v>
      </c>
      <c r="N112" s="98">
        <v>5</v>
      </c>
      <c r="O112" s="132">
        <f t="shared" si="15"/>
        <v>5</v>
      </c>
      <c r="P112" s="99">
        <f t="shared" si="16"/>
        <v>5</v>
      </c>
      <c r="Q112" s="207">
        <f t="shared" si="17"/>
        <v>-4.7619047619047672</v>
      </c>
    </row>
    <row r="113" spans="2:17" ht="21" customHeight="1" x14ac:dyDescent="0.3">
      <c r="B113" s="95">
        <v>2008</v>
      </c>
      <c r="C113" s="131">
        <v>5</v>
      </c>
      <c r="D113" s="99">
        <v>5</v>
      </c>
      <c r="E113" s="99">
        <v>5</v>
      </c>
      <c r="F113" s="99">
        <v>5</v>
      </c>
      <c r="G113" s="99">
        <v>5</v>
      </c>
      <c r="H113" s="99">
        <v>5</v>
      </c>
      <c r="I113" s="99">
        <v>5</v>
      </c>
      <c r="J113" s="99">
        <v>5</v>
      </c>
      <c r="K113" s="99">
        <v>5</v>
      </c>
      <c r="L113" s="99">
        <v>5</v>
      </c>
      <c r="M113" s="99">
        <v>5</v>
      </c>
      <c r="N113" s="98">
        <v>5</v>
      </c>
      <c r="O113" s="132">
        <f t="shared" si="15"/>
        <v>5</v>
      </c>
      <c r="P113" s="99">
        <f t="shared" si="16"/>
        <v>4.666666666666667</v>
      </c>
      <c r="Q113" s="207">
        <f t="shared" si="17"/>
        <v>0</v>
      </c>
    </row>
    <row r="114" spans="2:17" ht="21" customHeight="1" x14ac:dyDescent="0.3">
      <c r="B114" s="95">
        <v>2009</v>
      </c>
      <c r="C114" s="131">
        <v>5</v>
      </c>
      <c r="D114" s="99">
        <v>5</v>
      </c>
      <c r="E114" s="99">
        <v>4</v>
      </c>
      <c r="F114" s="99">
        <v>4</v>
      </c>
      <c r="G114" s="99">
        <v>4</v>
      </c>
      <c r="H114" s="99">
        <v>4</v>
      </c>
      <c r="I114" s="99">
        <v>4</v>
      </c>
      <c r="J114" s="99">
        <v>4</v>
      </c>
      <c r="K114" s="99">
        <v>4</v>
      </c>
      <c r="L114" s="99">
        <v>4</v>
      </c>
      <c r="M114" s="99">
        <v>4</v>
      </c>
      <c r="N114" s="98">
        <v>4</v>
      </c>
      <c r="O114" s="132">
        <f t="shared" si="15"/>
        <v>4.166666666666667</v>
      </c>
      <c r="P114" s="99">
        <f t="shared" si="16"/>
        <v>4</v>
      </c>
      <c r="Q114" s="207">
        <f t="shared" si="17"/>
        <v>-16.666666666666664</v>
      </c>
    </row>
    <row r="115" spans="2:17" ht="21" customHeight="1" x14ac:dyDescent="0.3">
      <c r="B115" s="95">
        <v>2010</v>
      </c>
      <c r="C115" s="131">
        <v>4</v>
      </c>
      <c r="D115" s="99">
        <v>4</v>
      </c>
      <c r="E115" s="99">
        <v>4</v>
      </c>
      <c r="F115" s="99">
        <v>4</v>
      </c>
      <c r="G115" s="99">
        <v>4</v>
      </c>
      <c r="H115" s="99">
        <v>4</v>
      </c>
      <c r="I115" s="99">
        <v>4</v>
      </c>
      <c r="J115" s="99">
        <v>4</v>
      </c>
      <c r="K115" s="99">
        <v>4</v>
      </c>
      <c r="L115" s="99">
        <v>4</v>
      </c>
      <c r="M115" s="99">
        <v>4</v>
      </c>
      <c r="N115" s="98">
        <v>4</v>
      </c>
      <c r="O115" s="132">
        <f t="shared" si="15"/>
        <v>4</v>
      </c>
      <c r="P115" s="99">
        <f t="shared" si="16"/>
        <v>3.6666666666666665</v>
      </c>
      <c r="Q115" s="207">
        <f t="shared" si="17"/>
        <v>-4.0000000000000036</v>
      </c>
    </row>
    <row r="116" spans="2:17" ht="21" customHeight="1" x14ac:dyDescent="0.3">
      <c r="B116" s="95">
        <v>2011</v>
      </c>
      <c r="C116" s="131">
        <v>4</v>
      </c>
      <c r="D116" s="99">
        <v>4</v>
      </c>
      <c r="E116" s="99">
        <v>4</v>
      </c>
      <c r="F116" s="99">
        <v>4</v>
      </c>
      <c r="G116" s="99">
        <v>2</v>
      </c>
      <c r="H116" s="99">
        <v>2</v>
      </c>
      <c r="I116" s="99">
        <v>2</v>
      </c>
      <c r="J116" s="99">
        <v>2</v>
      </c>
      <c r="K116" s="99">
        <v>2</v>
      </c>
      <c r="L116" s="99">
        <v>2</v>
      </c>
      <c r="M116" s="99">
        <v>2</v>
      </c>
      <c r="N116" s="98">
        <v>2</v>
      </c>
      <c r="O116" s="132">
        <f t="shared" si="15"/>
        <v>2.6666666666666665</v>
      </c>
      <c r="P116" s="99">
        <f t="shared" si="16"/>
        <v>2</v>
      </c>
      <c r="Q116" s="207">
        <f t="shared" si="17"/>
        <v>-33.333333333333336</v>
      </c>
    </row>
    <row r="117" spans="2:17" ht="21" customHeight="1" x14ac:dyDescent="0.3">
      <c r="B117" s="95">
        <v>2012</v>
      </c>
      <c r="C117" s="131">
        <v>2</v>
      </c>
      <c r="D117" s="99">
        <v>2</v>
      </c>
      <c r="E117" s="99">
        <v>2</v>
      </c>
      <c r="F117" s="99">
        <v>2</v>
      </c>
      <c r="G117" s="99">
        <v>2</v>
      </c>
      <c r="H117" s="99">
        <v>2</v>
      </c>
      <c r="I117" s="99">
        <v>2</v>
      </c>
      <c r="J117" s="99">
        <v>2</v>
      </c>
      <c r="K117" s="99">
        <v>2</v>
      </c>
      <c r="L117" s="99">
        <v>3</v>
      </c>
      <c r="M117" s="99">
        <v>3</v>
      </c>
      <c r="N117" s="98">
        <v>3</v>
      </c>
      <c r="O117" s="132">
        <f t="shared" si="15"/>
        <v>2.25</v>
      </c>
      <c r="P117" s="99">
        <f t="shared" si="16"/>
        <v>2.75</v>
      </c>
      <c r="Q117" s="207">
        <f t="shared" si="17"/>
        <v>-15.625</v>
      </c>
    </row>
    <row r="118" spans="2:17" ht="21" customHeight="1" x14ac:dyDescent="0.3">
      <c r="B118" s="95">
        <v>2013</v>
      </c>
      <c r="C118" s="131">
        <v>3</v>
      </c>
      <c r="D118" s="99">
        <v>3</v>
      </c>
      <c r="E118" s="99">
        <v>3</v>
      </c>
      <c r="F118" s="99">
        <v>3</v>
      </c>
      <c r="G118" s="99">
        <v>3</v>
      </c>
      <c r="H118" s="99">
        <v>3</v>
      </c>
      <c r="I118" s="99">
        <v>3</v>
      </c>
      <c r="J118" s="99">
        <v>3</v>
      </c>
      <c r="K118" s="99">
        <v>3</v>
      </c>
      <c r="L118" s="99">
        <v>3</v>
      </c>
      <c r="M118" s="99">
        <v>3</v>
      </c>
      <c r="N118" s="98">
        <v>3</v>
      </c>
      <c r="O118" s="132">
        <f t="shared" si="15"/>
        <v>3</v>
      </c>
      <c r="P118" s="99">
        <f t="shared" si="16"/>
        <v>2.75</v>
      </c>
      <c r="Q118" s="207">
        <f t="shared" si="17"/>
        <v>33.333333333333329</v>
      </c>
    </row>
    <row r="119" spans="2:17" ht="21" customHeight="1" x14ac:dyDescent="0.3">
      <c r="B119" s="95">
        <v>2014</v>
      </c>
      <c r="C119" s="131">
        <v>3</v>
      </c>
      <c r="D119" s="99">
        <v>3</v>
      </c>
      <c r="E119" s="99">
        <v>3</v>
      </c>
      <c r="F119" s="99">
        <v>2</v>
      </c>
      <c r="G119" s="99">
        <v>2</v>
      </c>
      <c r="H119" s="99">
        <v>2</v>
      </c>
      <c r="I119" s="99">
        <v>2</v>
      </c>
      <c r="J119" s="99">
        <v>2</v>
      </c>
      <c r="K119" s="99">
        <v>2</v>
      </c>
      <c r="L119" s="99">
        <v>2</v>
      </c>
      <c r="M119" s="99">
        <v>2</v>
      </c>
      <c r="N119" s="98">
        <v>2</v>
      </c>
      <c r="O119" s="132">
        <f t="shared" si="15"/>
        <v>2.25</v>
      </c>
      <c r="P119" s="99">
        <f t="shared" si="16"/>
        <v>2</v>
      </c>
      <c r="Q119" s="207">
        <f t="shared" si="17"/>
        <v>-25</v>
      </c>
    </row>
    <row r="120" spans="2:17" ht="21" customHeight="1" x14ac:dyDescent="0.3">
      <c r="B120" s="133">
        <v>2015</v>
      </c>
      <c r="C120" s="210">
        <v>2</v>
      </c>
      <c r="D120" s="102">
        <v>2</v>
      </c>
      <c r="E120" s="102">
        <v>2</v>
      </c>
      <c r="F120" s="102">
        <v>2</v>
      </c>
      <c r="G120" s="102">
        <v>2</v>
      </c>
      <c r="H120" s="102">
        <v>2</v>
      </c>
      <c r="I120" s="102">
        <v>2</v>
      </c>
      <c r="J120" s="102">
        <v>2</v>
      </c>
      <c r="K120" s="102">
        <v>2</v>
      </c>
      <c r="L120" s="102">
        <v>2</v>
      </c>
      <c r="M120" s="102">
        <v>2</v>
      </c>
      <c r="N120" s="101"/>
      <c r="O120" s="134">
        <f t="shared" si="15"/>
        <v>2</v>
      </c>
      <c r="P120" s="102"/>
      <c r="Q120" s="208">
        <f t="shared" si="17"/>
        <v>-11.111111111111116</v>
      </c>
    </row>
    <row r="121" spans="2:17" ht="21" customHeight="1" x14ac:dyDescent="0.3">
      <c r="B121" s="95"/>
      <c r="C121" s="98"/>
      <c r="D121" s="98"/>
      <c r="E121" s="98"/>
      <c r="F121" s="98"/>
      <c r="G121" s="98"/>
      <c r="H121" s="98"/>
      <c r="O121" s="135"/>
      <c r="P121" s="98"/>
    </row>
    <row r="122" spans="2:17" ht="21" customHeight="1" x14ac:dyDescent="0.3"/>
    <row r="123" spans="2:17" ht="21" customHeight="1" x14ac:dyDescent="0.5">
      <c r="B123" s="72" t="s">
        <v>51</v>
      </c>
      <c r="C123" s="69"/>
      <c r="D123" s="69"/>
      <c r="E123" s="69"/>
      <c r="F123" s="69"/>
      <c r="G123" s="69"/>
      <c r="H123" s="69"/>
      <c r="I123" s="69"/>
      <c r="J123" s="69"/>
      <c r="K123" s="69"/>
      <c r="L123" s="69"/>
      <c r="M123" s="69"/>
      <c r="N123" s="69"/>
      <c r="O123" s="69"/>
      <c r="P123" s="69"/>
      <c r="Q123" s="69"/>
    </row>
    <row r="124" spans="2:17" ht="31.2" x14ac:dyDescent="0.3">
      <c r="B124" s="124" t="s">
        <v>23</v>
      </c>
      <c r="C124" s="125" t="s">
        <v>24</v>
      </c>
      <c r="D124" s="126" t="s">
        <v>25</v>
      </c>
      <c r="E124" s="126" t="s">
        <v>26</v>
      </c>
      <c r="F124" s="126" t="s">
        <v>27</v>
      </c>
      <c r="G124" s="126" t="s">
        <v>28</v>
      </c>
      <c r="H124" s="126" t="s">
        <v>29</v>
      </c>
      <c r="I124" s="126" t="s">
        <v>30</v>
      </c>
      <c r="J124" s="126" t="s">
        <v>31</v>
      </c>
      <c r="K124" s="126" t="s">
        <v>32</v>
      </c>
      <c r="L124" s="126" t="s">
        <v>33</v>
      </c>
      <c r="M124" s="126" t="s">
        <v>34</v>
      </c>
      <c r="N124" s="127" t="s">
        <v>35</v>
      </c>
      <c r="O124" s="128" t="s">
        <v>53</v>
      </c>
      <c r="P124" s="129" t="s">
        <v>54</v>
      </c>
      <c r="Q124" s="130" t="s">
        <v>38</v>
      </c>
    </row>
    <row r="125" spans="2:17" ht="21" customHeight="1" x14ac:dyDescent="0.3">
      <c r="B125" s="95">
        <v>2000</v>
      </c>
      <c r="C125" s="131">
        <f t="shared" ref="C125:N140" si="18">+C4+C24+C44+C65+C85+C105</f>
        <v>1334459</v>
      </c>
      <c r="D125" s="99">
        <f t="shared" si="18"/>
        <v>1336577</v>
      </c>
      <c r="E125" s="99">
        <f t="shared" si="18"/>
        <v>1338936</v>
      </c>
      <c r="F125" s="99">
        <f t="shared" si="18"/>
        <v>1340758</v>
      </c>
      <c r="G125" s="99">
        <f t="shared" si="18"/>
        <v>1342639</v>
      </c>
      <c r="H125" s="99">
        <f t="shared" si="18"/>
        <v>1344675</v>
      </c>
      <c r="I125" s="99">
        <f t="shared" si="18"/>
        <v>1346083</v>
      </c>
      <c r="J125" s="99">
        <f t="shared" si="18"/>
        <v>1347301</v>
      </c>
      <c r="K125" s="99">
        <f t="shared" si="18"/>
        <v>1349191</v>
      </c>
      <c r="L125" s="99">
        <f t="shared" si="18"/>
        <v>1350833</v>
      </c>
      <c r="M125" s="99">
        <f t="shared" si="18"/>
        <v>1352880</v>
      </c>
      <c r="N125" s="98">
        <f t="shared" si="18"/>
        <v>1354660</v>
      </c>
      <c r="O125" s="132">
        <f>AVERAGE(C125:N125)</f>
        <v>1344916</v>
      </c>
      <c r="P125" s="99">
        <f>AVERAGE(I125:N125,C126:H126)</f>
        <v>1355460.9166666667</v>
      </c>
      <c r="Q125" s="83"/>
    </row>
    <row r="126" spans="2:17" ht="21" customHeight="1" x14ac:dyDescent="0.3">
      <c r="B126" s="95">
        <v>2001</v>
      </c>
      <c r="C126" s="131">
        <f t="shared" si="18"/>
        <v>1356115</v>
      </c>
      <c r="D126" s="99">
        <f t="shared" si="18"/>
        <v>1357573</v>
      </c>
      <c r="E126" s="99">
        <f t="shared" si="18"/>
        <v>1359471</v>
      </c>
      <c r="F126" s="99">
        <f t="shared" si="18"/>
        <v>1361713</v>
      </c>
      <c r="G126" s="99">
        <f t="shared" si="18"/>
        <v>1363638</v>
      </c>
      <c r="H126" s="99">
        <f t="shared" si="18"/>
        <v>1366073</v>
      </c>
      <c r="I126" s="99">
        <f t="shared" si="18"/>
        <v>1367562</v>
      </c>
      <c r="J126" s="99">
        <f t="shared" si="18"/>
        <v>1368748</v>
      </c>
      <c r="K126" s="99">
        <f t="shared" si="18"/>
        <v>1369887</v>
      </c>
      <c r="L126" s="99">
        <f t="shared" si="18"/>
        <v>1371268</v>
      </c>
      <c r="M126" s="99">
        <f t="shared" si="18"/>
        <v>1372224</v>
      </c>
      <c r="N126" s="98">
        <f t="shared" si="18"/>
        <v>1373752</v>
      </c>
      <c r="O126" s="132">
        <f t="shared" ref="O126:O139" si="19">AVERAGE(C126:N126)</f>
        <v>1365668.6666666667</v>
      </c>
      <c r="P126" s="99">
        <f t="shared" ref="P126:P139" si="20">AVERAGE(I126:N126,C127:H127)</f>
        <v>1374884.9166666667</v>
      </c>
      <c r="Q126" s="207">
        <f>((O126/O125)-1)*100</f>
        <v>1.5430455631925577</v>
      </c>
    </row>
    <row r="127" spans="2:17" ht="21" customHeight="1" x14ac:dyDescent="0.3">
      <c r="B127" s="95">
        <v>2002</v>
      </c>
      <c r="C127" s="131">
        <f t="shared" si="18"/>
        <v>1375788</v>
      </c>
      <c r="D127" s="99">
        <f t="shared" si="18"/>
        <v>1377078</v>
      </c>
      <c r="E127" s="99">
        <f t="shared" si="18"/>
        <v>1378191</v>
      </c>
      <c r="F127" s="99">
        <f t="shared" si="18"/>
        <v>1379465</v>
      </c>
      <c r="G127" s="99">
        <f t="shared" si="18"/>
        <v>1381136</v>
      </c>
      <c r="H127" s="99">
        <f t="shared" si="18"/>
        <v>1383520</v>
      </c>
      <c r="I127" s="99">
        <f t="shared" si="18"/>
        <v>1385596</v>
      </c>
      <c r="J127" s="99">
        <f t="shared" si="18"/>
        <v>1386630</v>
      </c>
      <c r="K127" s="99">
        <f t="shared" si="18"/>
        <v>1387910</v>
      </c>
      <c r="L127" s="99">
        <f t="shared" si="18"/>
        <v>1389325</v>
      </c>
      <c r="M127" s="99">
        <f t="shared" si="18"/>
        <v>1390448</v>
      </c>
      <c r="N127" s="98">
        <f t="shared" si="18"/>
        <v>1391561</v>
      </c>
      <c r="O127" s="132">
        <f t="shared" si="19"/>
        <v>1383887.3333333333</v>
      </c>
      <c r="P127" s="99">
        <f t="shared" si="20"/>
        <v>1392742.8333333333</v>
      </c>
      <c r="Q127" s="207">
        <f t="shared" ref="Q127:Q140" si="21">((O127/O126)-1)*100</f>
        <v>1.3340473506750827</v>
      </c>
    </row>
    <row r="128" spans="2:17" ht="21" customHeight="1" x14ac:dyDescent="0.3">
      <c r="B128" s="95">
        <v>2003</v>
      </c>
      <c r="C128" s="131">
        <f t="shared" si="18"/>
        <v>1393794</v>
      </c>
      <c r="D128" s="99">
        <f t="shared" si="18"/>
        <v>1395072</v>
      </c>
      <c r="E128" s="99">
        <f t="shared" si="18"/>
        <v>1395961</v>
      </c>
      <c r="F128" s="99">
        <f t="shared" si="18"/>
        <v>1397105</v>
      </c>
      <c r="G128" s="99">
        <f t="shared" si="18"/>
        <v>1398546</v>
      </c>
      <c r="H128" s="99">
        <f t="shared" si="18"/>
        <v>1400966</v>
      </c>
      <c r="I128" s="99">
        <f t="shared" si="18"/>
        <v>1402806</v>
      </c>
      <c r="J128" s="99">
        <f t="shared" si="18"/>
        <v>1403556</v>
      </c>
      <c r="K128" s="99">
        <f t="shared" si="18"/>
        <v>1404824</v>
      </c>
      <c r="L128" s="99">
        <f t="shared" si="18"/>
        <v>1406555</v>
      </c>
      <c r="M128" s="99">
        <f t="shared" si="18"/>
        <v>1407505</v>
      </c>
      <c r="N128" s="98">
        <f t="shared" si="18"/>
        <v>1408918</v>
      </c>
      <c r="O128" s="132">
        <f t="shared" si="19"/>
        <v>1401300.6666666667</v>
      </c>
      <c r="P128" s="99">
        <f t="shared" si="20"/>
        <v>1410271.4166666667</v>
      </c>
      <c r="Q128" s="207">
        <f t="shared" si="21"/>
        <v>1.258291257814359</v>
      </c>
    </row>
    <row r="129" spans="2:17" ht="21" customHeight="1" x14ac:dyDescent="0.3">
      <c r="B129" s="95">
        <v>2004</v>
      </c>
      <c r="C129" s="131">
        <f t="shared" si="18"/>
        <v>1411250</v>
      </c>
      <c r="D129" s="99">
        <f t="shared" si="18"/>
        <v>1413038</v>
      </c>
      <c r="E129" s="99">
        <f t="shared" si="18"/>
        <v>1413794</v>
      </c>
      <c r="F129" s="99">
        <f t="shared" si="18"/>
        <v>1414983</v>
      </c>
      <c r="G129" s="99">
        <f t="shared" si="18"/>
        <v>1416792</v>
      </c>
      <c r="H129" s="99">
        <f t="shared" si="18"/>
        <v>1419236</v>
      </c>
      <c r="I129" s="99">
        <f t="shared" si="18"/>
        <v>1420476</v>
      </c>
      <c r="J129" s="99">
        <f t="shared" si="18"/>
        <v>1421601</v>
      </c>
      <c r="K129" s="99">
        <f t="shared" si="18"/>
        <v>1423590</v>
      </c>
      <c r="L129" s="99">
        <f t="shared" si="18"/>
        <v>1425357</v>
      </c>
      <c r="M129" s="99">
        <f t="shared" si="18"/>
        <v>1427051</v>
      </c>
      <c r="N129" s="98">
        <f t="shared" si="18"/>
        <v>1428051</v>
      </c>
      <c r="O129" s="132">
        <f t="shared" si="19"/>
        <v>1419601.5833333333</v>
      </c>
      <c r="P129" s="99">
        <f t="shared" si="20"/>
        <v>1429168.25</v>
      </c>
      <c r="Q129" s="207">
        <f t="shared" si="21"/>
        <v>1.3059950017864308</v>
      </c>
    </row>
    <row r="130" spans="2:17" ht="21" customHeight="1" x14ac:dyDescent="0.3">
      <c r="B130" s="95">
        <v>2005</v>
      </c>
      <c r="C130" s="131">
        <f t="shared" si="18"/>
        <v>1429744</v>
      </c>
      <c r="D130" s="99">
        <f t="shared" si="18"/>
        <v>1430959</v>
      </c>
      <c r="E130" s="99">
        <f t="shared" si="18"/>
        <v>1432118</v>
      </c>
      <c r="F130" s="99">
        <f t="shared" si="18"/>
        <v>1434507</v>
      </c>
      <c r="G130" s="99">
        <f t="shared" si="18"/>
        <v>1437129</v>
      </c>
      <c r="H130" s="99">
        <f t="shared" si="18"/>
        <v>1439436</v>
      </c>
      <c r="I130" s="99">
        <f t="shared" si="18"/>
        <v>1440791</v>
      </c>
      <c r="J130" s="99">
        <f t="shared" si="18"/>
        <v>1441957</v>
      </c>
      <c r="K130" s="99">
        <f t="shared" si="18"/>
        <v>1443308</v>
      </c>
      <c r="L130" s="99">
        <f t="shared" si="18"/>
        <v>1443754</v>
      </c>
      <c r="M130" s="99">
        <f t="shared" si="18"/>
        <v>1444907</v>
      </c>
      <c r="N130" s="98">
        <f t="shared" si="18"/>
        <v>1445779</v>
      </c>
      <c r="O130" s="132">
        <f t="shared" si="19"/>
        <v>1438699.0833333333</v>
      </c>
      <c r="P130" s="99">
        <f t="shared" si="20"/>
        <v>1445954.1666666667</v>
      </c>
      <c r="Q130" s="207">
        <f t="shared" si="21"/>
        <v>1.3452718159948418</v>
      </c>
    </row>
    <row r="131" spans="2:17" ht="21" customHeight="1" x14ac:dyDescent="0.3">
      <c r="B131" s="95">
        <v>2006</v>
      </c>
      <c r="C131" s="131">
        <f t="shared" si="18"/>
        <v>1447557</v>
      </c>
      <c r="D131" s="99">
        <f t="shared" si="18"/>
        <v>1448276</v>
      </c>
      <c r="E131" s="99">
        <f t="shared" si="18"/>
        <v>1447803</v>
      </c>
      <c r="F131" s="99">
        <f t="shared" si="18"/>
        <v>1447380</v>
      </c>
      <c r="G131" s="99">
        <f t="shared" si="18"/>
        <v>1449141</v>
      </c>
      <c r="H131" s="99">
        <f t="shared" si="18"/>
        <v>1450797</v>
      </c>
      <c r="I131" s="99">
        <f t="shared" si="18"/>
        <v>1451922</v>
      </c>
      <c r="J131" s="99">
        <f t="shared" si="18"/>
        <v>1451033</v>
      </c>
      <c r="K131" s="99">
        <f t="shared" si="18"/>
        <v>1451044</v>
      </c>
      <c r="L131" s="99">
        <f t="shared" si="18"/>
        <v>1452124</v>
      </c>
      <c r="M131" s="99">
        <f t="shared" si="18"/>
        <v>1452574</v>
      </c>
      <c r="N131" s="98">
        <f t="shared" si="18"/>
        <v>1453065</v>
      </c>
      <c r="O131" s="132">
        <f t="shared" si="19"/>
        <v>1450226.3333333333</v>
      </c>
      <c r="P131" s="99">
        <f t="shared" si="20"/>
        <v>1453561.4166666667</v>
      </c>
      <c r="Q131" s="207">
        <f t="shared" si="21"/>
        <v>0.80122731247540546</v>
      </c>
    </row>
    <row r="132" spans="2:17" ht="21" customHeight="1" x14ac:dyDescent="0.3">
      <c r="B132" s="95">
        <v>2007</v>
      </c>
      <c r="C132" s="131">
        <f t="shared" si="18"/>
        <v>1453513</v>
      </c>
      <c r="D132" s="99">
        <f t="shared" si="18"/>
        <v>1454575</v>
      </c>
      <c r="E132" s="99">
        <f t="shared" si="18"/>
        <v>1455467</v>
      </c>
      <c r="F132" s="99">
        <f t="shared" si="18"/>
        <v>1455577</v>
      </c>
      <c r="G132" s="99">
        <f t="shared" si="18"/>
        <v>1455424</v>
      </c>
      <c r="H132" s="99">
        <f t="shared" si="18"/>
        <v>1456419</v>
      </c>
      <c r="I132" s="99">
        <f t="shared" si="18"/>
        <v>1455625</v>
      </c>
      <c r="J132" s="99">
        <f t="shared" si="18"/>
        <v>1452508</v>
      </c>
      <c r="K132" s="99">
        <f t="shared" si="18"/>
        <v>1448636</v>
      </c>
      <c r="L132" s="99">
        <f t="shared" si="18"/>
        <v>1447961</v>
      </c>
      <c r="M132" s="99">
        <f t="shared" si="18"/>
        <v>1447380</v>
      </c>
      <c r="N132" s="98">
        <f t="shared" si="18"/>
        <v>1447258</v>
      </c>
      <c r="O132" s="132">
        <f t="shared" si="19"/>
        <v>1452528.5833333333</v>
      </c>
      <c r="P132" s="99">
        <f t="shared" si="20"/>
        <v>1449124.0833333333</v>
      </c>
      <c r="Q132" s="207">
        <f t="shared" si="21"/>
        <v>0.15875108230232193</v>
      </c>
    </row>
    <row r="133" spans="2:17" ht="21" customHeight="1" x14ac:dyDescent="0.3">
      <c r="B133" s="95">
        <v>2008</v>
      </c>
      <c r="C133" s="131">
        <f t="shared" si="18"/>
        <v>1448100</v>
      </c>
      <c r="D133" s="99">
        <f t="shared" si="18"/>
        <v>1448115</v>
      </c>
      <c r="E133" s="99">
        <f t="shared" si="18"/>
        <v>1447552</v>
      </c>
      <c r="F133" s="99">
        <f t="shared" si="18"/>
        <v>1447931</v>
      </c>
      <c r="G133" s="99">
        <f t="shared" si="18"/>
        <v>1448653</v>
      </c>
      <c r="H133" s="99">
        <f t="shared" si="18"/>
        <v>1449770</v>
      </c>
      <c r="I133" s="99">
        <f t="shared" si="18"/>
        <v>1449466</v>
      </c>
      <c r="J133" s="99">
        <f t="shared" si="18"/>
        <v>1449055</v>
      </c>
      <c r="K133" s="99">
        <f t="shared" si="18"/>
        <v>1449249</v>
      </c>
      <c r="L133" s="99">
        <f t="shared" si="18"/>
        <v>1449902</v>
      </c>
      <c r="M133" s="99">
        <f t="shared" si="18"/>
        <v>1450716</v>
      </c>
      <c r="N133" s="98">
        <f t="shared" si="18"/>
        <v>1452016</v>
      </c>
      <c r="O133" s="132">
        <f t="shared" si="19"/>
        <v>1449210.4166666667</v>
      </c>
      <c r="P133" s="99">
        <f t="shared" si="20"/>
        <v>1452945.0833333333</v>
      </c>
      <c r="Q133" s="207">
        <f t="shared" si="21"/>
        <v>-0.22844071398938626</v>
      </c>
    </row>
    <row r="134" spans="2:17" ht="21" customHeight="1" x14ac:dyDescent="0.3">
      <c r="B134" s="95">
        <v>2009</v>
      </c>
      <c r="C134" s="131">
        <f t="shared" si="18"/>
        <v>1453425</v>
      </c>
      <c r="D134" s="99">
        <f t="shared" si="18"/>
        <v>1453791</v>
      </c>
      <c r="E134" s="99">
        <f t="shared" si="18"/>
        <v>1454377</v>
      </c>
      <c r="F134" s="99">
        <f t="shared" si="18"/>
        <v>1455289</v>
      </c>
      <c r="G134" s="99">
        <f t="shared" si="18"/>
        <v>1458201</v>
      </c>
      <c r="H134" s="99">
        <f t="shared" si="18"/>
        <v>1459854</v>
      </c>
      <c r="I134" s="99">
        <f t="shared" si="18"/>
        <v>1460338</v>
      </c>
      <c r="J134" s="99">
        <f t="shared" si="18"/>
        <v>1460315</v>
      </c>
      <c r="K134" s="99">
        <f t="shared" si="18"/>
        <v>1460649</v>
      </c>
      <c r="L134" s="99">
        <f t="shared" si="18"/>
        <v>1461487</v>
      </c>
      <c r="M134" s="99">
        <f t="shared" si="18"/>
        <v>1462681</v>
      </c>
      <c r="N134" s="98">
        <f t="shared" si="18"/>
        <v>1463234</v>
      </c>
      <c r="O134" s="132">
        <f t="shared" si="19"/>
        <v>1458636.75</v>
      </c>
      <c r="P134" s="99">
        <f t="shared" si="20"/>
        <v>1463953.9166666667</v>
      </c>
      <c r="Q134" s="207">
        <f t="shared" si="21"/>
        <v>0.65044614811800017</v>
      </c>
    </row>
    <row r="135" spans="2:17" ht="21" customHeight="1" x14ac:dyDescent="0.3">
      <c r="B135" s="95">
        <v>2010</v>
      </c>
      <c r="C135" s="131">
        <f t="shared" si="18"/>
        <v>1464829</v>
      </c>
      <c r="D135" s="99">
        <f t="shared" si="18"/>
        <v>1465286</v>
      </c>
      <c r="E135" s="99">
        <f t="shared" si="18"/>
        <v>1465733</v>
      </c>
      <c r="F135" s="99">
        <f t="shared" si="18"/>
        <v>1466833</v>
      </c>
      <c r="G135" s="99">
        <f t="shared" si="18"/>
        <v>1467098</v>
      </c>
      <c r="H135" s="99">
        <f t="shared" si="18"/>
        <v>1468964</v>
      </c>
      <c r="I135" s="99">
        <f t="shared" si="18"/>
        <v>1469963</v>
      </c>
      <c r="J135" s="99">
        <f t="shared" si="18"/>
        <v>1472337</v>
      </c>
      <c r="K135" s="99">
        <f t="shared" si="18"/>
        <v>1472667</v>
      </c>
      <c r="L135" s="99">
        <f t="shared" si="18"/>
        <v>1473353</v>
      </c>
      <c r="M135" s="99">
        <f t="shared" si="18"/>
        <v>1473651</v>
      </c>
      <c r="N135" s="98">
        <f t="shared" si="18"/>
        <v>1473192</v>
      </c>
      <c r="O135" s="132">
        <f t="shared" si="19"/>
        <v>1469492.1666666667</v>
      </c>
      <c r="P135" s="99">
        <f t="shared" si="20"/>
        <v>1473522</v>
      </c>
      <c r="Q135" s="207">
        <f t="shared" si="21"/>
        <v>0.74421658899426202</v>
      </c>
    </row>
    <row r="136" spans="2:17" ht="21" customHeight="1" x14ac:dyDescent="0.3">
      <c r="B136" s="95">
        <v>2011</v>
      </c>
      <c r="C136" s="131">
        <f t="shared" si="18"/>
        <v>1473696</v>
      </c>
      <c r="D136" s="99">
        <f t="shared" si="18"/>
        <v>1473742</v>
      </c>
      <c r="E136" s="99">
        <f t="shared" si="18"/>
        <v>1474831</v>
      </c>
      <c r="F136" s="99">
        <f t="shared" si="18"/>
        <v>1473913</v>
      </c>
      <c r="G136" s="99">
        <f t="shared" si="18"/>
        <v>1475221</v>
      </c>
      <c r="H136" s="99">
        <f t="shared" si="18"/>
        <v>1475698</v>
      </c>
      <c r="I136" s="99">
        <f t="shared" si="18"/>
        <v>1475705</v>
      </c>
      <c r="J136" s="99">
        <f t="shared" si="18"/>
        <v>1474775</v>
      </c>
      <c r="K136" s="99">
        <f t="shared" si="18"/>
        <v>1475011</v>
      </c>
      <c r="L136" s="99">
        <f t="shared" si="18"/>
        <v>1475721</v>
      </c>
      <c r="M136" s="99">
        <f t="shared" si="18"/>
        <v>1476703</v>
      </c>
      <c r="N136" s="98">
        <f t="shared" si="18"/>
        <v>1476485</v>
      </c>
      <c r="O136" s="132">
        <f t="shared" si="19"/>
        <v>1475125.0833333333</v>
      </c>
      <c r="P136" s="99">
        <f t="shared" si="20"/>
        <v>1475196</v>
      </c>
      <c r="Q136" s="207">
        <f t="shared" si="21"/>
        <v>0.38332403495855427</v>
      </c>
    </row>
    <row r="137" spans="2:17" ht="21" customHeight="1" x14ac:dyDescent="0.3">
      <c r="B137" s="95">
        <v>2012</v>
      </c>
      <c r="C137" s="131">
        <f t="shared" si="18"/>
        <v>1477473</v>
      </c>
      <c r="D137" s="99">
        <f t="shared" si="18"/>
        <v>1474939</v>
      </c>
      <c r="E137" s="99">
        <f t="shared" si="18"/>
        <v>1475334</v>
      </c>
      <c r="F137" s="99">
        <f t="shared" si="18"/>
        <v>1474209</v>
      </c>
      <c r="G137" s="99">
        <f t="shared" si="18"/>
        <v>1472492</v>
      </c>
      <c r="H137" s="99">
        <f t="shared" si="18"/>
        <v>1473505</v>
      </c>
      <c r="I137" s="99">
        <f t="shared" si="18"/>
        <v>1473300</v>
      </c>
      <c r="J137" s="99">
        <f t="shared" si="18"/>
        <v>1473799</v>
      </c>
      <c r="K137" s="99">
        <f t="shared" si="18"/>
        <v>1468033</v>
      </c>
      <c r="L137" s="99">
        <f t="shared" si="18"/>
        <v>1469715.5</v>
      </c>
      <c r="M137" s="99">
        <f t="shared" si="18"/>
        <v>1472872</v>
      </c>
      <c r="N137" s="98">
        <f t="shared" si="18"/>
        <v>1475056</v>
      </c>
      <c r="O137" s="132">
        <f t="shared" si="19"/>
        <v>1473393.9583333333</v>
      </c>
      <c r="P137" s="99">
        <f t="shared" si="20"/>
        <v>1481735.4583333333</v>
      </c>
      <c r="Q137" s="207">
        <f t="shared" si="21"/>
        <v>-0.11735445485667739</v>
      </c>
    </row>
    <row r="138" spans="2:17" ht="21" customHeight="1" x14ac:dyDescent="0.3">
      <c r="B138" s="95">
        <v>2013</v>
      </c>
      <c r="C138" s="131">
        <f t="shared" si="18"/>
        <v>1463841</v>
      </c>
      <c r="D138" s="99">
        <f t="shared" si="18"/>
        <v>1466050</v>
      </c>
      <c r="E138" s="99">
        <f t="shared" si="18"/>
        <v>1519729</v>
      </c>
      <c r="F138" s="99">
        <f t="shared" si="18"/>
        <v>1508930</v>
      </c>
      <c r="G138" s="99">
        <f t="shared" si="18"/>
        <v>1498999</v>
      </c>
      <c r="H138" s="99">
        <f t="shared" si="18"/>
        <v>1490501</v>
      </c>
      <c r="I138" s="99">
        <f t="shared" si="18"/>
        <v>1512893</v>
      </c>
      <c r="J138" s="99">
        <f t="shared" si="18"/>
        <v>1473419</v>
      </c>
      <c r="K138" s="99">
        <f t="shared" si="18"/>
        <v>1473461</v>
      </c>
      <c r="L138" s="99">
        <f t="shared" si="18"/>
        <v>1473155</v>
      </c>
      <c r="M138" s="99">
        <f t="shared" si="18"/>
        <v>1471124</v>
      </c>
      <c r="N138" s="98">
        <f t="shared" si="18"/>
        <v>1469714</v>
      </c>
      <c r="O138" s="132">
        <f t="shared" si="19"/>
        <v>1485151.3333333333</v>
      </c>
      <c r="P138" s="99">
        <f t="shared" si="20"/>
        <v>1472716.5833333333</v>
      </c>
      <c r="Q138" s="207">
        <f t="shared" si="21"/>
        <v>0.79797904243477102</v>
      </c>
    </row>
    <row r="139" spans="2:17" ht="21" customHeight="1" x14ac:dyDescent="0.3">
      <c r="B139" s="95">
        <v>2014</v>
      </c>
      <c r="C139" s="131">
        <f t="shared" si="18"/>
        <v>1468751</v>
      </c>
      <c r="D139" s="99">
        <f t="shared" si="18"/>
        <v>1467897</v>
      </c>
      <c r="E139" s="99">
        <f t="shared" si="18"/>
        <v>1466743</v>
      </c>
      <c r="F139" s="99">
        <f t="shared" si="18"/>
        <v>1466337</v>
      </c>
      <c r="G139" s="99">
        <f t="shared" si="18"/>
        <v>1464717</v>
      </c>
      <c r="H139" s="99">
        <f t="shared" si="18"/>
        <v>1464388</v>
      </c>
      <c r="I139" s="99">
        <f t="shared" si="18"/>
        <v>1464990</v>
      </c>
      <c r="J139" s="99">
        <f t="shared" si="18"/>
        <v>1462764</v>
      </c>
      <c r="K139" s="99">
        <f t="shared" si="18"/>
        <v>1449624</v>
      </c>
      <c r="L139" s="99">
        <f t="shared" si="18"/>
        <v>1460087</v>
      </c>
      <c r="M139" s="99">
        <f t="shared" si="18"/>
        <v>1459476</v>
      </c>
      <c r="N139" s="98">
        <f t="shared" si="18"/>
        <v>1457817</v>
      </c>
      <c r="O139" s="132">
        <f t="shared" si="19"/>
        <v>1462799.25</v>
      </c>
      <c r="P139" s="99">
        <f t="shared" si="20"/>
        <v>1458330.75</v>
      </c>
      <c r="Q139" s="207">
        <f t="shared" si="21"/>
        <v>-1.505037421551203</v>
      </c>
    </row>
    <row r="140" spans="2:17" ht="21" customHeight="1" x14ac:dyDescent="0.3">
      <c r="B140" s="133">
        <v>2015</v>
      </c>
      <c r="C140" s="210">
        <f t="shared" si="18"/>
        <v>1458029</v>
      </c>
      <c r="D140" s="102">
        <f t="shared" si="18"/>
        <v>1457342</v>
      </c>
      <c r="E140" s="102">
        <f t="shared" si="18"/>
        <v>1456669</v>
      </c>
      <c r="F140" s="102">
        <f t="shared" si="18"/>
        <v>1458886</v>
      </c>
      <c r="G140" s="102">
        <f t="shared" si="18"/>
        <v>1457184</v>
      </c>
      <c r="H140" s="102">
        <f t="shared" si="18"/>
        <v>1457101</v>
      </c>
      <c r="I140" s="102">
        <f t="shared" si="18"/>
        <v>1457384</v>
      </c>
      <c r="J140" s="102">
        <f t="shared" si="18"/>
        <v>1455894</v>
      </c>
      <c r="K140" s="102">
        <f t="shared" si="18"/>
        <v>1455244</v>
      </c>
      <c r="L140" s="102">
        <f t="shared" si="18"/>
        <v>1454561</v>
      </c>
      <c r="M140" s="102">
        <f t="shared" si="18"/>
        <v>1454566</v>
      </c>
      <c r="N140" s="101">
        <f t="shared" si="18"/>
        <v>0</v>
      </c>
      <c r="O140" s="134">
        <f>AVERAGE(C140:M140)</f>
        <v>1456623.6363636365</v>
      </c>
      <c r="P140" s="102"/>
      <c r="Q140" s="208">
        <f t="shared" si="21"/>
        <v>-0.42217779619202478</v>
      </c>
    </row>
    <row r="141" spans="2:17" ht="21" customHeight="1" x14ac:dyDescent="0.3">
      <c r="B141" s="95"/>
      <c r="C141" s="98"/>
      <c r="D141" s="98"/>
      <c r="E141" s="98"/>
      <c r="F141" s="98"/>
      <c r="G141" s="98"/>
      <c r="H141" s="98"/>
      <c r="I141" s="98"/>
      <c r="J141" s="98"/>
      <c r="K141" s="98"/>
      <c r="L141" s="98"/>
      <c r="M141" s="98"/>
      <c r="N141" s="98"/>
      <c r="O141" s="135"/>
      <c r="P141" s="98"/>
    </row>
    <row r="142" spans="2:17" ht="21" customHeight="1" x14ac:dyDescent="0.3"/>
    <row r="143" spans="2:17" ht="21" customHeight="1" x14ac:dyDescent="0.3"/>
    <row r="144" spans="2:17"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row r="187" ht="21" customHeight="1" x14ac:dyDescent="0.3"/>
    <row r="188" ht="21" customHeight="1" x14ac:dyDescent="0.3"/>
    <row r="189" ht="21" customHeight="1" x14ac:dyDescent="0.3"/>
    <row r="190" ht="21" customHeight="1" x14ac:dyDescent="0.3"/>
    <row r="191" ht="21" customHeight="1" x14ac:dyDescent="0.3"/>
  </sheetData>
  <sortState ref="B4:I6">
    <sortCondition descending="1" ref="B4:B6"/>
  </sortState>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5"/>
  <sheetViews>
    <sheetView zoomScale="70" zoomScaleNormal="70" workbookViewId="0">
      <selection activeCell="Q19" sqref="Q19"/>
    </sheetView>
  </sheetViews>
  <sheetFormatPr defaultColWidth="9.109375" defaultRowHeight="15.6" x14ac:dyDescent="0.3"/>
  <cols>
    <col min="1" max="1" width="20" style="70" customWidth="1"/>
    <col min="2" max="2" width="19" style="70" customWidth="1"/>
    <col min="3" max="14" width="13.5546875" style="70" customWidth="1"/>
    <col min="15" max="17" width="14.44140625" style="70" customWidth="1"/>
    <col min="18" max="18" width="9.109375" style="70"/>
    <col min="19" max="19" width="14.109375" style="4" customWidth="1"/>
    <col min="20" max="20" width="17.44140625" style="4" customWidth="1"/>
    <col min="21" max="21" width="9.109375" style="4"/>
    <col min="22" max="22" width="11.109375" style="4" customWidth="1"/>
    <col min="23" max="23" width="19.33203125" style="4" customWidth="1"/>
    <col min="24" max="24" width="13.109375" style="4" bestFit="1" customWidth="1"/>
    <col min="25" max="25" width="9.109375" style="4"/>
    <col min="26" max="26" width="13.44140625" style="4" bestFit="1" customWidth="1"/>
    <col min="27" max="27" width="11.33203125" style="4" bestFit="1" customWidth="1"/>
    <col min="28" max="16384" width="9.109375" style="4"/>
  </cols>
  <sheetData>
    <row r="1" spans="2:27" ht="37.799999999999997" x14ac:dyDescent="0.65">
      <c r="B1" s="67" t="s">
        <v>1</v>
      </c>
      <c r="C1" s="68"/>
      <c r="D1" s="68"/>
      <c r="E1" s="68"/>
      <c r="F1" s="68"/>
      <c r="G1" s="68"/>
      <c r="H1" s="68"/>
      <c r="I1" s="68"/>
      <c r="J1" s="68"/>
      <c r="K1" s="68"/>
      <c r="L1" s="68"/>
      <c r="M1" s="68"/>
      <c r="N1" s="68"/>
      <c r="O1" s="68"/>
      <c r="P1" s="68"/>
      <c r="Q1" s="68"/>
    </row>
    <row r="2" spans="2:27" ht="33.75" x14ac:dyDescent="0.5">
      <c r="B2" s="137" t="s">
        <v>46</v>
      </c>
      <c r="C2" s="138"/>
      <c r="D2" s="138"/>
      <c r="E2" s="138"/>
      <c r="F2" s="138"/>
      <c r="G2" s="138"/>
      <c r="H2" s="138"/>
      <c r="I2" s="138"/>
      <c r="J2" s="138"/>
      <c r="K2" s="138"/>
      <c r="L2" s="138"/>
      <c r="M2" s="138"/>
      <c r="N2" s="138"/>
      <c r="O2" s="138"/>
      <c r="P2" s="138"/>
      <c r="Q2" s="168" t="s">
        <v>42</v>
      </c>
      <c r="S2" s="5"/>
      <c r="T2" s="5"/>
    </row>
    <row r="3" spans="2:27" ht="31.2" x14ac:dyDescent="0.3">
      <c r="B3" s="139" t="s">
        <v>23</v>
      </c>
      <c r="C3" s="140" t="s">
        <v>24</v>
      </c>
      <c r="D3" s="141" t="s">
        <v>25</v>
      </c>
      <c r="E3" s="141" t="s">
        <v>26</v>
      </c>
      <c r="F3" s="141" t="s">
        <v>27</v>
      </c>
      <c r="G3" s="141" t="s">
        <v>28</v>
      </c>
      <c r="H3" s="141" t="s">
        <v>29</v>
      </c>
      <c r="I3" s="141" t="s">
        <v>30</v>
      </c>
      <c r="J3" s="141" t="s">
        <v>31</v>
      </c>
      <c r="K3" s="141" t="s">
        <v>32</v>
      </c>
      <c r="L3" s="141" t="s">
        <v>33</v>
      </c>
      <c r="M3" s="141" t="s">
        <v>34</v>
      </c>
      <c r="N3" s="140" t="s">
        <v>35</v>
      </c>
      <c r="O3" s="142" t="s">
        <v>36</v>
      </c>
      <c r="P3" s="143" t="s">
        <v>37</v>
      </c>
      <c r="Q3" s="144" t="s">
        <v>38</v>
      </c>
      <c r="S3" s="5"/>
    </row>
    <row r="4" spans="2:27" ht="21" customHeight="1" x14ac:dyDescent="0.25">
      <c r="B4" s="79">
        <v>2000</v>
      </c>
      <c r="C4" s="80">
        <v>28.574000000000002</v>
      </c>
      <c r="D4" s="81">
        <v>29.16</v>
      </c>
      <c r="E4" s="81">
        <v>29.72</v>
      </c>
      <c r="F4" s="81">
        <v>27.832000000000001</v>
      </c>
      <c r="G4" s="81">
        <v>27.591999999999999</v>
      </c>
      <c r="H4" s="81">
        <v>26.436</v>
      </c>
      <c r="I4" s="81">
        <v>25.943999999999999</v>
      </c>
      <c r="J4" s="81">
        <v>22.177</v>
      </c>
      <c r="K4" s="81">
        <v>23.262</v>
      </c>
      <c r="L4" s="81">
        <v>23.827000000000002</v>
      </c>
      <c r="M4" s="81">
        <v>27.459</v>
      </c>
      <c r="N4" s="80">
        <v>26.07</v>
      </c>
      <c r="O4" s="82">
        <f>SUM(C4:N4)</f>
        <v>318.053</v>
      </c>
      <c r="P4" s="81">
        <f>SUM(I4:N4,C5:H5)</f>
        <v>317.08499999999998</v>
      </c>
      <c r="Q4" s="83"/>
      <c r="S4" s="5"/>
    </row>
    <row r="5" spans="2:27" ht="21" customHeight="1" x14ac:dyDescent="0.25">
      <c r="B5" s="79">
        <v>2001</v>
      </c>
      <c r="C5" s="80">
        <v>28.478000000000002</v>
      </c>
      <c r="D5" s="81">
        <v>29.715</v>
      </c>
      <c r="E5" s="81">
        <v>29.193999999999999</v>
      </c>
      <c r="F5" s="81">
        <v>28.361999999999998</v>
      </c>
      <c r="G5" s="81">
        <v>26.609000000000002</v>
      </c>
      <c r="H5" s="81">
        <v>25.988</v>
      </c>
      <c r="I5" s="81">
        <v>26.222000000000001</v>
      </c>
      <c r="J5" s="81">
        <v>22.1</v>
      </c>
      <c r="K5" s="81">
        <v>23.895</v>
      </c>
      <c r="L5" s="81">
        <v>25.312000000000001</v>
      </c>
      <c r="M5" s="81">
        <v>27.640999999999998</v>
      </c>
      <c r="N5" s="80">
        <v>28.338000000000001</v>
      </c>
      <c r="O5" s="82">
        <f t="shared" ref="O5:O19" si="0">SUM(C5:N5)</f>
        <v>321.85400000000004</v>
      </c>
      <c r="P5" s="81">
        <f t="shared" ref="P5:P18" si="1">SUM(I5:N5,C6:H6)</f>
        <v>327.45703999999995</v>
      </c>
      <c r="Q5" s="211">
        <f>((O5/O4)-1)*100</f>
        <v>1.1950838382282392</v>
      </c>
      <c r="S5" s="5"/>
    </row>
    <row r="6" spans="2:27" ht="21" customHeight="1" x14ac:dyDescent="0.25">
      <c r="B6" s="79">
        <v>2002</v>
      </c>
      <c r="C6" s="80">
        <v>29.981007000000002</v>
      </c>
      <c r="D6" s="81">
        <v>29.549032</v>
      </c>
      <c r="E6" s="81">
        <v>30.162738999999998</v>
      </c>
      <c r="F6" s="81">
        <v>28.689183</v>
      </c>
      <c r="G6" s="81">
        <v>28.613427000000001</v>
      </c>
      <c r="H6" s="81">
        <v>26.953652000000002</v>
      </c>
      <c r="I6" s="81">
        <v>28.494689999999999</v>
      </c>
      <c r="J6" s="81">
        <v>24.494063000000001</v>
      </c>
      <c r="K6" s="81">
        <v>24.295207000000001</v>
      </c>
      <c r="L6" s="81">
        <v>25.392053000000001</v>
      </c>
      <c r="M6" s="81">
        <v>28.716073999999999</v>
      </c>
      <c r="N6" s="80">
        <v>29.685896</v>
      </c>
      <c r="O6" s="82">
        <f t="shared" si="0"/>
        <v>335.02702299999999</v>
      </c>
      <c r="P6" s="81">
        <f t="shared" si="1"/>
        <v>345.11266500000005</v>
      </c>
      <c r="Q6" s="211">
        <f t="shared" ref="Q6:Q19" si="2">((O6/O5)-1)*100</f>
        <v>4.0928566990001469</v>
      </c>
      <c r="S6" s="5"/>
    </row>
    <row r="7" spans="2:27" ht="21" customHeight="1" x14ac:dyDescent="0.25">
      <c r="B7" s="79">
        <v>2003</v>
      </c>
      <c r="C7" s="80">
        <v>31.217196999999999</v>
      </c>
      <c r="D7" s="81">
        <v>31.460796999999999</v>
      </c>
      <c r="E7" s="81">
        <v>31.514758</v>
      </c>
      <c r="F7" s="81">
        <v>30.822993</v>
      </c>
      <c r="G7" s="81">
        <v>28.469576</v>
      </c>
      <c r="H7" s="81">
        <v>30.549361000000001</v>
      </c>
      <c r="I7" s="81">
        <v>28.057210000000001</v>
      </c>
      <c r="J7" s="81">
        <v>24.918213999999999</v>
      </c>
      <c r="K7" s="81">
        <v>27.072548000000001</v>
      </c>
      <c r="L7" s="81">
        <v>27.077100999999999</v>
      </c>
      <c r="M7" s="81">
        <v>29.706097</v>
      </c>
      <c r="N7" s="80">
        <v>29.335205999999999</v>
      </c>
      <c r="O7" s="82">
        <f t="shared" si="0"/>
        <v>350.20105799999999</v>
      </c>
      <c r="P7" s="81">
        <f t="shared" si="1"/>
        <v>348.69642499999998</v>
      </c>
      <c r="Q7" s="211">
        <f t="shared" si="2"/>
        <v>4.5291973358220661</v>
      </c>
      <c r="S7" s="5"/>
      <c r="T7" s="30"/>
      <c r="U7" s="30"/>
      <c r="V7" s="30"/>
      <c r="W7" s="30"/>
      <c r="X7" s="30"/>
      <c r="Y7" s="30"/>
    </row>
    <row r="8" spans="2:27" ht="21" customHeight="1" x14ac:dyDescent="0.25">
      <c r="B8" s="79">
        <v>2004</v>
      </c>
      <c r="C8" s="80">
        <v>34.651612</v>
      </c>
      <c r="D8" s="81">
        <v>29.579511</v>
      </c>
      <c r="E8" s="81">
        <v>28.848697999999999</v>
      </c>
      <c r="F8" s="81">
        <v>33.087206000000002</v>
      </c>
      <c r="G8" s="81">
        <v>29.261178000000001</v>
      </c>
      <c r="H8" s="81">
        <v>27.101844</v>
      </c>
      <c r="I8" s="81">
        <v>28.189944000000001</v>
      </c>
      <c r="J8" s="81">
        <v>24.798266000000002</v>
      </c>
      <c r="K8" s="81">
        <v>26.207167999999999</v>
      </c>
      <c r="L8" s="81">
        <v>27.972928</v>
      </c>
      <c r="M8" s="81">
        <v>29.024068</v>
      </c>
      <c r="N8" s="80">
        <v>30.376740999999999</v>
      </c>
      <c r="O8" s="82">
        <f t="shared" si="0"/>
        <v>349.09916400000003</v>
      </c>
      <c r="P8" s="81">
        <f t="shared" si="1"/>
        <v>351.95377999999999</v>
      </c>
      <c r="Q8" s="211">
        <f t="shared" si="2"/>
        <v>-0.31464610823647154</v>
      </c>
      <c r="S8" s="5"/>
    </row>
    <row r="9" spans="2:27" ht="21" customHeight="1" x14ac:dyDescent="0.25">
      <c r="B9" s="79">
        <v>2005</v>
      </c>
      <c r="C9" s="80">
        <v>33.611209000000002</v>
      </c>
      <c r="D9" s="81">
        <v>33.040900000000001</v>
      </c>
      <c r="E9" s="81">
        <v>31.207635</v>
      </c>
      <c r="F9" s="81">
        <v>29.917414000000001</v>
      </c>
      <c r="G9" s="81">
        <v>27.786636999999999</v>
      </c>
      <c r="H9" s="81">
        <v>29.820869999999999</v>
      </c>
      <c r="I9" s="81">
        <v>29.044153000000001</v>
      </c>
      <c r="J9" s="81">
        <v>24.926644</v>
      </c>
      <c r="K9" s="81">
        <v>24.15325</v>
      </c>
      <c r="L9" s="81">
        <v>31.868210999999999</v>
      </c>
      <c r="M9" s="81">
        <v>31.216259000000001</v>
      </c>
      <c r="N9" s="80">
        <v>32.855645000000003</v>
      </c>
      <c r="O9" s="82">
        <f t="shared" si="0"/>
        <v>359.44882699999994</v>
      </c>
      <c r="P9" s="81">
        <f t="shared" si="1"/>
        <v>359.74832600000002</v>
      </c>
      <c r="Q9" s="211">
        <f t="shared" si="2"/>
        <v>2.9646771081926371</v>
      </c>
      <c r="S9" s="65"/>
    </row>
    <row r="10" spans="2:27" ht="21" customHeight="1" x14ac:dyDescent="0.25">
      <c r="B10" s="79">
        <v>2006</v>
      </c>
      <c r="C10" s="80">
        <v>33.422593999999997</v>
      </c>
      <c r="D10" s="81">
        <v>32.131202000000002</v>
      </c>
      <c r="E10" s="81">
        <v>32.465586000000002</v>
      </c>
      <c r="F10" s="81">
        <v>31.683786999999999</v>
      </c>
      <c r="G10" s="81">
        <v>28.237915999999998</v>
      </c>
      <c r="H10" s="81">
        <v>27.743079000000002</v>
      </c>
      <c r="I10" s="81">
        <v>27.953690980000001</v>
      </c>
      <c r="J10" s="81">
        <v>21.790391220000004</v>
      </c>
      <c r="K10" s="81">
        <v>26.358285629999997</v>
      </c>
      <c r="L10" s="81">
        <v>26.420110100000002</v>
      </c>
      <c r="M10" s="81">
        <v>29.210989349999998</v>
      </c>
      <c r="N10" s="80">
        <v>31.590837390000001</v>
      </c>
      <c r="O10" s="82">
        <f t="shared" si="0"/>
        <v>349.00846866999996</v>
      </c>
      <c r="P10" s="81">
        <f t="shared" si="1"/>
        <v>348.78737133999994</v>
      </c>
      <c r="Q10" s="211">
        <f t="shared" si="2"/>
        <v>-2.9045465016915961</v>
      </c>
      <c r="S10" s="65"/>
    </row>
    <row r="11" spans="2:27" ht="21" customHeight="1" x14ac:dyDescent="0.25">
      <c r="B11" s="79">
        <v>2007</v>
      </c>
      <c r="C11" s="80">
        <v>31.565891100000002</v>
      </c>
      <c r="D11" s="81">
        <v>32.459712570000001</v>
      </c>
      <c r="E11" s="81">
        <v>31.093651000000001</v>
      </c>
      <c r="F11" s="81">
        <v>32.328136999999998</v>
      </c>
      <c r="G11" s="81">
        <v>29.712271999999999</v>
      </c>
      <c r="H11" s="81">
        <v>28.303402999999999</v>
      </c>
      <c r="I11" s="81">
        <v>27.837332480000001</v>
      </c>
      <c r="J11" s="81">
        <v>23.088847000000001</v>
      </c>
      <c r="K11" s="81">
        <v>27.30968086</v>
      </c>
      <c r="L11" s="81">
        <v>26.482762009999998</v>
      </c>
      <c r="M11" s="81">
        <v>30.694143369999999</v>
      </c>
      <c r="N11" s="80">
        <v>31.413869209999998</v>
      </c>
      <c r="O11" s="82">
        <f t="shared" si="0"/>
        <v>352.28970159999994</v>
      </c>
      <c r="P11" s="81">
        <f t="shared" si="1"/>
        <v>345.00724563999995</v>
      </c>
      <c r="Q11" s="211">
        <f t="shared" si="2"/>
        <v>0.94015854185547365</v>
      </c>
      <c r="S11" s="65"/>
    </row>
    <row r="12" spans="2:27" ht="21" customHeight="1" x14ac:dyDescent="0.25">
      <c r="B12" s="79">
        <v>2008</v>
      </c>
      <c r="C12" s="80">
        <v>31.698598090000001</v>
      </c>
      <c r="D12" s="81">
        <v>32.057330520000001</v>
      </c>
      <c r="E12" s="81">
        <v>30.249640020000001</v>
      </c>
      <c r="F12" s="81">
        <v>30.787170679999999</v>
      </c>
      <c r="G12" s="81">
        <v>26.801548100000002</v>
      </c>
      <c r="H12" s="81">
        <v>26.5863233</v>
      </c>
      <c r="I12" s="81">
        <v>26.289462579999999</v>
      </c>
      <c r="J12" s="81">
        <v>21.872154020000004</v>
      </c>
      <c r="K12" s="81">
        <v>24.366955600000001</v>
      </c>
      <c r="L12" s="81">
        <v>23.004948129999999</v>
      </c>
      <c r="M12" s="81">
        <v>28.005362780000002</v>
      </c>
      <c r="N12" s="80">
        <v>28.009052680000003</v>
      </c>
      <c r="O12" s="82">
        <f t="shared" si="0"/>
        <v>329.72854649999999</v>
      </c>
      <c r="P12" s="81">
        <f t="shared" si="1"/>
        <v>312.74977129000001</v>
      </c>
      <c r="Q12" s="211">
        <f t="shared" si="2"/>
        <v>-6.4041483465266165</v>
      </c>
      <c r="S12" s="10"/>
      <c r="T12" s="13"/>
      <c r="U12" s="26"/>
    </row>
    <row r="13" spans="2:27" ht="21" customHeight="1" x14ac:dyDescent="0.25">
      <c r="B13" s="79">
        <v>2009</v>
      </c>
      <c r="C13" s="80">
        <v>29.158077089999999</v>
      </c>
      <c r="D13" s="81">
        <v>30.272528510000001</v>
      </c>
      <c r="E13" s="81">
        <v>27.896862389999999</v>
      </c>
      <c r="F13" s="81">
        <v>25.504636559999998</v>
      </c>
      <c r="G13" s="81">
        <v>25.657930180000001</v>
      </c>
      <c r="H13" s="81">
        <v>22.71180077</v>
      </c>
      <c r="I13" s="81">
        <v>23.822923469999999</v>
      </c>
      <c r="J13" s="81">
        <v>21.270636259999996</v>
      </c>
      <c r="K13" s="81">
        <v>23.811392770000005</v>
      </c>
      <c r="L13" s="81">
        <v>24.843941079999997</v>
      </c>
      <c r="M13" s="81">
        <v>25.544253219999998</v>
      </c>
      <c r="N13" s="80">
        <v>27.779370499999999</v>
      </c>
      <c r="O13" s="82">
        <f t="shared" si="0"/>
        <v>308.27435279999997</v>
      </c>
      <c r="P13" s="81">
        <f t="shared" si="1"/>
        <v>324.97576157000003</v>
      </c>
      <c r="Q13" s="211">
        <f t="shared" si="2"/>
        <v>-6.5066230775987837</v>
      </c>
      <c r="S13" s="5"/>
      <c r="T13" s="20"/>
      <c r="U13" s="45"/>
    </row>
    <row r="14" spans="2:27" ht="21" customHeight="1" x14ac:dyDescent="0.25">
      <c r="B14" s="79">
        <v>2010</v>
      </c>
      <c r="C14" s="80">
        <v>31.254609339999998</v>
      </c>
      <c r="D14" s="81">
        <v>31.77359933</v>
      </c>
      <c r="E14" s="81">
        <v>29.675704329999999</v>
      </c>
      <c r="F14" s="81">
        <v>29.720997570000002</v>
      </c>
      <c r="G14" s="81">
        <v>28.096333699999999</v>
      </c>
      <c r="H14" s="81">
        <v>27.382000000000001</v>
      </c>
      <c r="I14" s="81">
        <v>27.884950880000002</v>
      </c>
      <c r="J14" s="81">
        <v>22.697297779999996</v>
      </c>
      <c r="K14" s="81">
        <v>29.967362820000002</v>
      </c>
      <c r="L14" s="81">
        <v>28.670328999999999</v>
      </c>
      <c r="M14" s="81">
        <v>29.255282000000001</v>
      </c>
      <c r="N14" s="80">
        <v>32.228432420000004</v>
      </c>
      <c r="O14" s="82">
        <f t="shared" si="0"/>
        <v>348.60689916999996</v>
      </c>
      <c r="P14" s="81">
        <f t="shared" si="1"/>
        <v>349.13019994000001</v>
      </c>
      <c r="Q14" s="211">
        <f t="shared" si="2"/>
        <v>13.083328536307604</v>
      </c>
      <c r="S14" s="5"/>
    </row>
    <row r="15" spans="2:27" ht="21" customHeight="1" x14ac:dyDescent="0.25">
      <c r="B15" s="79">
        <v>2011</v>
      </c>
      <c r="C15" s="80">
        <v>30.583274490000001</v>
      </c>
      <c r="D15" s="81">
        <v>32.025828060000002</v>
      </c>
      <c r="E15" s="81">
        <v>31.13296768</v>
      </c>
      <c r="F15" s="81">
        <v>30.124451620000002</v>
      </c>
      <c r="G15" s="81">
        <v>28.870646969999999</v>
      </c>
      <c r="H15" s="81">
        <v>25.68937622</v>
      </c>
      <c r="I15" s="81">
        <v>25.946386350000001</v>
      </c>
      <c r="J15" s="81">
        <v>24.45472788</v>
      </c>
      <c r="K15" s="81">
        <v>26.633157879999999</v>
      </c>
      <c r="L15" s="81">
        <v>26.212679780000002</v>
      </c>
      <c r="M15" s="81">
        <v>28.782114629999999</v>
      </c>
      <c r="N15" s="80">
        <v>29.285815159999999</v>
      </c>
      <c r="O15" s="82">
        <f t="shared" si="0"/>
        <v>339.74142672000005</v>
      </c>
      <c r="P15" s="81">
        <f t="shared" si="1"/>
        <v>338.48323549999998</v>
      </c>
      <c r="Q15" s="211">
        <f t="shared" si="2"/>
        <v>-2.5431144567441888</v>
      </c>
      <c r="Z15" s="39"/>
      <c r="AA15" s="39"/>
    </row>
    <row r="16" spans="2:27" ht="21" customHeight="1" x14ac:dyDescent="0.25">
      <c r="B16" s="79">
        <v>2012</v>
      </c>
      <c r="C16" s="80">
        <v>31.764335760000002</v>
      </c>
      <c r="D16" s="81">
        <v>30.546689739999998</v>
      </c>
      <c r="E16" s="81">
        <v>30.62554003</v>
      </c>
      <c r="F16" s="81">
        <v>29.364104399999999</v>
      </c>
      <c r="G16" s="81">
        <v>27.800823649999998</v>
      </c>
      <c r="H16" s="81">
        <v>27.06686024</v>
      </c>
      <c r="I16" s="81">
        <v>26.631783339999998</v>
      </c>
      <c r="J16" s="81">
        <v>22.709197239999998</v>
      </c>
      <c r="K16" s="81">
        <v>27.405736390000001</v>
      </c>
      <c r="L16" s="81">
        <v>24.808085470000002</v>
      </c>
      <c r="M16" s="81">
        <v>32.706969909999998</v>
      </c>
      <c r="N16" s="80">
        <v>26.027037109999998</v>
      </c>
      <c r="O16" s="82">
        <f t="shared" si="0"/>
        <v>337.45716327999997</v>
      </c>
      <c r="P16" s="81">
        <f t="shared" si="1"/>
        <v>341.00674748</v>
      </c>
      <c r="Q16" s="211">
        <f t="shared" si="2"/>
        <v>-0.67235351957318779</v>
      </c>
      <c r="V16" s="13"/>
      <c r="W16" s="13"/>
      <c r="Z16" s="39"/>
      <c r="AA16" s="39"/>
    </row>
    <row r="17" spans="1:27" ht="21" customHeight="1" x14ac:dyDescent="0.25">
      <c r="B17" s="79">
        <v>2013</v>
      </c>
      <c r="C17" s="80">
        <v>32.938721899999997</v>
      </c>
      <c r="D17" s="81">
        <v>31.03959781</v>
      </c>
      <c r="E17" s="81">
        <v>29.284995949999999</v>
      </c>
      <c r="F17" s="81">
        <v>28.5329038</v>
      </c>
      <c r="G17" s="81">
        <v>28.13727037</v>
      </c>
      <c r="H17" s="81">
        <v>30.784448189999999</v>
      </c>
      <c r="I17" s="81">
        <v>29.843928439999999</v>
      </c>
      <c r="J17" s="81">
        <v>19.65358788</v>
      </c>
      <c r="K17" s="81">
        <v>26.681571890000001</v>
      </c>
      <c r="L17" s="81">
        <v>27.552010840000001</v>
      </c>
      <c r="M17" s="81">
        <v>28.130373719999998</v>
      </c>
      <c r="N17" s="80">
        <v>29.194499420000003</v>
      </c>
      <c r="O17" s="82">
        <f t="shared" si="0"/>
        <v>341.77391021</v>
      </c>
      <c r="P17" s="81">
        <f t="shared" si="1"/>
        <v>338.74401654000002</v>
      </c>
      <c r="Q17" s="211">
        <f t="shared" si="2"/>
        <v>1.2791984879035656</v>
      </c>
      <c r="T17" s="30"/>
      <c r="V17" s="13"/>
      <c r="W17" s="13"/>
      <c r="Z17" s="39"/>
      <c r="AA17" s="39"/>
    </row>
    <row r="18" spans="1:27" ht="21" customHeight="1" x14ac:dyDescent="0.25">
      <c r="B18" s="79">
        <v>2014</v>
      </c>
      <c r="C18" s="80">
        <v>29.88864564</v>
      </c>
      <c r="D18" s="81">
        <v>31.591573409999999</v>
      </c>
      <c r="E18" s="81">
        <v>29.177721420000001</v>
      </c>
      <c r="F18" s="81">
        <v>32.020617780000002</v>
      </c>
      <c r="G18" s="81">
        <v>28.651139990000001</v>
      </c>
      <c r="H18" s="81">
        <v>26.358346109999999</v>
      </c>
      <c r="I18" s="81">
        <v>27.475241780000001</v>
      </c>
      <c r="J18" s="81">
        <v>24.99362958</v>
      </c>
      <c r="K18" s="81">
        <v>27.390521209999999</v>
      </c>
      <c r="L18" s="81">
        <v>27.30206948</v>
      </c>
      <c r="M18" s="81">
        <v>29.02015145</v>
      </c>
      <c r="N18" s="193">
        <v>28.917108850000002</v>
      </c>
      <c r="O18" s="82">
        <f t="shared" si="0"/>
        <v>342.78676669999999</v>
      </c>
      <c r="P18" s="81">
        <f t="shared" si="1"/>
        <v>345.04482227999995</v>
      </c>
      <c r="Q18" s="211">
        <f t="shared" si="2"/>
        <v>0.29635278169057866</v>
      </c>
      <c r="S18" s="5"/>
      <c r="T18" s="40"/>
      <c r="U18" s="40"/>
      <c r="V18" s="13"/>
      <c r="W18" s="13"/>
      <c r="X18" s="40"/>
      <c r="Y18" s="40"/>
      <c r="Z18" s="39"/>
      <c r="AA18" s="39"/>
    </row>
    <row r="19" spans="1:27" ht="21" customHeight="1" x14ac:dyDescent="0.25">
      <c r="B19" s="85">
        <v>2015</v>
      </c>
      <c r="C19" s="86">
        <v>32.203555870000002</v>
      </c>
      <c r="D19" s="87">
        <v>31.381246900000001</v>
      </c>
      <c r="E19" s="87">
        <v>29.334040900000002</v>
      </c>
      <c r="F19" s="87">
        <v>30.99845436</v>
      </c>
      <c r="G19" s="87">
        <v>28.545852889999999</v>
      </c>
      <c r="H19" s="87">
        <v>27.482949009999999</v>
      </c>
      <c r="I19" s="87">
        <v>27.175013750000002</v>
      </c>
      <c r="J19" s="87">
        <v>26.348188489999998</v>
      </c>
      <c r="K19" s="87">
        <v>27.436776930000001</v>
      </c>
      <c r="L19" s="87">
        <v>26.79731726</v>
      </c>
      <c r="M19" s="87">
        <v>30.339238129999998</v>
      </c>
      <c r="N19" s="86"/>
      <c r="O19" s="88">
        <f t="shared" si="0"/>
        <v>318.04263449000001</v>
      </c>
      <c r="P19" s="87"/>
      <c r="Q19" s="218">
        <f t="shared" si="2"/>
        <v>-7.2185202620892124</v>
      </c>
      <c r="S19" s="5"/>
      <c r="V19" s="13"/>
      <c r="W19" s="13"/>
      <c r="Z19" s="39"/>
      <c r="AA19" s="39"/>
    </row>
    <row r="20" spans="1:27" ht="21" customHeight="1" x14ac:dyDescent="0.25">
      <c r="C20" s="96"/>
      <c r="D20" s="96"/>
      <c r="E20" s="96"/>
      <c r="F20" s="96"/>
      <c r="G20" s="96"/>
      <c r="H20" s="96"/>
      <c r="O20" s="97"/>
      <c r="P20" s="96"/>
      <c r="V20" s="13"/>
      <c r="W20" s="13"/>
      <c r="Z20" s="39"/>
      <c r="AA20" s="39"/>
    </row>
    <row r="21" spans="1:27" ht="33.75" x14ac:dyDescent="0.5">
      <c r="B21" s="148" t="s">
        <v>62</v>
      </c>
      <c r="C21" s="149"/>
      <c r="D21" s="149"/>
      <c r="E21" s="149"/>
      <c r="F21" s="149"/>
      <c r="G21" s="149"/>
      <c r="H21" s="149"/>
      <c r="I21" s="149"/>
      <c r="J21" s="149"/>
      <c r="K21" s="149"/>
      <c r="L21" s="149"/>
      <c r="M21" s="149"/>
      <c r="N21" s="149"/>
      <c r="O21" s="149"/>
      <c r="P21" s="149"/>
      <c r="Q21" s="149"/>
      <c r="S21" s="28"/>
      <c r="V21" s="13"/>
      <c r="W21" s="13"/>
      <c r="Z21" s="39"/>
      <c r="AA21" s="39"/>
    </row>
    <row r="22" spans="1:27" s="22" customFormat="1" ht="31.2" x14ac:dyDescent="0.3">
      <c r="A22" s="70"/>
      <c r="B22" s="139" t="s">
        <v>23</v>
      </c>
      <c r="C22" s="140" t="s">
        <v>24</v>
      </c>
      <c r="D22" s="141" t="s">
        <v>25</v>
      </c>
      <c r="E22" s="141" t="s">
        <v>26</v>
      </c>
      <c r="F22" s="141" t="s">
        <v>27</v>
      </c>
      <c r="G22" s="141" t="s">
        <v>28</v>
      </c>
      <c r="H22" s="141" t="s">
        <v>29</v>
      </c>
      <c r="I22" s="141" t="s">
        <v>30</v>
      </c>
      <c r="J22" s="141" t="s">
        <v>31</v>
      </c>
      <c r="K22" s="141" t="s">
        <v>32</v>
      </c>
      <c r="L22" s="141" t="s">
        <v>33</v>
      </c>
      <c r="M22" s="141" t="s">
        <v>34</v>
      </c>
      <c r="N22" s="140" t="s">
        <v>35</v>
      </c>
      <c r="O22" s="142" t="s">
        <v>36</v>
      </c>
      <c r="P22" s="143" t="s">
        <v>37</v>
      </c>
      <c r="Q22" s="144" t="s">
        <v>38</v>
      </c>
      <c r="R22" s="70"/>
      <c r="S22" s="4"/>
      <c r="V22" s="13"/>
      <c r="W22" s="13"/>
      <c r="Z22" s="39"/>
      <c r="AA22" s="39"/>
    </row>
    <row r="23" spans="1:27" ht="21" customHeight="1" x14ac:dyDescent="0.25">
      <c r="B23" s="79">
        <v>2000</v>
      </c>
      <c r="C23" s="80">
        <v>44.82</v>
      </c>
      <c r="D23" s="81">
        <v>43.725999999999999</v>
      </c>
      <c r="E23" s="81">
        <v>45.896999999999998</v>
      </c>
      <c r="F23" s="81">
        <v>44.201000000000001</v>
      </c>
      <c r="G23" s="81">
        <v>42.67</v>
      </c>
      <c r="H23" s="81">
        <v>42.247999999999998</v>
      </c>
      <c r="I23" s="81">
        <v>39.441000000000003</v>
      </c>
      <c r="J23" s="81">
        <v>41.165999999999997</v>
      </c>
      <c r="K23" s="81">
        <v>41.887</v>
      </c>
      <c r="L23" s="81">
        <v>42.584000000000003</v>
      </c>
      <c r="M23" s="81">
        <v>44.789000000000001</v>
      </c>
      <c r="N23" s="80">
        <v>40.780999999999999</v>
      </c>
      <c r="O23" s="82">
        <f>SUM(C23:N23)</f>
        <v>514.20999999999992</v>
      </c>
      <c r="P23" s="81">
        <f>SUM(I23:N23,C24:H24)</f>
        <v>512.9190000000001</v>
      </c>
      <c r="Q23" s="83"/>
    </row>
    <row r="24" spans="1:27" s="13" customFormat="1" ht="21" customHeight="1" x14ac:dyDescent="0.3">
      <c r="A24" s="70"/>
      <c r="B24" s="79">
        <v>2001</v>
      </c>
      <c r="C24" s="80">
        <v>42.514000000000003</v>
      </c>
      <c r="D24" s="81">
        <v>43.862000000000002</v>
      </c>
      <c r="E24" s="81">
        <v>43.972999999999999</v>
      </c>
      <c r="F24" s="81">
        <v>43.862000000000002</v>
      </c>
      <c r="G24" s="81">
        <v>45.018999999999998</v>
      </c>
      <c r="H24" s="81">
        <v>43.040999999999997</v>
      </c>
      <c r="I24" s="81">
        <v>39.427999999999997</v>
      </c>
      <c r="J24" s="81">
        <v>38.671999999999997</v>
      </c>
      <c r="K24" s="81">
        <v>40.576000000000001</v>
      </c>
      <c r="L24" s="81">
        <v>42.756999999999998</v>
      </c>
      <c r="M24" s="81">
        <v>44.689</v>
      </c>
      <c r="N24" s="80">
        <v>43.036999999999999</v>
      </c>
      <c r="O24" s="82">
        <f t="shared" ref="O24:O38" si="3">SUM(C24:N24)</f>
        <v>511.43</v>
      </c>
      <c r="P24" s="81">
        <f t="shared" ref="P24:P37" si="4">SUM(I24:N24,C25:H25)</f>
        <v>517.4783030000001</v>
      </c>
      <c r="Q24" s="211">
        <f>((O24/O23)-1)*100</f>
        <v>-0.54063514906359522</v>
      </c>
      <c r="R24" s="70"/>
      <c r="S24" s="4"/>
    </row>
    <row r="25" spans="1:27" ht="21" customHeight="1" x14ac:dyDescent="0.3">
      <c r="B25" s="79">
        <v>2002</v>
      </c>
      <c r="C25" s="80">
        <v>45.513477000000002</v>
      </c>
      <c r="D25" s="81">
        <v>45.381135999999998</v>
      </c>
      <c r="E25" s="81">
        <v>45.737271</v>
      </c>
      <c r="F25" s="81">
        <v>44.518718999999997</v>
      </c>
      <c r="G25" s="81">
        <v>44.933706000000001</v>
      </c>
      <c r="H25" s="81">
        <v>42.234994</v>
      </c>
      <c r="I25" s="81">
        <v>40.811857000000003</v>
      </c>
      <c r="J25" s="81">
        <v>39.491337000000001</v>
      </c>
      <c r="K25" s="81">
        <v>44.489106999999997</v>
      </c>
      <c r="L25" s="81">
        <v>42.380282999999999</v>
      </c>
      <c r="M25" s="81">
        <v>45.987419000000003</v>
      </c>
      <c r="N25" s="80">
        <v>47.124141999999999</v>
      </c>
      <c r="O25" s="82">
        <f t="shared" si="3"/>
        <v>528.60344799999996</v>
      </c>
      <c r="P25" s="81">
        <f t="shared" si="4"/>
        <v>539.60208699999998</v>
      </c>
      <c r="Q25" s="211">
        <f t="shared" ref="Q25:Q38" si="5">((O25/O24)-1)*100</f>
        <v>3.357927380091108</v>
      </c>
      <c r="S25" s="10"/>
    </row>
    <row r="26" spans="1:27" s="22" customFormat="1" ht="21" customHeight="1" x14ac:dyDescent="0.3">
      <c r="A26" s="70"/>
      <c r="B26" s="79">
        <v>2003</v>
      </c>
      <c r="C26" s="80">
        <v>44.393380000000001</v>
      </c>
      <c r="D26" s="81">
        <v>48.915618000000002</v>
      </c>
      <c r="E26" s="81">
        <v>45.343096000000003</v>
      </c>
      <c r="F26" s="81">
        <v>49.017488999999998</v>
      </c>
      <c r="G26" s="81">
        <v>44.598450999999997</v>
      </c>
      <c r="H26" s="81">
        <v>47.049908000000002</v>
      </c>
      <c r="I26" s="81">
        <v>42.467804999999998</v>
      </c>
      <c r="J26" s="81">
        <v>41.809525000000001</v>
      </c>
      <c r="K26" s="81">
        <v>46.416584</v>
      </c>
      <c r="L26" s="81">
        <v>44.718662000000002</v>
      </c>
      <c r="M26" s="81">
        <v>48.354402999999998</v>
      </c>
      <c r="N26" s="80">
        <v>46.427112999999999</v>
      </c>
      <c r="O26" s="82">
        <f t="shared" si="3"/>
        <v>549.51203399999997</v>
      </c>
      <c r="P26" s="81">
        <f t="shared" si="4"/>
        <v>561.30675499999995</v>
      </c>
      <c r="Q26" s="211">
        <f t="shared" si="5"/>
        <v>3.9554388226389348</v>
      </c>
      <c r="R26" s="70"/>
      <c r="S26" s="10"/>
    </row>
    <row r="27" spans="1:27" ht="21" customHeight="1" x14ac:dyDescent="0.3">
      <c r="B27" s="79">
        <v>2004</v>
      </c>
      <c r="C27" s="80">
        <v>49.824548999999998</v>
      </c>
      <c r="D27" s="81">
        <v>47.064608</v>
      </c>
      <c r="E27" s="81">
        <v>47.489189000000003</v>
      </c>
      <c r="F27" s="81">
        <v>51.487394999999999</v>
      </c>
      <c r="G27" s="81">
        <v>50.083634000000004</v>
      </c>
      <c r="H27" s="81">
        <v>45.163288000000001</v>
      </c>
      <c r="I27" s="81">
        <v>42.258712000000003</v>
      </c>
      <c r="J27" s="81">
        <v>42.050057000000002</v>
      </c>
      <c r="K27" s="81">
        <v>55.014764</v>
      </c>
      <c r="L27" s="81">
        <v>37.530141</v>
      </c>
      <c r="M27" s="81">
        <v>47.701478999999999</v>
      </c>
      <c r="N27" s="80">
        <v>48.760559000000001</v>
      </c>
      <c r="O27" s="82">
        <f t="shared" si="3"/>
        <v>564.42837499999996</v>
      </c>
      <c r="P27" s="81">
        <f t="shared" si="4"/>
        <v>560.63665600000013</v>
      </c>
      <c r="Q27" s="211">
        <f t="shared" si="5"/>
        <v>2.7144703076693588</v>
      </c>
      <c r="S27" s="10"/>
    </row>
    <row r="28" spans="1:27" ht="21" customHeight="1" x14ac:dyDescent="0.3">
      <c r="B28" s="79">
        <v>2005</v>
      </c>
      <c r="C28" s="80">
        <v>50.126511999999998</v>
      </c>
      <c r="D28" s="81">
        <v>48.532057999999999</v>
      </c>
      <c r="E28" s="81">
        <v>46.741233999999999</v>
      </c>
      <c r="F28" s="81">
        <v>50.548248000000001</v>
      </c>
      <c r="G28" s="81">
        <v>43.872149</v>
      </c>
      <c r="H28" s="81">
        <v>47.500743</v>
      </c>
      <c r="I28" s="81">
        <v>45.282620000000001</v>
      </c>
      <c r="J28" s="81">
        <v>44.683059</v>
      </c>
      <c r="K28" s="81">
        <v>43.457310999999997</v>
      </c>
      <c r="L28" s="81">
        <v>49.406970000000001</v>
      </c>
      <c r="M28" s="81">
        <v>50.096044999999997</v>
      </c>
      <c r="N28" s="80">
        <v>49.802903999999998</v>
      </c>
      <c r="O28" s="82">
        <f t="shared" si="3"/>
        <v>570.04985299999998</v>
      </c>
      <c r="P28" s="81">
        <f t="shared" si="4"/>
        <v>579.54661899999996</v>
      </c>
      <c r="Q28" s="211">
        <f t="shared" si="5"/>
        <v>0.99595949618940249</v>
      </c>
      <c r="S28" s="10"/>
      <c r="T28" s="41"/>
    </row>
    <row r="29" spans="1:27" ht="21" customHeight="1" x14ac:dyDescent="0.3">
      <c r="B29" s="79">
        <v>2006</v>
      </c>
      <c r="C29" s="80">
        <v>50.550148</v>
      </c>
      <c r="D29" s="81">
        <v>50.707413000000003</v>
      </c>
      <c r="E29" s="81">
        <v>47.820509000000001</v>
      </c>
      <c r="F29" s="81">
        <v>51.971549000000003</v>
      </c>
      <c r="G29" s="81">
        <v>48.689667</v>
      </c>
      <c r="H29" s="81">
        <v>47.078423999999998</v>
      </c>
      <c r="I29" s="81">
        <v>45.703981470000002</v>
      </c>
      <c r="J29" s="81">
        <v>43.995113289999999</v>
      </c>
      <c r="K29" s="81">
        <v>47.21656617</v>
      </c>
      <c r="L29" s="81">
        <v>47.527664819999998</v>
      </c>
      <c r="M29" s="81">
        <v>50.058600179999999</v>
      </c>
      <c r="N29" s="80">
        <v>48.515944609999998</v>
      </c>
      <c r="O29" s="82">
        <f t="shared" si="3"/>
        <v>579.83558054000014</v>
      </c>
      <c r="P29" s="81">
        <f t="shared" si="4"/>
        <v>592.83837106999999</v>
      </c>
      <c r="Q29" s="211">
        <f t="shared" si="5"/>
        <v>1.7166441651551789</v>
      </c>
      <c r="S29" s="10"/>
      <c r="T29" s="41"/>
    </row>
    <row r="30" spans="1:27" ht="21" customHeight="1" x14ac:dyDescent="0.3">
      <c r="B30" s="79">
        <v>2007</v>
      </c>
      <c r="C30" s="80">
        <v>50.165517299999998</v>
      </c>
      <c r="D30" s="81">
        <v>50.238386229999996</v>
      </c>
      <c r="E30" s="81">
        <v>60.420960999999998</v>
      </c>
      <c r="F30" s="81">
        <v>49.826797999999997</v>
      </c>
      <c r="G30" s="81">
        <v>49.682679</v>
      </c>
      <c r="H30" s="81">
        <v>49.486159000000001</v>
      </c>
      <c r="I30" s="81">
        <v>45.787848859999997</v>
      </c>
      <c r="J30" s="81">
        <v>45.142709000000004</v>
      </c>
      <c r="K30" s="81">
        <v>50.185519290000002</v>
      </c>
      <c r="L30" s="81">
        <v>45.496448560000005</v>
      </c>
      <c r="M30" s="81">
        <v>52.597415140000003</v>
      </c>
      <c r="N30" s="80">
        <v>51.446460139999999</v>
      </c>
      <c r="O30" s="82">
        <f t="shared" si="3"/>
        <v>600.47690151999996</v>
      </c>
      <c r="P30" s="81">
        <f t="shared" si="4"/>
        <v>586.12648780999996</v>
      </c>
      <c r="Q30" s="211">
        <f t="shared" si="5"/>
        <v>3.5598575997658921</v>
      </c>
      <c r="S30" s="10"/>
      <c r="T30" s="41"/>
    </row>
    <row r="31" spans="1:27" ht="21" customHeight="1" x14ac:dyDescent="0.3">
      <c r="B31" s="79">
        <v>2008</v>
      </c>
      <c r="C31" s="80">
        <v>51.570200759999999</v>
      </c>
      <c r="D31" s="81">
        <v>48.960169439999994</v>
      </c>
      <c r="E31" s="81">
        <v>50.346669540000001</v>
      </c>
      <c r="F31" s="81">
        <v>54.625844239999999</v>
      </c>
      <c r="G31" s="81">
        <v>47.188784839999997</v>
      </c>
      <c r="H31" s="81">
        <v>42.778418000000002</v>
      </c>
      <c r="I31" s="81">
        <v>47.183740119999996</v>
      </c>
      <c r="J31" s="81">
        <v>44.1039502</v>
      </c>
      <c r="K31" s="81">
        <v>47.021886590000001</v>
      </c>
      <c r="L31" s="81">
        <v>53.461697219999998</v>
      </c>
      <c r="M31" s="81">
        <v>48.070239600000001</v>
      </c>
      <c r="N31" s="80">
        <v>49.644151880000003</v>
      </c>
      <c r="O31" s="82">
        <f t="shared" si="3"/>
        <v>584.95575242999996</v>
      </c>
      <c r="P31" s="81">
        <f t="shared" si="4"/>
        <v>584.84087878000003</v>
      </c>
      <c r="Q31" s="211">
        <f t="shared" si="5"/>
        <v>-2.5848036869879576</v>
      </c>
      <c r="S31" s="5"/>
    </row>
    <row r="32" spans="1:27" ht="21" customHeight="1" x14ac:dyDescent="0.3">
      <c r="B32" s="79">
        <v>2009</v>
      </c>
      <c r="C32" s="80">
        <v>49.651820219999998</v>
      </c>
      <c r="D32" s="81">
        <v>51.41322735</v>
      </c>
      <c r="E32" s="81">
        <v>49.010591060000003</v>
      </c>
      <c r="F32" s="81">
        <v>50.809892179999999</v>
      </c>
      <c r="G32" s="81">
        <v>48.85284643</v>
      </c>
      <c r="H32" s="81">
        <v>45.616835930000001</v>
      </c>
      <c r="I32" s="81">
        <v>44.38036237</v>
      </c>
      <c r="J32" s="81">
        <v>43.032850780000004</v>
      </c>
      <c r="K32" s="81">
        <v>46.705446500000001</v>
      </c>
      <c r="L32" s="81">
        <v>43.868864909999999</v>
      </c>
      <c r="M32" s="81">
        <v>49.143553619999999</v>
      </c>
      <c r="N32" s="80">
        <v>46.997472189999996</v>
      </c>
      <c r="O32" s="82">
        <f t="shared" si="3"/>
        <v>569.48376353999993</v>
      </c>
      <c r="P32" s="81">
        <f t="shared" si="4"/>
        <v>574.21123886999987</v>
      </c>
      <c r="Q32" s="211">
        <f t="shared" si="5"/>
        <v>-2.6449844839933512</v>
      </c>
      <c r="S32" s="5"/>
    </row>
    <row r="33" spans="2:24" ht="21" customHeight="1" x14ac:dyDescent="0.3">
      <c r="B33" s="79">
        <v>2010</v>
      </c>
      <c r="C33" s="80">
        <v>50.161214999999999</v>
      </c>
      <c r="D33" s="81">
        <v>51.083941780000004</v>
      </c>
      <c r="E33" s="81">
        <v>49.872014350000001</v>
      </c>
      <c r="F33" s="81">
        <v>51.374578749999998</v>
      </c>
      <c r="G33" s="81">
        <v>48.527193150000002</v>
      </c>
      <c r="H33" s="81">
        <v>49.063745470000001</v>
      </c>
      <c r="I33" s="81">
        <v>45.099447830000003</v>
      </c>
      <c r="J33" s="81">
        <v>45.016888090000002</v>
      </c>
      <c r="K33" s="81">
        <v>48.145080049999997</v>
      </c>
      <c r="L33" s="81">
        <v>47.758535590000001</v>
      </c>
      <c r="M33" s="81">
        <v>48.913687019999998</v>
      </c>
      <c r="N33" s="80">
        <v>52.178412270000003</v>
      </c>
      <c r="O33" s="82">
        <f t="shared" si="3"/>
        <v>587.19473935000008</v>
      </c>
      <c r="P33" s="81">
        <f t="shared" si="4"/>
        <v>580.66568964999999</v>
      </c>
      <c r="Q33" s="211">
        <f t="shared" si="5"/>
        <v>3.1100054020690493</v>
      </c>
      <c r="S33" s="5"/>
    </row>
    <row r="34" spans="2:24" ht="21" customHeight="1" x14ac:dyDescent="0.3">
      <c r="B34" s="79">
        <v>2011</v>
      </c>
      <c r="C34" s="80">
        <v>48.952018209999999</v>
      </c>
      <c r="D34" s="81">
        <v>49.868844029999998</v>
      </c>
      <c r="E34" s="81">
        <v>49.838433860000002</v>
      </c>
      <c r="F34" s="81">
        <v>50.402054380000003</v>
      </c>
      <c r="G34" s="81">
        <v>47.926135760000001</v>
      </c>
      <c r="H34" s="81">
        <v>46.566152559999999</v>
      </c>
      <c r="I34" s="81">
        <v>42.73103794</v>
      </c>
      <c r="J34" s="81">
        <v>47.793832139999999</v>
      </c>
      <c r="K34" s="81">
        <v>46.069679210000004</v>
      </c>
      <c r="L34" s="81">
        <v>44.972044759999996</v>
      </c>
      <c r="M34" s="81">
        <v>48.322360600000003</v>
      </c>
      <c r="N34" s="80">
        <v>46.699116140000001</v>
      </c>
      <c r="O34" s="82">
        <f t="shared" si="3"/>
        <v>570.14170959</v>
      </c>
      <c r="P34" s="81">
        <f t="shared" si="4"/>
        <v>567.80276361000006</v>
      </c>
      <c r="Q34" s="211">
        <f t="shared" si="5"/>
        <v>-2.904152339456767</v>
      </c>
      <c r="S34" s="5"/>
    </row>
    <row r="35" spans="2:24" ht="21" customHeight="1" x14ac:dyDescent="0.3">
      <c r="B35" s="79">
        <v>2012</v>
      </c>
      <c r="C35" s="80">
        <v>50.541704659999994</v>
      </c>
      <c r="D35" s="81">
        <v>47.46721007</v>
      </c>
      <c r="E35" s="81">
        <v>47.476751450000002</v>
      </c>
      <c r="F35" s="81">
        <v>50.577388469999995</v>
      </c>
      <c r="G35" s="81">
        <v>49.107766099999999</v>
      </c>
      <c r="H35" s="81">
        <v>46.043872069999999</v>
      </c>
      <c r="I35" s="81">
        <v>44.695061850000002</v>
      </c>
      <c r="J35" s="81">
        <v>41.916323859999999</v>
      </c>
      <c r="K35" s="81">
        <v>47.1237803</v>
      </c>
      <c r="L35" s="81">
        <v>44.389797780000002</v>
      </c>
      <c r="M35" s="81">
        <v>54.002977100000003</v>
      </c>
      <c r="N35" s="80">
        <v>45.202734169999999</v>
      </c>
      <c r="O35" s="82">
        <f t="shared" si="3"/>
        <v>568.54536787999996</v>
      </c>
      <c r="P35" s="81">
        <f t="shared" si="4"/>
        <v>588.82338188000006</v>
      </c>
      <c r="Q35" s="211">
        <f t="shared" si="5"/>
        <v>-0.27999033979605459</v>
      </c>
      <c r="S35" s="5"/>
      <c r="T35" s="5"/>
      <c r="X35" s="39"/>
    </row>
    <row r="36" spans="2:24" ht="21" customHeight="1" x14ac:dyDescent="0.3">
      <c r="B36" s="79">
        <v>2013</v>
      </c>
      <c r="C36" s="80">
        <v>53.685520560000001</v>
      </c>
      <c r="D36" s="81">
        <v>54.116521769999999</v>
      </c>
      <c r="E36" s="81">
        <v>51.15433428</v>
      </c>
      <c r="F36" s="81">
        <v>55.943342020000003</v>
      </c>
      <c r="G36" s="81">
        <v>57.299125600000004</v>
      </c>
      <c r="H36" s="81">
        <v>39.293862590000003</v>
      </c>
      <c r="I36" s="81">
        <v>43.187087869999999</v>
      </c>
      <c r="J36" s="81">
        <v>46.401914599999998</v>
      </c>
      <c r="K36" s="81">
        <v>50.444849359999999</v>
      </c>
      <c r="L36" s="81">
        <v>49.208448560000001</v>
      </c>
      <c r="M36" s="81">
        <v>54.008963840000007</v>
      </c>
      <c r="N36" s="80">
        <v>46.024007840000003</v>
      </c>
      <c r="O36" s="82">
        <f t="shared" si="3"/>
        <v>600.76797888999999</v>
      </c>
      <c r="P36" s="81">
        <f t="shared" si="4"/>
        <v>595.27130140000008</v>
      </c>
      <c r="Q36" s="211">
        <f t="shared" si="5"/>
        <v>5.6675531682110369</v>
      </c>
      <c r="S36" s="5"/>
      <c r="T36" s="5"/>
      <c r="X36" s="39"/>
    </row>
    <row r="37" spans="2:24" ht="21" customHeight="1" x14ac:dyDescent="0.3">
      <c r="B37" s="79">
        <v>2014</v>
      </c>
      <c r="C37" s="80">
        <v>53.07579604</v>
      </c>
      <c r="D37" s="81">
        <v>53.719793969999998</v>
      </c>
      <c r="E37" s="81">
        <v>49.980195700000003</v>
      </c>
      <c r="F37" s="81">
        <v>51.765736160000003</v>
      </c>
      <c r="G37" s="81">
        <v>50.977488030000004</v>
      </c>
      <c r="H37" s="81">
        <v>46.477019429999999</v>
      </c>
      <c r="I37" s="81">
        <v>42.8846986</v>
      </c>
      <c r="J37" s="81">
        <v>46.777520610000003</v>
      </c>
      <c r="K37" s="81">
        <v>45.738247110000003</v>
      </c>
      <c r="L37" s="81">
        <v>48.133820880000002</v>
      </c>
      <c r="M37" s="81">
        <v>54.282818089999999</v>
      </c>
      <c r="N37" s="193">
        <v>41.630963819999998</v>
      </c>
      <c r="O37" s="82">
        <f t="shared" si="3"/>
        <v>585.44409844000006</v>
      </c>
      <c r="P37" s="81">
        <f t="shared" si="4"/>
        <v>575.73414287000003</v>
      </c>
      <c r="Q37" s="211">
        <f t="shared" si="5"/>
        <v>-2.5507152492236451</v>
      </c>
      <c r="T37" s="5"/>
      <c r="X37" s="39"/>
    </row>
    <row r="38" spans="2:24" ht="21" customHeight="1" x14ac:dyDescent="0.3">
      <c r="B38" s="85">
        <v>2015</v>
      </c>
      <c r="C38" s="86">
        <v>45.254219749999997</v>
      </c>
      <c r="D38" s="87">
        <v>55.850824609999997</v>
      </c>
      <c r="E38" s="87">
        <v>53.135988679999997</v>
      </c>
      <c r="F38" s="87">
        <v>50.058964359999997</v>
      </c>
      <c r="G38" s="87">
        <v>43.750605319999998</v>
      </c>
      <c r="H38" s="87">
        <v>48.23547104</v>
      </c>
      <c r="I38" s="87">
        <v>41.781954460000001</v>
      </c>
      <c r="J38" s="87">
        <v>41.225621279999999</v>
      </c>
      <c r="K38" s="87">
        <v>52.238002819999998</v>
      </c>
      <c r="L38" s="87">
        <v>40.500520440000003</v>
      </c>
      <c r="M38" s="87">
        <v>41.741822720000002</v>
      </c>
      <c r="N38" s="86"/>
      <c r="O38" s="88">
        <f t="shared" si="3"/>
        <v>513.77399548000005</v>
      </c>
      <c r="P38" s="87"/>
      <c r="Q38" s="218">
        <f t="shared" si="5"/>
        <v>-12.242006222451518</v>
      </c>
      <c r="S38" s="5"/>
      <c r="T38" s="5"/>
    </row>
    <row r="39" spans="2:24" ht="21" customHeight="1" x14ac:dyDescent="0.3">
      <c r="B39" s="95"/>
      <c r="C39" s="96"/>
      <c r="D39" s="96"/>
      <c r="E39" s="96"/>
      <c r="F39" s="96"/>
      <c r="G39" s="96"/>
      <c r="H39" s="96"/>
      <c r="O39" s="97"/>
      <c r="P39" s="96"/>
      <c r="S39" s="42"/>
      <c r="T39" s="5"/>
    </row>
    <row r="40" spans="2:24" ht="33" x14ac:dyDescent="0.6">
      <c r="B40" s="137" t="s">
        <v>63</v>
      </c>
      <c r="C40" s="123"/>
      <c r="D40" s="123"/>
      <c r="E40" s="123"/>
      <c r="F40" s="123"/>
      <c r="G40" s="123"/>
      <c r="H40" s="123"/>
      <c r="I40" s="123"/>
      <c r="J40" s="123"/>
      <c r="K40" s="123"/>
      <c r="L40" s="123"/>
      <c r="M40" s="123"/>
      <c r="N40" s="123"/>
      <c r="O40" s="123"/>
      <c r="P40" s="123"/>
      <c r="Q40" s="123"/>
      <c r="S40" s="5"/>
      <c r="T40" s="5"/>
    </row>
    <row r="41" spans="2:24" ht="31.2" x14ac:dyDescent="0.3">
      <c r="B41" s="139" t="s">
        <v>23</v>
      </c>
      <c r="C41" s="140" t="s">
        <v>24</v>
      </c>
      <c r="D41" s="141" t="s">
        <v>25</v>
      </c>
      <c r="E41" s="141" t="s">
        <v>26</v>
      </c>
      <c r="F41" s="141" t="s">
        <v>27</v>
      </c>
      <c r="G41" s="141" t="s">
        <v>28</v>
      </c>
      <c r="H41" s="141" t="s">
        <v>29</v>
      </c>
      <c r="I41" s="141" t="s">
        <v>30</v>
      </c>
      <c r="J41" s="141" t="s">
        <v>31</v>
      </c>
      <c r="K41" s="141" t="s">
        <v>32</v>
      </c>
      <c r="L41" s="141" t="s">
        <v>33</v>
      </c>
      <c r="M41" s="141" t="s">
        <v>34</v>
      </c>
      <c r="N41" s="140" t="s">
        <v>35</v>
      </c>
      <c r="O41" s="142" t="s">
        <v>36</v>
      </c>
      <c r="P41" s="143" t="s">
        <v>37</v>
      </c>
      <c r="Q41" s="144" t="s">
        <v>38</v>
      </c>
      <c r="S41" s="5"/>
      <c r="T41" s="5"/>
    </row>
    <row r="42" spans="2:24" ht="21" customHeight="1" x14ac:dyDescent="0.3">
      <c r="B42" s="79">
        <v>2000</v>
      </c>
      <c r="C42" s="80">
        <v>17.643999999999998</v>
      </c>
      <c r="D42" s="81">
        <v>16.446000000000002</v>
      </c>
      <c r="E42" s="81">
        <v>17.355</v>
      </c>
      <c r="F42" s="81">
        <v>17.216000000000001</v>
      </c>
      <c r="G42" s="81">
        <v>17.291</v>
      </c>
      <c r="H42" s="81">
        <v>15.750999999999999</v>
      </c>
      <c r="I42" s="81">
        <v>14.891</v>
      </c>
      <c r="J42" s="81">
        <v>16.071999999999999</v>
      </c>
      <c r="K42" s="81">
        <v>17.206</v>
      </c>
      <c r="L42" s="81">
        <v>15.824</v>
      </c>
      <c r="M42" s="81">
        <v>17.327000000000002</v>
      </c>
      <c r="N42" s="80">
        <v>14.992000000000001</v>
      </c>
      <c r="O42" s="82">
        <f>SUM(C42:N42)</f>
        <v>198.01499999999999</v>
      </c>
      <c r="P42" s="81">
        <f>SUM(I42:N42,C43:H43)</f>
        <v>188.374</v>
      </c>
      <c r="Q42" s="83"/>
      <c r="S42" s="5"/>
      <c r="T42" s="5"/>
    </row>
    <row r="43" spans="2:24" ht="21" customHeight="1" x14ac:dyDescent="0.3">
      <c r="B43" s="79">
        <v>2001</v>
      </c>
      <c r="C43" s="80">
        <v>15.275</v>
      </c>
      <c r="D43" s="81">
        <v>14.365</v>
      </c>
      <c r="E43" s="81">
        <v>16.138000000000002</v>
      </c>
      <c r="F43" s="81">
        <v>15.679</v>
      </c>
      <c r="G43" s="81">
        <v>15.308999999999999</v>
      </c>
      <c r="H43" s="81">
        <v>15.295999999999999</v>
      </c>
      <c r="I43" s="81">
        <v>13.579000000000001</v>
      </c>
      <c r="J43" s="81">
        <v>14.916</v>
      </c>
      <c r="K43" s="81">
        <v>13.055</v>
      </c>
      <c r="L43" s="81">
        <v>15.708</v>
      </c>
      <c r="M43" s="81">
        <v>15.802</v>
      </c>
      <c r="N43" s="80">
        <v>14.358000000000001</v>
      </c>
      <c r="O43" s="82">
        <f t="shared" ref="O43:O57" si="6">SUM(C43:N43)</f>
        <v>179.48000000000002</v>
      </c>
      <c r="P43" s="81">
        <f t="shared" ref="P43:P56" si="7">SUM(I43:N43,C44:H44)</f>
        <v>178.991388</v>
      </c>
      <c r="Q43" s="211">
        <f>((O43/O42)-1)*100</f>
        <v>-9.3604019897482349</v>
      </c>
      <c r="S43" s="5"/>
      <c r="T43" s="5"/>
    </row>
    <row r="44" spans="2:24" ht="21" customHeight="1" x14ac:dyDescent="0.3">
      <c r="B44" s="79">
        <v>2002</v>
      </c>
      <c r="C44" s="80">
        <v>15.425125</v>
      </c>
      <c r="D44" s="81">
        <v>16.089824</v>
      </c>
      <c r="E44" s="81">
        <v>14.810775</v>
      </c>
      <c r="F44" s="81">
        <v>15.152775999999999</v>
      </c>
      <c r="G44" s="81">
        <v>15.937282</v>
      </c>
      <c r="H44" s="81">
        <v>14.157605999999999</v>
      </c>
      <c r="I44" s="81">
        <v>13.431316000000001</v>
      </c>
      <c r="J44" s="81">
        <v>13.250802</v>
      </c>
      <c r="K44" s="81">
        <v>15.220326</v>
      </c>
      <c r="L44" s="81">
        <v>14.262028000000001</v>
      </c>
      <c r="M44" s="81">
        <v>15.271551000000001</v>
      </c>
      <c r="N44" s="80">
        <v>15.670101000000001</v>
      </c>
      <c r="O44" s="82">
        <f t="shared" si="6"/>
        <v>178.67951199999999</v>
      </c>
      <c r="P44" s="81">
        <f t="shared" si="7"/>
        <v>179.17818499999998</v>
      </c>
      <c r="Q44" s="211">
        <f t="shared" ref="Q44:Q57" si="8">((O44/O43)-1)*100</f>
        <v>-0.44600401158905179</v>
      </c>
      <c r="S44" s="5"/>
      <c r="T44" s="5"/>
    </row>
    <row r="45" spans="2:24" ht="21" customHeight="1" x14ac:dyDescent="0.3">
      <c r="B45" s="79">
        <v>2003</v>
      </c>
      <c r="C45" s="80">
        <v>15.747154999999999</v>
      </c>
      <c r="D45" s="81">
        <v>14.593305000000001</v>
      </c>
      <c r="E45" s="81">
        <v>15.269683000000001</v>
      </c>
      <c r="F45" s="81">
        <v>15.913672999999999</v>
      </c>
      <c r="G45" s="81">
        <v>14.721757999999999</v>
      </c>
      <c r="H45" s="81">
        <v>15.826487</v>
      </c>
      <c r="I45" s="81">
        <v>13.44158</v>
      </c>
      <c r="J45" s="81">
        <v>13.986858</v>
      </c>
      <c r="K45" s="81">
        <v>15.291069</v>
      </c>
      <c r="L45" s="81">
        <v>13.566444000000001</v>
      </c>
      <c r="M45" s="81">
        <v>14.383787</v>
      </c>
      <c r="N45" s="80">
        <v>14.270497000000001</v>
      </c>
      <c r="O45" s="82">
        <f t="shared" si="6"/>
        <v>177.01229599999999</v>
      </c>
      <c r="P45" s="81">
        <f t="shared" si="7"/>
        <v>172.520646</v>
      </c>
      <c r="Q45" s="211">
        <f t="shared" si="8"/>
        <v>-0.93307619958129528</v>
      </c>
      <c r="S45" s="43"/>
      <c r="T45" s="44"/>
    </row>
    <row r="46" spans="2:24" ht="21" customHeight="1" x14ac:dyDescent="0.3">
      <c r="B46" s="79">
        <v>2004</v>
      </c>
      <c r="C46" s="80">
        <v>14.110480000000001</v>
      </c>
      <c r="D46" s="81">
        <v>14.734699000000001</v>
      </c>
      <c r="E46" s="81">
        <v>14.585642</v>
      </c>
      <c r="F46" s="81">
        <v>17.090306000000002</v>
      </c>
      <c r="G46" s="81">
        <v>12.764301</v>
      </c>
      <c r="H46" s="81">
        <v>14.294983</v>
      </c>
      <c r="I46" s="81">
        <v>12.540463000000001</v>
      </c>
      <c r="J46" s="81">
        <v>13.569697</v>
      </c>
      <c r="K46" s="81">
        <v>14.136809</v>
      </c>
      <c r="L46" s="81">
        <v>13.857885</v>
      </c>
      <c r="M46" s="81">
        <v>15.015250999999999</v>
      </c>
      <c r="N46" s="80">
        <v>14.077422</v>
      </c>
      <c r="O46" s="82">
        <f t="shared" si="6"/>
        <v>170.77793800000003</v>
      </c>
      <c r="P46" s="81">
        <f t="shared" si="7"/>
        <v>169.30712299999999</v>
      </c>
      <c r="Q46" s="211">
        <f t="shared" si="8"/>
        <v>-3.5219914892239745</v>
      </c>
      <c r="S46" s="5"/>
      <c r="T46" s="5"/>
    </row>
    <row r="47" spans="2:24" ht="21" customHeight="1" x14ac:dyDescent="0.3">
      <c r="B47" s="79">
        <v>2005</v>
      </c>
      <c r="C47" s="80">
        <v>15.716858999999999</v>
      </c>
      <c r="D47" s="81">
        <v>15.064484999999999</v>
      </c>
      <c r="E47" s="81">
        <v>13.008775999999999</v>
      </c>
      <c r="F47" s="81">
        <v>14.79576</v>
      </c>
      <c r="G47" s="81">
        <v>13.507082</v>
      </c>
      <c r="H47" s="81">
        <v>14.016634</v>
      </c>
      <c r="I47" s="81">
        <v>13.577372</v>
      </c>
      <c r="J47" s="81">
        <v>13.828557</v>
      </c>
      <c r="K47" s="81">
        <v>12.752036</v>
      </c>
      <c r="L47" s="81">
        <v>15.632501</v>
      </c>
      <c r="M47" s="81">
        <v>16.016808999999999</v>
      </c>
      <c r="N47" s="80">
        <v>14.858755</v>
      </c>
      <c r="O47" s="82">
        <f t="shared" si="6"/>
        <v>172.77562599999999</v>
      </c>
      <c r="P47" s="81">
        <f t="shared" si="7"/>
        <v>180.62121800000003</v>
      </c>
      <c r="Q47" s="211">
        <f t="shared" si="8"/>
        <v>1.1697576533568066</v>
      </c>
      <c r="S47" s="5"/>
      <c r="T47" s="5"/>
    </row>
    <row r="48" spans="2:24" ht="21" customHeight="1" x14ac:dyDescent="0.3">
      <c r="B48" s="79">
        <v>2006</v>
      </c>
      <c r="C48" s="80">
        <v>16.583504999999999</v>
      </c>
      <c r="D48" s="81">
        <v>15.715180999999999</v>
      </c>
      <c r="E48" s="81">
        <v>15.098273000000001</v>
      </c>
      <c r="F48" s="81">
        <v>16.641998000000001</v>
      </c>
      <c r="G48" s="81">
        <v>16.021951000000001</v>
      </c>
      <c r="H48" s="81">
        <v>13.89428</v>
      </c>
      <c r="I48" s="81">
        <v>13.69052387</v>
      </c>
      <c r="J48" s="81">
        <v>18.503092540000001</v>
      </c>
      <c r="K48" s="81">
        <v>8.8528064000000004</v>
      </c>
      <c r="L48" s="81">
        <v>16.6985949</v>
      </c>
      <c r="M48" s="81">
        <v>15.64231247</v>
      </c>
      <c r="N48" s="80">
        <v>14.823448150000001</v>
      </c>
      <c r="O48" s="82">
        <f t="shared" si="6"/>
        <v>182.16596632999997</v>
      </c>
      <c r="P48" s="81">
        <f t="shared" si="7"/>
        <v>178.92369382999999</v>
      </c>
      <c r="Q48" s="211">
        <f t="shared" si="8"/>
        <v>5.4349913511527292</v>
      </c>
      <c r="S48" s="5"/>
      <c r="T48" s="5"/>
    </row>
    <row r="49" spans="2:17" ht="21" customHeight="1" x14ac:dyDescent="0.3">
      <c r="B49" s="79">
        <v>2007</v>
      </c>
      <c r="C49" s="80">
        <v>15.1410763</v>
      </c>
      <c r="D49" s="81">
        <v>15.3258022</v>
      </c>
      <c r="E49" s="81">
        <v>14.266302</v>
      </c>
      <c r="F49" s="81">
        <v>15.821291</v>
      </c>
      <c r="G49" s="81">
        <v>15.309475000000001</v>
      </c>
      <c r="H49" s="81">
        <v>14.848969</v>
      </c>
      <c r="I49" s="81">
        <v>12.802743380000001</v>
      </c>
      <c r="J49" s="81">
        <v>14.121687</v>
      </c>
      <c r="K49" s="81">
        <v>15.265510320000001</v>
      </c>
      <c r="L49" s="81">
        <v>13.50409108</v>
      </c>
      <c r="M49" s="81">
        <v>14.85956333</v>
      </c>
      <c r="N49" s="80">
        <v>14.34257073</v>
      </c>
      <c r="O49" s="82">
        <f t="shared" si="6"/>
        <v>175.60908134000002</v>
      </c>
      <c r="P49" s="81">
        <f t="shared" si="7"/>
        <v>170.10560771000002</v>
      </c>
      <c r="Q49" s="211">
        <f t="shared" si="8"/>
        <v>-3.5994017554969227</v>
      </c>
    </row>
    <row r="50" spans="2:17" ht="21" customHeight="1" x14ac:dyDescent="0.3">
      <c r="B50" s="79">
        <v>2008</v>
      </c>
      <c r="C50" s="80">
        <v>14.98662833</v>
      </c>
      <c r="D50" s="81">
        <v>13.74376065</v>
      </c>
      <c r="E50" s="81">
        <v>13.450393119999999</v>
      </c>
      <c r="F50" s="81">
        <v>14.985283150000001</v>
      </c>
      <c r="G50" s="81">
        <v>15.00767783</v>
      </c>
      <c r="H50" s="81">
        <v>13.03569879</v>
      </c>
      <c r="I50" s="81">
        <v>11.844078119999999</v>
      </c>
      <c r="J50" s="81">
        <v>13.0224186</v>
      </c>
      <c r="K50" s="81">
        <v>13.10256109</v>
      </c>
      <c r="L50" s="81">
        <v>12.91287056</v>
      </c>
      <c r="M50" s="81">
        <v>13.485157259999999</v>
      </c>
      <c r="N50" s="80">
        <v>12.679810079999999</v>
      </c>
      <c r="O50" s="82">
        <f t="shared" si="6"/>
        <v>162.25633758000001</v>
      </c>
      <c r="P50" s="81">
        <f t="shared" si="7"/>
        <v>150.53244936999999</v>
      </c>
      <c r="Q50" s="211">
        <f t="shared" si="8"/>
        <v>-7.6036749683505933</v>
      </c>
    </row>
    <row r="51" spans="2:17" ht="21" customHeight="1" x14ac:dyDescent="0.3">
      <c r="B51" s="79">
        <v>2009</v>
      </c>
      <c r="C51" s="80">
        <v>12.713714619999999</v>
      </c>
      <c r="D51" s="81">
        <v>12.77601209</v>
      </c>
      <c r="E51" s="81">
        <v>11.47227927</v>
      </c>
      <c r="F51" s="81">
        <v>12.73320376</v>
      </c>
      <c r="G51" s="81">
        <v>11.478118609999999</v>
      </c>
      <c r="H51" s="81">
        <v>12.312225310000001</v>
      </c>
      <c r="I51" s="81">
        <v>10.29386347</v>
      </c>
      <c r="J51" s="81">
        <v>9.9467429000000003</v>
      </c>
      <c r="K51" s="81">
        <v>11.861681410000001</v>
      </c>
      <c r="L51" s="81">
        <v>10.843854519999999</v>
      </c>
      <c r="M51" s="81">
        <v>11.563077609999999</v>
      </c>
      <c r="N51" s="80">
        <v>11.446114029999999</v>
      </c>
      <c r="O51" s="82">
        <f t="shared" si="6"/>
        <v>139.4408876</v>
      </c>
      <c r="P51" s="81">
        <f t="shared" si="7"/>
        <v>132.72725149000001</v>
      </c>
      <c r="Q51" s="211">
        <f t="shared" si="8"/>
        <v>-14.061361374406056</v>
      </c>
    </row>
    <row r="52" spans="2:17" ht="21" customHeight="1" x14ac:dyDescent="0.3">
      <c r="B52" s="79">
        <v>2010</v>
      </c>
      <c r="C52" s="80">
        <v>11.363194180000001</v>
      </c>
      <c r="D52" s="81">
        <v>11.065076510000001</v>
      </c>
      <c r="E52" s="81">
        <v>11.43392324</v>
      </c>
      <c r="F52" s="81">
        <v>11.012521250000001</v>
      </c>
      <c r="G52" s="81">
        <v>11.13220237</v>
      </c>
      <c r="H52" s="81">
        <v>10.765000000000001</v>
      </c>
      <c r="I52" s="81">
        <v>9.3642411200000009</v>
      </c>
      <c r="J52" s="81">
        <v>9.7786683599999993</v>
      </c>
      <c r="K52" s="81">
        <v>10.98737309</v>
      </c>
      <c r="L52" s="81">
        <v>9.1076121699999995</v>
      </c>
      <c r="M52" s="81">
        <v>11.693241</v>
      </c>
      <c r="N52" s="80">
        <v>11.22443174</v>
      </c>
      <c r="O52" s="82">
        <f t="shared" si="6"/>
        <v>128.92748503000001</v>
      </c>
      <c r="P52" s="81">
        <f t="shared" si="7"/>
        <v>126.04782641999999</v>
      </c>
      <c r="Q52" s="211">
        <f t="shared" si="8"/>
        <v>-7.5396841994858192</v>
      </c>
    </row>
    <row r="53" spans="2:17" ht="21" customHeight="1" x14ac:dyDescent="0.3">
      <c r="B53" s="79">
        <v>2011</v>
      </c>
      <c r="C53" s="80">
        <v>10.02253065</v>
      </c>
      <c r="D53" s="81">
        <v>11.79190665</v>
      </c>
      <c r="E53" s="81">
        <v>9.0363136199999996</v>
      </c>
      <c r="F53" s="81">
        <v>11.7762493</v>
      </c>
      <c r="G53" s="81">
        <v>10.629486529999999</v>
      </c>
      <c r="H53" s="81">
        <v>10.635772189999999</v>
      </c>
      <c r="I53" s="81">
        <v>9.0297751099999992</v>
      </c>
      <c r="J53" s="81">
        <v>9.5559519999999996</v>
      </c>
      <c r="K53" s="81">
        <v>8.7644657499999994</v>
      </c>
      <c r="L53" s="81">
        <v>9.94818186</v>
      </c>
      <c r="M53" s="81">
        <v>10.41702738</v>
      </c>
      <c r="N53" s="80">
        <v>9.9310966300000008</v>
      </c>
      <c r="O53" s="82">
        <f t="shared" si="6"/>
        <v>121.53875767000001</v>
      </c>
      <c r="P53" s="81">
        <f t="shared" si="7"/>
        <v>116.60531001999999</v>
      </c>
      <c r="Q53" s="211">
        <f t="shared" si="8"/>
        <v>-5.7309171572537343</v>
      </c>
    </row>
    <row r="54" spans="2:17" ht="21" customHeight="1" x14ac:dyDescent="0.3">
      <c r="B54" s="79">
        <v>2012</v>
      </c>
      <c r="C54" s="80">
        <v>10.616247810000001</v>
      </c>
      <c r="D54" s="81">
        <v>9.3209119999999999</v>
      </c>
      <c r="E54" s="81">
        <v>8.3950800099999991</v>
      </c>
      <c r="F54" s="81">
        <v>10.16348369</v>
      </c>
      <c r="G54" s="81">
        <v>9.8390700800000008</v>
      </c>
      <c r="H54" s="81">
        <v>10.6240177</v>
      </c>
      <c r="I54" s="81">
        <v>8.7469889599999995</v>
      </c>
      <c r="J54" s="81">
        <v>8.4101090900000006</v>
      </c>
      <c r="K54" s="81">
        <v>14.90731671</v>
      </c>
      <c r="L54" s="81">
        <v>7.3496247099999996</v>
      </c>
      <c r="M54" s="81">
        <v>10.423245079999999</v>
      </c>
      <c r="N54" s="80">
        <v>11.71621768</v>
      </c>
      <c r="O54" s="82">
        <f t="shared" si="6"/>
        <v>120.51231352000001</v>
      </c>
      <c r="P54" s="81">
        <f t="shared" si="7"/>
        <v>121.18742677000002</v>
      </c>
      <c r="Q54" s="211">
        <f t="shared" si="8"/>
        <v>-0.84454059731874365</v>
      </c>
    </row>
    <row r="55" spans="2:17" ht="21" customHeight="1" x14ac:dyDescent="0.3">
      <c r="B55" s="79">
        <v>2013</v>
      </c>
      <c r="C55" s="80">
        <v>12.114011980000001</v>
      </c>
      <c r="D55" s="81">
        <v>9.0450124299999999</v>
      </c>
      <c r="E55" s="81">
        <v>10.57185447</v>
      </c>
      <c r="F55" s="81">
        <v>9.8903761899999996</v>
      </c>
      <c r="G55" s="81">
        <v>7.86300036</v>
      </c>
      <c r="H55" s="81">
        <v>10.14966911</v>
      </c>
      <c r="I55" s="81">
        <v>8.1970810400000005</v>
      </c>
      <c r="J55" s="81">
        <v>8.9854637799999999</v>
      </c>
      <c r="K55" s="81">
        <v>13.36988367</v>
      </c>
      <c r="L55" s="81">
        <v>6.8550244100000004</v>
      </c>
      <c r="M55" s="81">
        <v>10.069408939999999</v>
      </c>
      <c r="N55" s="80">
        <v>8.7852478499999993</v>
      </c>
      <c r="O55" s="82">
        <f t="shared" si="6"/>
        <v>115.89603423</v>
      </c>
      <c r="P55" s="81">
        <f t="shared" si="7"/>
        <v>113.05125375</v>
      </c>
      <c r="Q55" s="211">
        <f t="shared" si="8"/>
        <v>-3.830545738576252</v>
      </c>
    </row>
    <row r="56" spans="2:17" ht="21" customHeight="1" x14ac:dyDescent="0.3">
      <c r="B56" s="79">
        <v>2014</v>
      </c>
      <c r="C56" s="80">
        <v>9.5683715599999992</v>
      </c>
      <c r="D56" s="81">
        <v>9.8193733400000003</v>
      </c>
      <c r="E56" s="81">
        <v>10.150996730000001</v>
      </c>
      <c r="F56" s="81">
        <v>8.4190912000000004</v>
      </c>
      <c r="G56" s="81">
        <v>9.5695108900000001</v>
      </c>
      <c r="H56" s="81">
        <v>9.2618003400000006</v>
      </c>
      <c r="I56" s="81">
        <v>8.2921412500000002</v>
      </c>
      <c r="J56" s="81">
        <v>8.6515166299999997</v>
      </c>
      <c r="K56" s="81">
        <v>9.3469056899999998</v>
      </c>
      <c r="L56" s="81">
        <v>9.1433525299999996</v>
      </c>
      <c r="M56" s="81">
        <v>9.2196755499999998</v>
      </c>
      <c r="N56" s="193">
        <v>8.8307336500000009</v>
      </c>
      <c r="O56" s="82">
        <f t="shared" si="6"/>
        <v>110.27346936000001</v>
      </c>
      <c r="P56" s="81">
        <f t="shared" si="7"/>
        <v>108.32802698</v>
      </c>
      <c r="Q56" s="211">
        <f t="shared" si="8"/>
        <v>-4.8513867686290286</v>
      </c>
    </row>
    <row r="57" spans="2:17" ht="21" customHeight="1" x14ac:dyDescent="0.3">
      <c r="B57" s="85">
        <v>2015</v>
      </c>
      <c r="C57" s="86">
        <v>10.272478230000001</v>
      </c>
      <c r="D57" s="87">
        <v>8.0346480299999996</v>
      </c>
      <c r="E57" s="87">
        <v>9.3572859600000005</v>
      </c>
      <c r="F57" s="87">
        <v>9.2109204499999997</v>
      </c>
      <c r="G57" s="87">
        <v>8.6648936200000009</v>
      </c>
      <c r="H57" s="87">
        <v>9.3034753899999991</v>
      </c>
      <c r="I57" s="87">
        <v>7.5812295900000004</v>
      </c>
      <c r="J57" s="87">
        <v>7.7115731199999997</v>
      </c>
      <c r="K57" s="87">
        <v>9.5503741400000006</v>
      </c>
      <c r="L57" s="87">
        <v>8.4818605799999993</v>
      </c>
      <c r="M57" s="87">
        <v>9.4643004800000003</v>
      </c>
      <c r="N57" s="86"/>
      <c r="O57" s="88">
        <f t="shared" si="6"/>
        <v>97.633039590000024</v>
      </c>
      <c r="P57" s="87"/>
      <c r="Q57" s="218">
        <f t="shared" si="8"/>
        <v>-11.462802289038255</v>
      </c>
    </row>
    <row r="58" spans="2:17" ht="21" customHeight="1" x14ac:dyDescent="0.3">
      <c r="B58" s="95"/>
      <c r="C58" s="96"/>
      <c r="D58" s="96"/>
      <c r="E58" s="96"/>
      <c r="F58" s="96"/>
      <c r="G58" s="96"/>
      <c r="H58" s="96"/>
      <c r="O58" s="97"/>
      <c r="P58" s="96"/>
    </row>
    <row r="59" spans="2:17" ht="33" x14ac:dyDescent="0.6">
      <c r="B59" s="137" t="s">
        <v>64</v>
      </c>
      <c r="C59" s="123"/>
      <c r="D59" s="123"/>
      <c r="E59" s="123"/>
      <c r="F59" s="123"/>
      <c r="G59" s="123"/>
      <c r="H59" s="123"/>
      <c r="I59" s="123"/>
      <c r="J59" s="123"/>
      <c r="K59" s="123"/>
      <c r="L59" s="123"/>
      <c r="M59" s="123"/>
      <c r="N59" s="123"/>
      <c r="O59" s="123"/>
      <c r="P59" s="123"/>
      <c r="Q59" s="123"/>
    </row>
    <row r="60" spans="2:17" ht="31.2" x14ac:dyDescent="0.3">
      <c r="B60" s="139" t="s">
        <v>23</v>
      </c>
      <c r="C60" s="140" t="s">
        <v>24</v>
      </c>
      <c r="D60" s="141" t="s">
        <v>25</v>
      </c>
      <c r="E60" s="141" t="s">
        <v>26</v>
      </c>
      <c r="F60" s="141" t="s">
        <v>27</v>
      </c>
      <c r="G60" s="141" t="s">
        <v>28</v>
      </c>
      <c r="H60" s="141" t="s">
        <v>29</v>
      </c>
      <c r="I60" s="141" t="s">
        <v>30</v>
      </c>
      <c r="J60" s="141" t="s">
        <v>31</v>
      </c>
      <c r="K60" s="141" t="s">
        <v>32</v>
      </c>
      <c r="L60" s="141" t="s">
        <v>33</v>
      </c>
      <c r="M60" s="141" t="s">
        <v>34</v>
      </c>
      <c r="N60" s="140" t="s">
        <v>35</v>
      </c>
      <c r="O60" s="142" t="s">
        <v>36</v>
      </c>
      <c r="P60" s="143" t="s">
        <v>37</v>
      </c>
      <c r="Q60" s="144" t="s">
        <v>38</v>
      </c>
    </row>
    <row r="61" spans="2:17" ht="21" customHeight="1" x14ac:dyDescent="0.3">
      <c r="B61" s="79">
        <v>2000</v>
      </c>
      <c r="C61" s="80">
        <v>4.59</v>
      </c>
      <c r="D61" s="81">
        <v>3.1819999999999999</v>
      </c>
      <c r="E61" s="81">
        <v>4.1870000000000003</v>
      </c>
      <c r="F61" s="81">
        <v>3.9820000000000002</v>
      </c>
      <c r="G61" s="81">
        <v>3.157</v>
      </c>
      <c r="H61" s="81">
        <v>3.5009999999999999</v>
      </c>
      <c r="I61" s="81">
        <v>5.0629999999999997</v>
      </c>
      <c r="J61" s="81">
        <v>3.452</v>
      </c>
      <c r="K61" s="81">
        <v>4.1070000000000002</v>
      </c>
      <c r="L61" s="81">
        <v>3.0110000000000001</v>
      </c>
      <c r="M61" s="81">
        <v>4.298</v>
      </c>
      <c r="N61" s="80">
        <v>3.9990000000000001</v>
      </c>
      <c r="O61" s="82">
        <f>SUM(C61:N61)</f>
        <v>46.529000000000003</v>
      </c>
      <c r="P61" s="81">
        <f>SUM(I61:N61,C62:H62)</f>
        <v>48.206776999999995</v>
      </c>
      <c r="Q61" s="83"/>
    </row>
    <row r="62" spans="2:17" ht="21" customHeight="1" x14ac:dyDescent="0.3">
      <c r="B62" s="79">
        <v>2001</v>
      </c>
      <c r="C62" s="80">
        <v>3.7749999999999999</v>
      </c>
      <c r="D62" s="81">
        <v>5.2327779999999997</v>
      </c>
      <c r="E62" s="81">
        <v>3.8169930000000001</v>
      </c>
      <c r="F62" s="81">
        <v>3.9180350000000002</v>
      </c>
      <c r="G62" s="81">
        <v>3.8184749999999998</v>
      </c>
      <c r="H62" s="81">
        <v>3.7154959999999999</v>
      </c>
      <c r="I62" s="81">
        <v>2.96841</v>
      </c>
      <c r="J62" s="81">
        <v>4.1496510000000004</v>
      </c>
      <c r="K62" s="81">
        <v>3.7736040000000002</v>
      </c>
      <c r="L62" s="81">
        <v>6.0618600000000002</v>
      </c>
      <c r="M62" s="81">
        <v>3.1874359999999999</v>
      </c>
      <c r="N62" s="80">
        <v>3.8292769999999998</v>
      </c>
      <c r="O62" s="82">
        <f t="shared" ref="O62:O76" si="9">SUM(C62:N62)</f>
        <v>48.247014999999998</v>
      </c>
      <c r="P62" s="81">
        <f t="shared" ref="P62:P75" si="10">SUM(I62:N62,C63:H63)</f>
        <v>49.879295000000013</v>
      </c>
      <c r="Q62" s="211">
        <f>((O62/O61)-1)*100</f>
        <v>3.6923531560961953</v>
      </c>
    </row>
    <row r="63" spans="2:17" ht="21" customHeight="1" x14ac:dyDescent="0.3">
      <c r="B63" s="79">
        <v>2002</v>
      </c>
      <c r="C63" s="80">
        <v>4.5912899999999999</v>
      </c>
      <c r="D63" s="81">
        <v>3.9005459999999998</v>
      </c>
      <c r="E63" s="81">
        <v>3.9852720000000001</v>
      </c>
      <c r="F63" s="81">
        <v>5.7183849999999996</v>
      </c>
      <c r="G63" s="81">
        <v>4.1525990000000004</v>
      </c>
      <c r="H63" s="81">
        <v>3.5609649999999999</v>
      </c>
      <c r="I63" s="81">
        <v>4.1555960000000001</v>
      </c>
      <c r="J63" s="81">
        <v>3.7936960000000002</v>
      </c>
      <c r="K63" s="81">
        <v>3.1540840000000001</v>
      </c>
      <c r="L63" s="81">
        <v>4.4346949999999996</v>
      </c>
      <c r="M63" s="81">
        <v>4.0742159999999998</v>
      </c>
      <c r="N63" s="80">
        <v>4.1123440000000002</v>
      </c>
      <c r="O63" s="82">
        <f t="shared" si="9"/>
        <v>49.633687999999992</v>
      </c>
      <c r="P63" s="81">
        <f t="shared" si="10"/>
        <v>48.743866000000011</v>
      </c>
      <c r="Q63" s="211">
        <f t="shared" ref="Q63:Q76" si="11">((O63/O62)-1)*100</f>
        <v>2.8741114864826223</v>
      </c>
    </row>
    <row r="64" spans="2:17" ht="21" customHeight="1" x14ac:dyDescent="0.3">
      <c r="B64" s="79">
        <v>2003</v>
      </c>
      <c r="C64" s="80">
        <v>4.1587529999999999</v>
      </c>
      <c r="D64" s="81">
        <v>4.1393399999999998</v>
      </c>
      <c r="E64" s="81">
        <v>4.0907179999999999</v>
      </c>
      <c r="F64" s="81">
        <v>4.1972480000000001</v>
      </c>
      <c r="G64" s="81">
        <v>4.0273149999999998</v>
      </c>
      <c r="H64" s="81">
        <v>4.4058609999999998</v>
      </c>
      <c r="I64" s="81">
        <v>3.8458860000000001</v>
      </c>
      <c r="J64" s="81">
        <v>3.8117700000000001</v>
      </c>
      <c r="K64" s="81">
        <v>4.1683770000000004</v>
      </c>
      <c r="L64" s="81">
        <v>3.8903210000000001</v>
      </c>
      <c r="M64" s="81">
        <v>4.1340070000000004</v>
      </c>
      <c r="N64" s="80">
        <v>4.1870580000000004</v>
      </c>
      <c r="O64" s="82">
        <f t="shared" si="9"/>
        <v>49.056654000000002</v>
      </c>
      <c r="P64" s="81">
        <f t="shared" si="10"/>
        <v>47.999516</v>
      </c>
      <c r="Q64" s="211">
        <f t="shared" si="11"/>
        <v>-1.1625853795107721</v>
      </c>
    </row>
    <row r="65" spans="2:17" ht="21" customHeight="1" x14ac:dyDescent="0.3">
      <c r="B65" s="79">
        <v>2004</v>
      </c>
      <c r="C65" s="80">
        <v>3.435327</v>
      </c>
      <c r="D65" s="81">
        <v>4.1840539999999997</v>
      </c>
      <c r="E65" s="81">
        <v>4.0204510000000004</v>
      </c>
      <c r="F65" s="81">
        <v>4.225015</v>
      </c>
      <c r="G65" s="81">
        <v>4.1089570000000002</v>
      </c>
      <c r="H65" s="81">
        <v>3.9882930000000001</v>
      </c>
      <c r="I65" s="81">
        <v>4.2759109999999998</v>
      </c>
      <c r="J65" s="81">
        <v>3.7487729999999999</v>
      </c>
      <c r="K65" s="81">
        <v>3.8567689999999999</v>
      </c>
      <c r="L65" s="81">
        <v>4.0141819999999999</v>
      </c>
      <c r="M65" s="81">
        <v>4.1086739999999997</v>
      </c>
      <c r="N65" s="80">
        <v>3.880887</v>
      </c>
      <c r="O65" s="82">
        <f t="shared" si="9"/>
        <v>47.847293000000001</v>
      </c>
      <c r="P65" s="81">
        <f t="shared" si="10"/>
        <v>47.970062999999996</v>
      </c>
      <c r="Q65" s="211">
        <f t="shared" si="11"/>
        <v>-2.4652333605956978</v>
      </c>
    </row>
    <row r="66" spans="2:17" ht="21" customHeight="1" x14ac:dyDescent="0.3">
      <c r="B66" s="79">
        <v>2005</v>
      </c>
      <c r="C66" s="80">
        <v>4.0619959999999997</v>
      </c>
      <c r="D66" s="81">
        <v>3.8939599999999999</v>
      </c>
      <c r="E66" s="81">
        <v>4.1690189999999996</v>
      </c>
      <c r="F66" s="81">
        <v>4.1779080000000004</v>
      </c>
      <c r="G66" s="81">
        <v>3.7480869999999999</v>
      </c>
      <c r="H66" s="81">
        <v>4.0338969999999996</v>
      </c>
      <c r="I66" s="81">
        <v>4.2805249999999999</v>
      </c>
      <c r="J66" s="81">
        <v>3.8134009999999998</v>
      </c>
      <c r="K66" s="81">
        <v>3.910825</v>
      </c>
      <c r="L66" s="81">
        <v>4.0800929999999997</v>
      </c>
      <c r="M66" s="81">
        <v>4.1001599999999998</v>
      </c>
      <c r="N66" s="80">
        <v>3.9162970000000001</v>
      </c>
      <c r="O66" s="82">
        <f t="shared" si="9"/>
        <v>48.186168000000002</v>
      </c>
      <c r="P66" s="81">
        <f t="shared" si="10"/>
        <v>48.766904999999994</v>
      </c>
      <c r="Q66" s="211">
        <f t="shared" si="11"/>
        <v>0.70824278397525475</v>
      </c>
    </row>
    <row r="67" spans="2:17" ht="21" customHeight="1" x14ac:dyDescent="0.3">
      <c r="B67" s="79">
        <v>2006</v>
      </c>
      <c r="C67" s="80">
        <v>4.4291660000000004</v>
      </c>
      <c r="D67" s="81">
        <v>3.8331019999999998</v>
      </c>
      <c r="E67" s="81">
        <v>3.9479829999999998</v>
      </c>
      <c r="F67" s="81">
        <v>4.4875030000000002</v>
      </c>
      <c r="G67" s="81">
        <v>3.8675229999999998</v>
      </c>
      <c r="H67" s="81">
        <v>4.1003270000000001</v>
      </c>
      <c r="I67" s="81">
        <v>4.2022449999999996</v>
      </c>
      <c r="J67" s="81">
        <v>3.8009499999999998</v>
      </c>
      <c r="K67" s="81">
        <v>4.05471</v>
      </c>
      <c r="L67" s="81">
        <v>4.137054</v>
      </c>
      <c r="M67" s="81">
        <v>4.2558280000000002</v>
      </c>
      <c r="N67" s="80">
        <v>3.9306920000000001</v>
      </c>
      <c r="O67" s="82">
        <f t="shared" si="9"/>
        <v>49.047083000000001</v>
      </c>
      <c r="P67" s="81">
        <f t="shared" si="10"/>
        <v>49.460344999999997</v>
      </c>
      <c r="Q67" s="211">
        <f t="shared" si="11"/>
        <v>1.7866434201615711</v>
      </c>
    </row>
    <row r="68" spans="2:17" ht="21" customHeight="1" x14ac:dyDescent="0.3">
      <c r="B68" s="79">
        <v>2007</v>
      </c>
      <c r="C68" s="80">
        <v>4.1842709999999999</v>
      </c>
      <c r="D68" s="81">
        <v>4.2266329999999996</v>
      </c>
      <c r="E68" s="81">
        <v>4.0102950000000002</v>
      </c>
      <c r="F68" s="81">
        <v>4.2470739999999996</v>
      </c>
      <c r="G68" s="81">
        <v>4.0895039999999998</v>
      </c>
      <c r="H68" s="81">
        <v>4.3210889999999997</v>
      </c>
      <c r="I68" s="81">
        <v>4.0223079999999998</v>
      </c>
      <c r="J68" s="81">
        <v>4.321313</v>
      </c>
      <c r="K68" s="81">
        <v>4.3053140000000001</v>
      </c>
      <c r="L68" s="81">
        <v>3.9089200000000002</v>
      </c>
      <c r="M68" s="81">
        <v>4.4107630000000002</v>
      </c>
      <c r="N68" s="80">
        <v>4.1566000000000001</v>
      </c>
      <c r="O68" s="82">
        <f t="shared" si="9"/>
        <v>50.204084000000002</v>
      </c>
      <c r="P68" s="81">
        <f t="shared" si="10"/>
        <v>50.293787999999992</v>
      </c>
      <c r="Q68" s="211">
        <f t="shared" si="11"/>
        <v>2.358959859039933</v>
      </c>
    </row>
    <row r="69" spans="2:17" ht="21" customHeight="1" x14ac:dyDescent="0.3">
      <c r="B69" s="79">
        <v>2008</v>
      </c>
      <c r="C69" s="80">
        <v>4.2504999999999997</v>
      </c>
      <c r="D69" s="81">
        <v>4.1766019999999999</v>
      </c>
      <c r="E69" s="81">
        <v>3.8260459999999998</v>
      </c>
      <c r="F69" s="81">
        <v>4.730334</v>
      </c>
      <c r="G69" s="81">
        <v>3.8921990000000002</v>
      </c>
      <c r="H69" s="81">
        <v>4.2928889999999997</v>
      </c>
      <c r="I69" s="81">
        <v>3.9755199999999999</v>
      </c>
      <c r="J69" s="81">
        <v>4.1211060000000002</v>
      </c>
      <c r="K69" s="81">
        <v>4.1871720000000003</v>
      </c>
      <c r="L69" s="81">
        <v>4.1075939999999997</v>
      </c>
      <c r="M69" s="81">
        <v>4.4033600000000002</v>
      </c>
      <c r="N69" s="80">
        <v>4.1680710000000003</v>
      </c>
      <c r="O69" s="82">
        <f t="shared" si="9"/>
        <v>50.131392999999989</v>
      </c>
      <c r="P69" s="81">
        <f t="shared" si="10"/>
        <v>50.225010999999995</v>
      </c>
      <c r="Q69" s="211">
        <f t="shared" si="11"/>
        <v>-0.14479100943264323</v>
      </c>
    </row>
    <row r="70" spans="2:17" ht="21" customHeight="1" x14ac:dyDescent="0.3">
      <c r="B70" s="79">
        <v>2009</v>
      </c>
      <c r="C70" s="80">
        <v>4.1349030000000004</v>
      </c>
      <c r="D70" s="81">
        <v>4.2711779999999999</v>
      </c>
      <c r="E70" s="81">
        <v>4.2200119999999997</v>
      </c>
      <c r="F70" s="81">
        <v>4.262086</v>
      </c>
      <c r="G70" s="81">
        <v>4.3317059999999996</v>
      </c>
      <c r="H70" s="81">
        <v>4.0423030000000004</v>
      </c>
      <c r="I70" s="81">
        <v>4.4263750000000002</v>
      </c>
      <c r="J70" s="81">
        <v>3.9452342300000001</v>
      </c>
      <c r="K70" s="81">
        <v>4.3122781300000002</v>
      </c>
      <c r="L70" s="81">
        <v>3.9557003399999999</v>
      </c>
      <c r="M70" s="81">
        <v>6.4090996699999998</v>
      </c>
      <c r="N70" s="80">
        <v>2.2450791300000001</v>
      </c>
      <c r="O70" s="82">
        <f t="shared" si="9"/>
        <v>50.555954500000006</v>
      </c>
      <c r="P70" s="81">
        <f t="shared" si="10"/>
        <v>51.908695549999997</v>
      </c>
      <c r="Q70" s="211">
        <f t="shared" si="11"/>
        <v>0.84689747200923371</v>
      </c>
    </row>
    <row r="71" spans="2:17" ht="21" customHeight="1" x14ac:dyDescent="0.3">
      <c r="B71" s="79">
        <v>2010</v>
      </c>
      <c r="C71" s="80">
        <v>4.99617895</v>
      </c>
      <c r="D71" s="81">
        <v>4.3809188800000003</v>
      </c>
      <c r="E71" s="81">
        <v>4.2762222599999999</v>
      </c>
      <c r="F71" s="81">
        <v>4.4587446899999996</v>
      </c>
      <c r="G71" s="81">
        <v>4.1758642699999999</v>
      </c>
      <c r="H71" s="81">
        <v>4.327</v>
      </c>
      <c r="I71" s="81">
        <v>4.3652270099999999</v>
      </c>
      <c r="J71" s="81">
        <v>4.0716259600000004</v>
      </c>
      <c r="K71" s="81">
        <v>4.1130254700000002</v>
      </c>
      <c r="L71" s="81">
        <v>4.2935121400000007</v>
      </c>
      <c r="M71" s="81">
        <v>4.3889339999999999</v>
      </c>
      <c r="N71" s="80">
        <v>4.2223999499999998</v>
      </c>
      <c r="O71" s="82">
        <f t="shared" si="9"/>
        <v>52.069653580000008</v>
      </c>
      <c r="P71" s="81">
        <f t="shared" si="10"/>
        <v>51.477792010000002</v>
      </c>
      <c r="Q71" s="211">
        <f t="shared" si="11"/>
        <v>2.9941064212327451</v>
      </c>
    </row>
    <row r="72" spans="2:17" ht="21" customHeight="1" x14ac:dyDescent="0.3">
      <c r="B72" s="79">
        <v>2011</v>
      </c>
      <c r="C72" s="80">
        <v>4.44388424</v>
      </c>
      <c r="D72" s="81">
        <v>4.3316053700000001</v>
      </c>
      <c r="E72" s="81">
        <v>4.2554103200000002</v>
      </c>
      <c r="F72" s="81">
        <v>4.38093457</v>
      </c>
      <c r="G72" s="81">
        <v>4.3613137200000001</v>
      </c>
      <c r="H72" s="81">
        <v>4.2499192599999995</v>
      </c>
      <c r="I72" s="81">
        <v>4.2931704900000005</v>
      </c>
      <c r="J72" s="81">
        <v>4.0854713299999981</v>
      </c>
      <c r="K72" s="81">
        <v>4.6236664000000012</v>
      </c>
      <c r="L72" s="81">
        <v>3.9860877600000002</v>
      </c>
      <c r="M72" s="81">
        <v>4.3909034599999996</v>
      </c>
      <c r="N72" s="80">
        <v>4.3841213699999999</v>
      </c>
      <c r="O72" s="82">
        <f t="shared" si="9"/>
        <v>51.786488290000001</v>
      </c>
      <c r="P72" s="81">
        <f t="shared" si="10"/>
        <v>51.866265760000012</v>
      </c>
      <c r="Q72" s="211">
        <f t="shared" si="11"/>
        <v>-0.54382019186078878</v>
      </c>
    </row>
    <row r="73" spans="2:17" ht="21" customHeight="1" x14ac:dyDescent="0.3">
      <c r="B73" s="79">
        <v>2012</v>
      </c>
      <c r="C73" s="80">
        <v>4.4886592699999994</v>
      </c>
      <c r="D73" s="81">
        <v>4.6919359000000007</v>
      </c>
      <c r="E73" s="81">
        <v>3.4070351200000002</v>
      </c>
      <c r="F73" s="81">
        <v>4.53445038</v>
      </c>
      <c r="G73" s="81">
        <v>4.6196699199999998</v>
      </c>
      <c r="H73" s="81">
        <v>4.3610943600000001</v>
      </c>
      <c r="I73" s="81">
        <v>4.2741361400000004</v>
      </c>
      <c r="J73" s="81">
        <v>4.0564520799999997</v>
      </c>
      <c r="K73" s="81">
        <v>4.3542940799999998</v>
      </c>
      <c r="L73" s="81">
        <v>4.4873191600000002</v>
      </c>
      <c r="M73" s="81">
        <v>8.7465063599999997</v>
      </c>
      <c r="N73" s="80">
        <v>-2.5777034799999998</v>
      </c>
      <c r="O73" s="82">
        <f t="shared" si="9"/>
        <v>49.443849290000003</v>
      </c>
      <c r="P73" s="81">
        <f t="shared" si="10"/>
        <v>49.088480750000002</v>
      </c>
      <c r="Q73" s="211">
        <f t="shared" si="11"/>
        <v>-4.5236490778857501</v>
      </c>
    </row>
    <row r="74" spans="2:17" ht="21" customHeight="1" x14ac:dyDescent="0.3">
      <c r="B74" s="79">
        <v>2013</v>
      </c>
      <c r="C74" s="80">
        <v>5.0420806499999999</v>
      </c>
      <c r="D74" s="81">
        <v>4.0758140899999997</v>
      </c>
      <c r="E74" s="81">
        <v>3.9407004699999999</v>
      </c>
      <c r="F74" s="81">
        <v>4.5142190600000003</v>
      </c>
      <c r="G74" s="81">
        <v>2.8792507299999999</v>
      </c>
      <c r="H74" s="81">
        <v>5.2954114099999998</v>
      </c>
      <c r="I74" s="81">
        <v>3.6030747299999999</v>
      </c>
      <c r="J74" s="81">
        <v>3.4966768699999999</v>
      </c>
      <c r="K74" s="81">
        <v>5.4831397299999995</v>
      </c>
      <c r="L74" s="81">
        <v>4.44408285</v>
      </c>
      <c r="M74" s="81">
        <v>4.4614881300000002</v>
      </c>
      <c r="N74" s="80">
        <v>4.5260547699999991</v>
      </c>
      <c r="O74" s="82">
        <f t="shared" si="9"/>
        <v>51.761993490000002</v>
      </c>
      <c r="P74" s="81">
        <f t="shared" si="10"/>
        <v>53.522860279999989</v>
      </c>
      <c r="Q74" s="211">
        <f t="shared" si="11"/>
        <v>4.6884379620274474</v>
      </c>
    </row>
    <row r="75" spans="2:17" ht="21" customHeight="1" x14ac:dyDescent="0.3">
      <c r="B75" s="79">
        <v>2014</v>
      </c>
      <c r="C75" s="80">
        <v>4.9408532699999999</v>
      </c>
      <c r="D75" s="81">
        <v>4.70137231</v>
      </c>
      <c r="E75" s="81">
        <v>4.9738090399999999</v>
      </c>
      <c r="F75" s="81">
        <v>3.99610726</v>
      </c>
      <c r="G75" s="81">
        <v>4.1271124199999996</v>
      </c>
      <c r="H75" s="81">
        <v>4.7690888999999999</v>
      </c>
      <c r="I75" s="81">
        <v>5.65963438</v>
      </c>
      <c r="J75" s="81">
        <v>3.3971729000000002</v>
      </c>
      <c r="K75" s="81">
        <v>5.5463381199999997</v>
      </c>
      <c r="L75" s="81">
        <v>4.19911952</v>
      </c>
      <c r="M75" s="81">
        <v>4.9609079999999999</v>
      </c>
      <c r="N75" s="193">
        <v>4.3995787699999997</v>
      </c>
      <c r="O75" s="82">
        <f t="shared" si="9"/>
        <v>55.671094889999999</v>
      </c>
      <c r="P75" s="81">
        <f t="shared" si="10"/>
        <v>55.284705520000003</v>
      </c>
      <c r="Q75" s="211">
        <f t="shared" si="11"/>
        <v>7.5520688760860821</v>
      </c>
    </row>
    <row r="76" spans="2:17" ht="21" customHeight="1" x14ac:dyDescent="0.3">
      <c r="B76" s="85">
        <v>2015</v>
      </c>
      <c r="C76" s="86">
        <v>4.7178921000000003</v>
      </c>
      <c r="D76" s="87">
        <v>4.4118034000000002</v>
      </c>
      <c r="E76" s="87">
        <v>4.3955329499999998</v>
      </c>
      <c r="F76" s="87">
        <v>4.0251500199999999</v>
      </c>
      <c r="G76" s="87">
        <v>4.7450302600000001</v>
      </c>
      <c r="H76" s="87">
        <v>4.8265450999999997</v>
      </c>
      <c r="I76" s="87">
        <v>4.6352467700000002</v>
      </c>
      <c r="J76" s="87">
        <v>4.0718687999999998</v>
      </c>
      <c r="K76" s="87">
        <v>5.2931160999999998</v>
      </c>
      <c r="L76" s="87">
        <v>5.1463428799999997</v>
      </c>
      <c r="M76" s="87">
        <v>5.2560557399999999</v>
      </c>
      <c r="N76" s="86"/>
      <c r="O76" s="88">
        <f t="shared" si="9"/>
        <v>51.524584119999993</v>
      </c>
      <c r="P76" s="87"/>
      <c r="Q76" s="218">
        <f t="shared" si="11"/>
        <v>-7.4482292439066562</v>
      </c>
    </row>
    <row r="77" spans="2:17" ht="21" customHeight="1" x14ac:dyDescent="0.3">
      <c r="B77" s="95"/>
      <c r="C77" s="96"/>
      <c r="D77" s="96"/>
      <c r="E77" s="96"/>
      <c r="F77" s="96"/>
      <c r="G77" s="96"/>
      <c r="H77" s="96"/>
      <c r="O77" s="97"/>
      <c r="P77" s="96"/>
    </row>
    <row r="78" spans="2:17" ht="33" x14ac:dyDescent="0.6">
      <c r="B78" s="137" t="s">
        <v>65</v>
      </c>
      <c r="C78" s="123"/>
      <c r="D78" s="123"/>
      <c r="E78" s="123"/>
      <c r="F78" s="123"/>
      <c r="G78" s="123"/>
      <c r="H78" s="123"/>
      <c r="I78" s="123"/>
      <c r="J78" s="123"/>
      <c r="K78" s="123"/>
      <c r="L78" s="123"/>
      <c r="M78" s="123"/>
      <c r="N78" s="123"/>
      <c r="O78" s="123"/>
      <c r="P78" s="123"/>
      <c r="Q78" s="123"/>
    </row>
    <row r="79" spans="2:17" ht="31.2" x14ac:dyDescent="0.3">
      <c r="B79" s="139" t="s">
        <v>23</v>
      </c>
      <c r="C79" s="140" t="s">
        <v>24</v>
      </c>
      <c r="D79" s="141" t="s">
        <v>25</v>
      </c>
      <c r="E79" s="141" t="s">
        <v>26</v>
      </c>
      <c r="F79" s="141" t="s">
        <v>27</v>
      </c>
      <c r="G79" s="141" t="s">
        <v>28</v>
      </c>
      <c r="H79" s="141" t="s">
        <v>29</v>
      </c>
      <c r="I79" s="141" t="s">
        <v>30</v>
      </c>
      <c r="J79" s="141" t="s">
        <v>31</v>
      </c>
      <c r="K79" s="141" t="s">
        <v>32</v>
      </c>
      <c r="L79" s="141" t="s">
        <v>33</v>
      </c>
      <c r="M79" s="141" t="s">
        <v>34</v>
      </c>
      <c r="N79" s="140" t="s">
        <v>35</v>
      </c>
      <c r="O79" s="142" t="s">
        <v>36</v>
      </c>
      <c r="P79" s="143" t="s">
        <v>37</v>
      </c>
      <c r="Q79" s="144" t="s">
        <v>38</v>
      </c>
    </row>
    <row r="80" spans="2:17" ht="21" customHeight="1" x14ac:dyDescent="0.3">
      <c r="B80" s="79">
        <v>2000</v>
      </c>
      <c r="C80" s="80">
        <v>0.214</v>
      </c>
      <c r="D80" s="81">
        <v>0.182</v>
      </c>
      <c r="E80" s="81">
        <v>0.216421</v>
      </c>
      <c r="F80" s="81">
        <v>0.19600000000000001</v>
      </c>
      <c r="G80" s="81">
        <v>0.20300000000000001</v>
      </c>
      <c r="H80" s="81">
        <v>0.215</v>
      </c>
      <c r="I80" s="81">
        <v>0.20400000000000001</v>
      </c>
      <c r="J80" s="81">
        <v>0.191</v>
      </c>
      <c r="K80" s="81">
        <v>0.215</v>
      </c>
      <c r="L80" s="81">
        <v>0.19500000000000001</v>
      </c>
      <c r="M80" s="81">
        <v>0.19700000000000001</v>
      </c>
      <c r="N80" s="80">
        <v>0.19700000000000001</v>
      </c>
      <c r="O80" s="82">
        <f>SUM(C80:N80)</f>
        <v>2.4254210000000005</v>
      </c>
      <c r="P80" s="81">
        <f>SUM(I80:N80,C81:H81)</f>
        <v>2.3884660000000002</v>
      </c>
      <c r="Q80" s="83"/>
    </row>
    <row r="81" spans="2:17" ht="21" customHeight="1" x14ac:dyDescent="0.3">
      <c r="B81" s="79">
        <v>2001</v>
      </c>
      <c r="C81" s="80">
        <v>0.198324</v>
      </c>
      <c r="D81" s="81">
        <v>0.21190600000000001</v>
      </c>
      <c r="E81" s="81">
        <v>0.217941</v>
      </c>
      <c r="F81" s="81">
        <v>0.20837700000000001</v>
      </c>
      <c r="G81" s="81">
        <v>0.16933799999999999</v>
      </c>
      <c r="H81" s="81">
        <v>0.18357999999999999</v>
      </c>
      <c r="I81" s="81">
        <v>0.240596</v>
      </c>
      <c r="J81" s="81">
        <v>0.19694700000000001</v>
      </c>
      <c r="K81" s="81">
        <v>0.213029</v>
      </c>
      <c r="L81" s="81">
        <v>0.21284400000000001</v>
      </c>
      <c r="M81" s="81">
        <v>0.20788599999999999</v>
      </c>
      <c r="N81" s="80">
        <v>0.19413</v>
      </c>
      <c r="O81" s="82">
        <f t="shared" ref="O81:O95" si="12">SUM(C81:N81)</f>
        <v>2.4548979999999996</v>
      </c>
      <c r="P81" s="81">
        <f t="shared" ref="P81:P94" si="13">SUM(I81:N81,C82:H82)</f>
        <v>2.5356679999999998</v>
      </c>
      <c r="Q81" s="211">
        <f>((O81/O80)-1)*100</f>
        <v>1.215335399503803</v>
      </c>
    </row>
    <row r="82" spans="2:17" ht="21" customHeight="1" x14ac:dyDescent="0.3">
      <c r="B82" s="79">
        <v>2002</v>
      </c>
      <c r="C82" s="80">
        <v>0.22616900000000001</v>
      </c>
      <c r="D82" s="81">
        <v>0.20682500000000001</v>
      </c>
      <c r="E82" s="81">
        <v>0.23530400000000001</v>
      </c>
      <c r="F82" s="81">
        <v>0.234207</v>
      </c>
      <c r="G82" s="81">
        <v>0.16516700000000001</v>
      </c>
      <c r="H82" s="81">
        <v>0.20256399999999999</v>
      </c>
      <c r="I82" s="81">
        <v>0.211893</v>
      </c>
      <c r="J82" s="81">
        <v>0.191714</v>
      </c>
      <c r="K82" s="81">
        <v>0.226741</v>
      </c>
      <c r="L82" s="81">
        <v>0.217278</v>
      </c>
      <c r="M82" s="81">
        <v>0.22555500000000001</v>
      </c>
      <c r="N82" s="80">
        <v>0.22988900000000001</v>
      </c>
      <c r="O82" s="82">
        <f t="shared" si="12"/>
        <v>2.5733060000000001</v>
      </c>
      <c r="P82" s="81">
        <f t="shared" si="13"/>
        <v>2.5713709999999996</v>
      </c>
      <c r="Q82" s="211">
        <f t="shared" ref="Q82:Q95" si="14">((O82/O81)-1)*100</f>
        <v>4.823336855543503</v>
      </c>
    </row>
    <row r="83" spans="2:17" ht="21" customHeight="1" x14ac:dyDescent="0.3">
      <c r="B83" s="79">
        <v>2003</v>
      </c>
      <c r="C83" s="80">
        <v>0.19442599999999999</v>
      </c>
      <c r="D83" s="81">
        <v>0.20732200000000001</v>
      </c>
      <c r="E83" s="81">
        <v>0.223444</v>
      </c>
      <c r="F83" s="81">
        <v>0.22933999999999999</v>
      </c>
      <c r="G83" s="81">
        <v>0.217635</v>
      </c>
      <c r="H83" s="81">
        <v>0.196134</v>
      </c>
      <c r="I83" s="81">
        <v>0.18084900000000001</v>
      </c>
      <c r="J83" s="81">
        <v>0.159973</v>
      </c>
      <c r="K83" s="81">
        <v>0.20602200000000001</v>
      </c>
      <c r="L83" s="81">
        <v>0.114715</v>
      </c>
      <c r="M83" s="81">
        <v>-0.296294</v>
      </c>
      <c r="N83" s="80">
        <v>0.23921700000000001</v>
      </c>
      <c r="O83" s="82">
        <f t="shared" si="12"/>
        <v>1.8727829999999996</v>
      </c>
      <c r="P83" s="81">
        <f t="shared" si="13"/>
        <v>1.9333379999999998</v>
      </c>
      <c r="Q83" s="211">
        <f t="shared" si="14"/>
        <v>-27.222685525934367</v>
      </c>
    </row>
    <row r="84" spans="2:17" ht="21" customHeight="1" x14ac:dyDescent="0.3">
      <c r="B84" s="79">
        <v>2004</v>
      </c>
      <c r="C84" s="80">
        <v>0.374168</v>
      </c>
      <c r="D84" s="81">
        <v>0.168572</v>
      </c>
      <c r="E84" s="81">
        <v>0.138961</v>
      </c>
      <c r="F84" s="81">
        <v>0.120336</v>
      </c>
      <c r="G84" s="81">
        <v>0.228961</v>
      </c>
      <c r="H84" s="81">
        <v>0.29785800000000001</v>
      </c>
      <c r="I84" s="81">
        <v>0.17199600000000001</v>
      </c>
      <c r="J84" s="81">
        <v>6.676E-2</v>
      </c>
      <c r="K84" s="81">
        <v>0.15579599999999999</v>
      </c>
      <c r="L84" s="81">
        <v>0.16685700000000001</v>
      </c>
      <c r="M84" s="81">
        <v>0.178647</v>
      </c>
      <c r="N84" s="80">
        <v>0.13058800000000001</v>
      </c>
      <c r="O84" s="82">
        <f t="shared" si="12"/>
        <v>2.1995</v>
      </c>
      <c r="P84" s="81">
        <f t="shared" si="13"/>
        <v>1.7682950000000002</v>
      </c>
      <c r="Q84" s="211">
        <f t="shared" si="14"/>
        <v>17.445534266383266</v>
      </c>
    </row>
    <row r="85" spans="2:17" ht="21" customHeight="1" x14ac:dyDescent="0.3">
      <c r="B85" s="79">
        <v>2005</v>
      </c>
      <c r="C85" s="80">
        <v>0.16702500000000001</v>
      </c>
      <c r="D85" s="81">
        <v>0.16895199999999999</v>
      </c>
      <c r="E85" s="81">
        <v>0.16822599999999999</v>
      </c>
      <c r="F85" s="81">
        <v>0.124598</v>
      </c>
      <c r="G85" s="81">
        <v>0.11621099999999999</v>
      </c>
      <c r="H85" s="81">
        <v>0.152639</v>
      </c>
      <c r="I85" s="81">
        <v>0.151507</v>
      </c>
      <c r="J85" s="81">
        <v>0.126252</v>
      </c>
      <c r="K85" s="81">
        <v>0.169937</v>
      </c>
      <c r="L85" s="81">
        <v>0.174848</v>
      </c>
      <c r="M85" s="81">
        <v>0.173125</v>
      </c>
      <c r="N85" s="80">
        <v>0.14765</v>
      </c>
      <c r="O85" s="82">
        <f t="shared" si="12"/>
        <v>1.8409699999999998</v>
      </c>
      <c r="P85" s="81">
        <f t="shared" si="13"/>
        <v>1.8349980000000001</v>
      </c>
      <c r="Q85" s="211">
        <f t="shared" si="14"/>
        <v>-16.300522846101394</v>
      </c>
    </row>
    <row r="86" spans="2:17" ht="21" customHeight="1" x14ac:dyDescent="0.3">
      <c r="B86" s="79">
        <v>2006</v>
      </c>
      <c r="C86" s="80">
        <v>0.15776499999999999</v>
      </c>
      <c r="D86" s="81">
        <v>0.147948</v>
      </c>
      <c r="E86" s="81">
        <v>0.13411400000000001</v>
      </c>
      <c r="F86" s="81">
        <v>0.180566</v>
      </c>
      <c r="G86" s="81">
        <v>0.135269</v>
      </c>
      <c r="H86" s="81">
        <v>0.136017</v>
      </c>
      <c r="I86" s="81">
        <v>0.15887599999999999</v>
      </c>
      <c r="J86" s="81">
        <v>0.18292900000000001</v>
      </c>
      <c r="K86" s="81">
        <v>0.148123</v>
      </c>
      <c r="L86" s="81">
        <v>0.14263799999999999</v>
      </c>
      <c r="M86" s="81">
        <v>0.151313</v>
      </c>
      <c r="N86" s="80">
        <v>0.158334</v>
      </c>
      <c r="O86" s="82">
        <f t="shared" si="12"/>
        <v>1.8338919999999999</v>
      </c>
      <c r="P86" s="81">
        <f t="shared" si="13"/>
        <v>1.8173040000000003</v>
      </c>
      <c r="Q86" s="211">
        <f t="shared" si="14"/>
        <v>-0.38447122984078819</v>
      </c>
    </row>
    <row r="87" spans="2:17" ht="21" customHeight="1" x14ac:dyDescent="0.3">
      <c r="B87" s="79">
        <v>2007</v>
      </c>
      <c r="C87" s="80">
        <v>0.16639499999999999</v>
      </c>
      <c r="D87" s="81">
        <v>0.115355</v>
      </c>
      <c r="E87" s="81">
        <v>0.167348</v>
      </c>
      <c r="F87" s="81">
        <v>0.15417600000000001</v>
      </c>
      <c r="G87" s="81">
        <v>0.14080799999999999</v>
      </c>
      <c r="H87" s="81">
        <v>0.13100899999999999</v>
      </c>
      <c r="I87" s="81">
        <v>0.164386</v>
      </c>
      <c r="J87" s="81">
        <v>0.15762200000000001</v>
      </c>
      <c r="K87" s="81">
        <v>0.132217</v>
      </c>
      <c r="L87" s="81">
        <v>0.14988000000000001</v>
      </c>
      <c r="M87" s="81">
        <v>0.23371400000000001</v>
      </c>
      <c r="N87" s="80">
        <v>0.16461999999999999</v>
      </c>
      <c r="O87" s="82">
        <f t="shared" si="12"/>
        <v>1.8775299999999997</v>
      </c>
      <c r="P87" s="81">
        <f t="shared" si="13"/>
        <v>1.7581880000000001</v>
      </c>
      <c r="Q87" s="211">
        <f t="shared" si="14"/>
        <v>2.3795294379385323</v>
      </c>
    </row>
    <row r="88" spans="2:17" ht="21" customHeight="1" x14ac:dyDescent="0.3">
      <c r="B88" s="79">
        <v>2008</v>
      </c>
      <c r="C88" s="80">
        <v>0.13655600000000001</v>
      </c>
      <c r="D88" s="81">
        <v>7.2502999999999998E-2</v>
      </c>
      <c r="E88" s="81">
        <v>0.161574</v>
      </c>
      <c r="F88" s="81">
        <v>0.103232</v>
      </c>
      <c r="G88" s="81">
        <v>0.15524399999999999</v>
      </c>
      <c r="H88" s="81">
        <v>0.12664</v>
      </c>
      <c r="I88" s="81">
        <v>0.156388</v>
      </c>
      <c r="J88" s="81">
        <v>0.155971</v>
      </c>
      <c r="K88" s="81">
        <v>0.144395</v>
      </c>
      <c r="L88" s="81">
        <v>9.4548999999999994E-2</v>
      </c>
      <c r="M88" s="81">
        <v>0.16467699999999999</v>
      </c>
      <c r="N88" s="80">
        <v>0.13342399999999999</v>
      </c>
      <c r="O88" s="82">
        <f t="shared" si="12"/>
        <v>1.6051529999999998</v>
      </c>
      <c r="P88" s="81">
        <f t="shared" si="13"/>
        <v>1.6274990000000003</v>
      </c>
      <c r="Q88" s="211">
        <f t="shared" si="14"/>
        <v>-14.507198287111256</v>
      </c>
    </row>
    <row r="89" spans="2:17" ht="21" customHeight="1" x14ac:dyDescent="0.3">
      <c r="B89" s="79">
        <v>2009</v>
      </c>
      <c r="C89" s="80">
        <v>0.14685599999999999</v>
      </c>
      <c r="D89" s="81">
        <v>0.131212</v>
      </c>
      <c r="E89" s="81">
        <v>0.122959</v>
      </c>
      <c r="F89" s="81">
        <v>0.119018</v>
      </c>
      <c r="G89" s="81">
        <v>0.15015000000000001</v>
      </c>
      <c r="H89" s="81">
        <v>0.1079</v>
      </c>
      <c r="I89" s="81">
        <v>0.10306999999999999</v>
      </c>
      <c r="J89" s="81">
        <v>0.13277469</v>
      </c>
      <c r="K89" s="81">
        <v>0.17463085</v>
      </c>
      <c r="L89" s="81">
        <v>0.11278472</v>
      </c>
      <c r="M89" s="81">
        <v>0.18546048000000001</v>
      </c>
      <c r="N89" s="80">
        <v>0.14250746</v>
      </c>
      <c r="O89" s="82">
        <f t="shared" si="12"/>
        <v>1.6293232</v>
      </c>
      <c r="P89" s="81">
        <f t="shared" si="13"/>
        <v>1.6758934200000004</v>
      </c>
      <c r="Q89" s="211">
        <f t="shared" si="14"/>
        <v>1.5057879217744485</v>
      </c>
    </row>
    <row r="90" spans="2:17" ht="21" customHeight="1" x14ac:dyDescent="0.3">
      <c r="B90" s="79">
        <v>2010</v>
      </c>
      <c r="C90" s="80">
        <v>0.13371045000000001</v>
      </c>
      <c r="D90" s="81">
        <v>0.14155169000000001</v>
      </c>
      <c r="E90" s="81">
        <v>0.14141527000000001</v>
      </c>
      <c r="F90" s="81">
        <v>0.13918899000000001</v>
      </c>
      <c r="G90" s="81">
        <v>0.13479882000000001</v>
      </c>
      <c r="H90" s="81">
        <v>0.13400000000000001</v>
      </c>
      <c r="I90" s="81">
        <v>0.13276795</v>
      </c>
      <c r="J90" s="81">
        <v>0.10146282</v>
      </c>
      <c r="K90" s="81">
        <v>0.17238426000000001</v>
      </c>
      <c r="L90" s="81">
        <v>0.14526382000000002</v>
      </c>
      <c r="M90" s="81">
        <v>0.12722800000000001</v>
      </c>
      <c r="N90" s="80">
        <v>0.13802226000000004</v>
      </c>
      <c r="O90" s="82">
        <f t="shared" si="12"/>
        <v>1.6417943300000002</v>
      </c>
      <c r="P90" s="81">
        <f t="shared" si="13"/>
        <v>1.6333738499999999</v>
      </c>
      <c r="Q90" s="211">
        <f t="shared" si="14"/>
        <v>0.76541781274581666</v>
      </c>
    </row>
    <row r="91" spans="2:17" ht="21" customHeight="1" x14ac:dyDescent="0.3">
      <c r="B91" s="79">
        <v>2011</v>
      </c>
      <c r="C91" s="80">
        <v>0.14842754999999999</v>
      </c>
      <c r="D91" s="81">
        <v>0.13334165000000009</v>
      </c>
      <c r="E91" s="81">
        <v>0.1134214899999999</v>
      </c>
      <c r="F91" s="81">
        <v>0.13602565000000003</v>
      </c>
      <c r="G91" s="81">
        <v>0.12056570999999999</v>
      </c>
      <c r="H91" s="81">
        <v>0.16446268999999999</v>
      </c>
      <c r="I91" s="81">
        <v>0.12825039000000002</v>
      </c>
      <c r="J91" s="81">
        <v>0.13769960999999997</v>
      </c>
      <c r="K91" s="81">
        <v>0.12097075</v>
      </c>
      <c r="L91" s="81">
        <v>0.13528054</v>
      </c>
      <c r="M91" s="81">
        <v>0.16868049000000002</v>
      </c>
      <c r="N91" s="80">
        <v>0.12866736000000001</v>
      </c>
      <c r="O91" s="82">
        <f t="shared" si="12"/>
        <v>1.63579388</v>
      </c>
      <c r="P91" s="81">
        <f t="shared" si="13"/>
        <v>1.5869836400000001</v>
      </c>
      <c r="Q91" s="211">
        <f t="shared" si="14"/>
        <v>-0.36548122321753418</v>
      </c>
    </row>
    <row r="92" spans="2:17" ht="21" customHeight="1" x14ac:dyDescent="0.3">
      <c r="B92" s="79">
        <v>2012</v>
      </c>
      <c r="C92" s="80">
        <v>0.14914427</v>
      </c>
      <c r="D92" s="81">
        <v>0.12507475000000001</v>
      </c>
      <c r="E92" s="81">
        <v>0.12489126999999998</v>
      </c>
      <c r="F92" s="81">
        <v>0.11921814</v>
      </c>
      <c r="G92" s="81">
        <v>0.14635948000000001</v>
      </c>
      <c r="H92" s="81">
        <v>0.10274659</v>
      </c>
      <c r="I92" s="81">
        <v>0.1395306</v>
      </c>
      <c r="J92" s="81">
        <v>0.14500742999999999</v>
      </c>
      <c r="K92" s="81">
        <v>0.16760965999999999</v>
      </c>
      <c r="L92" s="81">
        <v>0.17414994</v>
      </c>
      <c r="M92" s="81">
        <v>0.20484573</v>
      </c>
      <c r="N92" s="80">
        <v>7.6171520000000006E-2</v>
      </c>
      <c r="O92" s="82">
        <f t="shared" si="12"/>
        <v>1.6747493799999995</v>
      </c>
      <c r="P92" s="81">
        <f t="shared" si="13"/>
        <v>1.72815188</v>
      </c>
      <c r="Q92" s="211">
        <f t="shared" si="14"/>
        <v>2.3814430703212652</v>
      </c>
    </row>
    <row r="93" spans="2:17" ht="21" customHeight="1" x14ac:dyDescent="0.3">
      <c r="B93" s="79">
        <v>2013</v>
      </c>
      <c r="C93" s="80">
        <v>0.12970446999999999</v>
      </c>
      <c r="D93" s="81">
        <v>0.13366381999999999</v>
      </c>
      <c r="E93" s="81">
        <v>0.14593971</v>
      </c>
      <c r="F93" s="81">
        <v>0.12221152</v>
      </c>
      <c r="G93" s="81">
        <v>0.11564062999999999</v>
      </c>
      <c r="H93" s="81">
        <v>0.17367684999999999</v>
      </c>
      <c r="I93" s="81">
        <v>0.14750932</v>
      </c>
      <c r="J93" s="81">
        <v>0.15499289999999999</v>
      </c>
      <c r="K93" s="81">
        <v>0.13917192</v>
      </c>
      <c r="L93" s="81">
        <v>0.13533902</v>
      </c>
      <c r="M93" s="81">
        <v>0.11517041</v>
      </c>
      <c r="N93" s="80">
        <v>0.16379794</v>
      </c>
      <c r="O93" s="82">
        <f t="shared" si="12"/>
        <v>1.6768185099999999</v>
      </c>
      <c r="P93" s="81">
        <f t="shared" si="13"/>
        <v>1.7466830600000005</v>
      </c>
      <c r="Q93" s="211">
        <f t="shared" si="14"/>
        <v>0.12354863507997305</v>
      </c>
    </row>
    <row r="94" spans="2:17" ht="21" customHeight="1" x14ac:dyDescent="0.3">
      <c r="B94" s="79">
        <v>2014</v>
      </c>
      <c r="C94" s="80">
        <v>0.15799057999999999</v>
      </c>
      <c r="D94" s="81">
        <v>0.15258058999999999</v>
      </c>
      <c r="E94" s="81">
        <v>0.14017391000000001</v>
      </c>
      <c r="F94" s="81">
        <v>0.1520524</v>
      </c>
      <c r="G94" s="81">
        <v>0.13261928000000001</v>
      </c>
      <c r="H94" s="81">
        <v>0.15528479000000001</v>
      </c>
      <c r="I94" s="81">
        <v>0.12280963</v>
      </c>
      <c r="J94" s="81">
        <v>0.11979189</v>
      </c>
      <c r="K94" s="81">
        <v>0.14207406</v>
      </c>
      <c r="L94" s="81">
        <v>0.14304301999999999</v>
      </c>
      <c r="M94" s="81">
        <v>0.12440677999999999</v>
      </c>
      <c r="N94" s="193">
        <v>0.14174687</v>
      </c>
      <c r="O94" s="82">
        <f t="shared" si="12"/>
        <v>1.6845737999999997</v>
      </c>
      <c r="P94" s="81">
        <f t="shared" si="13"/>
        <v>1.6237138</v>
      </c>
      <c r="Q94" s="211">
        <f t="shared" si="14"/>
        <v>0.46250026187983906</v>
      </c>
    </row>
    <row r="95" spans="2:17" ht="21" customHeight="1" x14ac:dyDescent="0.3">
      <c r="B95" s="85">
        <v>2015</v>
      </c>
      <c r="C95" s="86">
        <v>0.13886944000000001</v>
      </c>
      <c r="D95" s="87">
        <v>0.12903977999999999</v>
      </c>
      <c r="E95" s="87">
        <v>0.13004926</v>
      </c>
      <c r="F95" s="87">
        <v>0.16958311000000001</v>
      </c>
      <c r="G95" s="87">
        <v>0.12574796999999999</v>
      </c>
      <c r="H95" s="87">
        <v>0.13655199000000001</v>
      </c>
      <c r="I95" s="87">
        <v>0.15020758000000001</v>
      </c>
      <c r="J95" s="87">
        <v>0.13190051999999999</v>
      </c>
      <c r="K95" s="87">
        <v>0.13695081000000001</v>
      </c>
      <c r="L95" s="87">
        <v>0.13316095</v>
      </c>
      <c r="M95" s="87">
        <v>0.12869168</v>
      </c>
      <c r="N95" s="86"/>
      <c r="O95" s="88">
        <f t="shared" si="12"/>
        <v>1.5107530900000001</v>
      </c>
      <c r="P95" s="87"/>
      <c r="Q95" s="218">
        <f t="shared" si="14"/>
        <v>-10.318379046379544</v>
      </c>
    </row>
    <row r="96" spans="2:17" ht="21" customHeight="1" x14ac:dyDescent="0.3">
      <c r="B96" s="95"/>
      <c r="C96" s="96"/>
      <c r="D96" s="96"/>
      <c r="E96" s="96"/>
      <c r="F96" s="96"/>
      <c r="G96" s="96"/>
      <c r="H96" s="96"/>
      <c r="O96" s="97"/>
      <c r="P96" s="96"/>
    </row>
    <row r="97" spans="2:20" ht="30" x14ac:dyDescent="0.5">
      <c r="B97" s="72" t="s">
        <v>66</v>
      </c>
      <c r="C97" s="123"/>
      <c r="D97" s="123"/>
      <c r="E97" s="123"/>
      <c r="F97" s="123"/>
      <c r="G97" s="123"/>
      <c r="H97" s="123"/>
      <c r="I97" s="123"/>
      <c r="J97" s="123"/>
      <c r="K97" s="123"/>
      <c r="L97" s="123"/>
      <c r="M97" s="123"/>
      <c r="N97" s="123"/>
      <c r="O97" s="123"/>
      <c r="P97" s="123"/>
      <c r="Q97" s="123"/>
    </row>
    <row r="98" spans="2:20" ht="31.2" x14ac:dyDescent="0.3">
      <c r="B98" s="139" t="s">
        <v>23</v>
      </c>
      <c r="C98" s="140" t="s">
        <v>24</v>
      </c>
      <c r="D98" s="141" t="s">
        <v>25</v>
      </c>
      <c r="E98" s="141" t="s">
        <v>26</v>
      </c>
      <c r="F98" s="141" t="s">
        <v>27</v>
      </c>
      <c r="G98" s="141" t="s">
        <v>28</v>
      </c>
      <c r="H98" s="141" t="s">
        <v>29</v>
      </c>
      <c r="I98" s="141" t="s">
        <v>30</v>
      </c>
      <c r="J98" s="141" t="s">
        <v>31</v>
      </c>
      <c r="K98" s="141" t="s">
        <v>32</v>
      </c>
      <c r="L98" s="141" t="s">
        <v>33</v>
      </c>
      <c r="M98" s="141" t="s">
        <v>34</v>
      </c>
      <c r="N98" s="140" t="s">
        <v>35</v>
      </c>
      <c r="O98" s="142" t="s">
        <v>36</v>
      </c>
      <c r="P98" s="143" t="s">
        <v>37</v>
      </c>
      <c r="Q98" s="144" t="s">
        <v>38</v>
      </c>
    </row>
    <row r="99" spans="2:20" ht="21" customHeight="1" x14ac:dyDescent="0.3">
      <c r="B99" s="79">
        <v>2000</v>
      </c>
      <c r="C99" s="80">
        <v>0.623</v>
      </c>
      <c r="D99" s="81">
        <v>0.79900000000000004</v>
      </c>
      <c r="E99" s="81">
        <v>0.64354699999999998</v>
      </c>
      <c r="F99" s="81">
        <v>0.66400000000000003</v>
      </c>
      <c r="G99" s="81">
        <v>0.63800000000000001</v>
      </c>
      <c r="H99" s="81">
        <v>0.63200000000000001</v>
      </c>
      <c r="I99" s="81">
        <v>0.50700000000000001</v>
      </c>
      <c r="J99" s="81">
        <v>0.60699999999999998</v>
      </c>
      <c r="K99" s="81">
        <v>0.61199999999999999</v>
      </c>
      <c r="L99" s="81">
        <v>0.55700000000000005</v>
      </c>
      <c r="M99" s="81">
        <v>0.71899999999999997</v>
      </c>
      <c r="N99" s="80">
        <v>0.55000000000000004</v>
      </c>
      <c r="O99" s="82">
        <f>SUM(C99:N99)</f>
        <v>7.5515470000000011</v>
      </c>
      <c r="P99" s="81">
        <f>SUM(I99:N99,C100:H100)</f>
        <v>7.1601009999999992</v>
      </c>
      <c r="Q99" s="83"/>
    </row>
    <row r="100" spans="2:20" ht="21" customHeight="1" x14ac:dyDescent="0.3">
      <c r="B100" s="79">
        <v>2001</v>
      </c>
      <c r="C100" s="80">
        <v>0.55900000000000005</v>
      </c>
      <c r="D100" s="81">
        <v>0.69338200000000005</v>
      </c>
      <c r="E100" s="81">
        <v>0.45788400000000001</v>
      </c>
      <c r="F100" s="81">
        <v>0.44989099999999999</v>
      </c>
      <c r="G100" s="81">
        <v>0.46970400000000001</v>
      </c>
      <c r="H100" s="81">
        <v>0.97824</v>
      </c>
      <c r="I100" s="81">
        <v>0.65397099999999997</v>
      </c>
      <c r="J100" s="81">
        <v>0.543659</v>
      </c>
      <c r="K100" s="81">
        <v>0.53710999999999998</v>
      </c>
      <c r="L100" s="81">
        <v>0.61715500000000001</v>
      </c>
      <c r="M100" s="81">
        <v>0.628965</v>
      </c>
      <c r="N100" s="80">
        <v>0.63656800000000002</v>
      </c>
      <c r="O100" s="82">
        <f t="shared" ref="O100:O114" si="15">SUM(C100:N100)</f>
        <v>7.2255289999999999</v>
      </c>
      <c r="P100" s="81">
        <f t="shared" ref="P100:P113" si="16">SUM(I100:N100,C101:H101)</f>
        <v>7.2946150000000003</v>
      </c>
      <c r="Q100" s="211">
        <f>((O100/O99)-1)*100</f>
        <v>-4.3172346010691758</v>
      </c>
    </row>
    <row r="101" spans="2:20" ht="21" customHeight="1" x14ac:dyDescent="0.3">
      <c r="B101" s="79">
        <v>2002</v>
      </c>
      <c r="C101" s="80">
        <v>0.59513000000000005</v>
      </c>
      <c r="D101" s="81">
        <v>0.69438500000000003</v>
      </c>
      <c r="E101" s="81">
        <v>0.59376700000000004</v>
      </c>
      <c r="F101" s="81">
        <v>0.61702199999999996</v>
      </c>
      <c r="G101" s="81">
        <v>0.29559400000000002</v>
      </c>
      <c r="H101" s="81">
        <v>0.88128899999999999</v>
      </c>
      <c r="I101" s="81">
        <v>0.36462800000000001</v>
      </c>
      <c r="J101" s="81">
        <v>0.58943500000000004</v>
      </c>
      <c r="K101" s="81">
        <v>0.59422399999999997</v>
      </c>
      <c r="L101" s="81">
        <v>0.61386499999999999</v>
      </c>
      <c r="M101" s="81">
        <v>1.120026</v>
      </c>
      <c r="N101" s="80">
        <v>0.4466</v>
      </c>
      <c r="O101" s="82">
        <f t="shared" si="15"/>
        <v>7.4059649999999992</v>
      </c>
      <c r="P101" s="81">
        <f t="shared" si="16"/>
        <v>7.4612440000000007</v>
      </c>
      <c r="Q101" s="211">
        <f t="shared" ref="Q101:Q114" si="17">((O101/O100)-1)*100</f>
        <v>2.4972012429816504</v>
      </c>
    </row>
    <row r="102" spans="2:20" ht="21" customHeight="1" x14ac:dyDescent="0.3">
      <c r="B102" s="79">
        <v>2003</v>
      </c>
      <c r="C102" s="80">
        <v>0.60922399999999999</v>
      </c>
      <c r="D102" s="81">
        <v>0.653285</v>
      </c>
      <c r="E102" s="81">
        <v>0.61327200000000004</v>
      </c>
      <c r="F102" s="81">
        <v>0.69061700000000004</v>
      </c>
      <c r="G102" s="81">
        <v>0.58374000000000004</v>
      </c>
      <c r="H102" s="81">
        <v>0.58232799999999996</v>
      </c>
      <c r="I102" s="81">
        <v>0.58057999999999998</v>
      </c>
      <c r="J102" s="81">
        <v>0.53047599999999995</v>
      </c>
      <c r="K102" s="81">
        <v>0.585642</v>
      </c>
      <c r="L102" s="81">
        <v>0.55227899999999996</v>
      </c>
      <c r="M102" s="81">
        <v>0.60690999999999995</v>
      </c>
      <c r="N102" s="80">
        <v>0.55050900000000003</v>
      </c>
      <c r="O102" s="82">
        <f t="shared" si="15"/>
        <v>7.1388620000000005</v>
      </c>
      <c r="P102" s="81">
        <f t="shared" si="16"/>
        <v>6.6494869999999997</v>
      </c>
      <c r="Q102" s="211">
        <f t="shared" si="17"/>
        <v>-3.6065927937817488</v>
      </c>
    </row>
    <row r="103" spans="2:20" ht="21" customHeight="1" x14ac:dyDescent="0.3">
      <c r="B103" s="79">
        <v>2004</v>
      </c>
      <c r="C103" s="80">
        <v>0.58502100000000001</v>
      </c>
      <c r="D103" s="81">
        <v>0.58216500000000004</v>
      </c>
      <c r="E103" s="81">
        <v>0.49497400000000003</v>
      </c>
      <c r="F103" s="81">
        <v>0.57299100000000003</v>
      </c>
      <c r="G103" s="81">
        <v>0.50758499999999995</v>
      </c>
      <c r="H103" s="81">
        <v>0.50035499999999999</v>
      </c>
      <c r="I103" s="81">
        <v>0.52274900000000002</v>
      </c>
      <c r="J103" s="81">
        <v>0.48521799999999998</v>
      </c>
      <c r="K103" s="81">
        <v>0.444241</v>
      </c>
      <c r="L103" s="81">
        <v>0.45256099999999999</v>
      </c>
      <c r="M103" s="81">
        <v>0.43196800000000002</v>
      </c>
      <c r="N103" s="80">
        <v>0.344615</v>
      </c>
      <c r="O103" s="82">
        <f t="shared" si="15"/>
        <v>5.9244430000000001</v>
      </c>
      <c r="P103" s="81">
        <f t="shared" si="16"/>
        <v>5.3219000000000003</v>
      </c>
      <c r="Q103" s="211">
        <f t="shared" si="17"/>
        <v>-17.011380805512143</v>
      </c>
    </row>
    <row r="104" spans="2:20" ht="21" customHeight="1" x14ac:dyDescent="0.3">
      <c r="B104" s="79">
        <v>2005</v>
      </c>
      <c r="C104" s="80">
        <v>0.50556000000000001</v>
      </c>
      <c r="D104" s="81">
        <v>0.45411699999999999</v>
      </c>
      <c r="E104" s="81">
        <v>0.44711400000000001</v>
      </c>
      <c r="F104" s="81">
        <v>0.39136100000000001</v>
      </c>
      <c r="G104" s="81">
        <v>0.39369900000000002</v>
      </c>
      <c r="H104" s="81">
        <v>0.44869700000000001</v>
      </c>
      <c r="I104" s="81">
        <v>0.32647199999999998</v>
      </c>
      <c r="J104" s="81">
        <v>0.39862500000000001</v>
      </c>
      <c r="K104" s="81">
        <v>0.31111699999999998</v>
      </c>
      <c r="L104" s="81">
        <v>0.43147799999999997</v>
      </c>
      <c r="M104" s="81">
        <v>0.42717300000000002</v>
      </c>
      <c r="N104" s="80">
        <v>0.42421399999999998</v>
      </c>
      <c r="O104" s="82">
        <f t="shared" si="15"/>
        <v>4.9596270000000002</v>
      </c>
      <c r="P104" s="81">
        <f t="shared" si="16"/>
        <v>4.5442650000000002</v>
      </c>
      <c r="Q104" s="211">
        <f t="shared" si="17"/>
        <v>-16.285345305879385</v>
      </c>
    </row>
    <row r="105" spans="2:20" ht="21" customHeight="1" x14ac:dyDescent="0.3">
      <c r="B105" s="79">
        <v>2006</v>
      </c>
      <c r="C105" s="80">
        <v>0.36873400000000001</v>
      </c>
      <c r="D105" s="81">
        <v>0.40185799999999999</v>
      </c>
      <c r="E105" s="81">
        <v>0.372116</v>
      </c>
      <c r="F105" s="81">
        <v>0.41584599999999999</v>
      </c>
      <c r="G105" s="81">
        <v>0.340202</v>
      </c>
      <c r="H105" s="81">
        <v>0.32643</v>
      </c>
      <c r="I105" s="81">
        <v>0.32124000000000003</v>
      </c>
      <c r="J105" s="81">
        <v>0.27558100000000002</v>
      </c>
      <c r="K105" s="81">
        <v>0.29552699999999998</v>
      </c>
      <c r="L105" s="81">
        <v>0.339447</v>
      </c>
      <c r="M105" s="81">
        <v>0.32359500000000002</v>
      </c>
      <c r="N105" s="80">
        <v>0.28989799999999999</v>
      </c>
      <c r="O105" s="82">
        <f t="shared" si="15"/>
        <v>4.070473999999999</v>
      </c>
      <c r="P105" s="81">
        <f t="shared" si="16"/>
        <v>3.5751950000000003</v>
      </c>
      <c r="Q105" s="211">
        <f t="shared" si="17"/>
        <v>-17.927819975171545</v>
      </c>
    </row>
    <row r="106" spans="2:20" ht="21" customHeight="1" x14ac:dyDescent="0.3">
      <c r="B106" s="79">
        <v>2007</v>
      </c>
      <c r="C106" s="80">
        <v>0.30149599999999999</v>
      </c>
      <c r="D106" s="81">
        <v>0.32287500000000002</v>
      </c>
      <c r="E106" s="81">
        <v>0.11132300000000001</v>
      </c>
      <c r="F106" s="81">
        <v>0.40350200000000003</v>
      </c>
      <c r="G106" s="81">
        <v>0.30399599999999999</v>
      </c>
      <c r="H106" s="81">
        <v>0.286715</v>
      </c>
      <c r="I106" s="81">
        <v>0.27926699999999999</v>
      </c>
      <c r="J106" s="81">
        <v>0.27190599999999998</v>
      </c>
      <c r="K106" s="81">
        <v>0.30296699999999999</v>
      </c>
      <c r="L106" s="81">
        <v>0.24723300000000001</v>
      </c>
      <c r="M106" s="81">
        <v>0.27148099999999997</v>
      </c>
      <c r="N106" s="80">
        <v>0.30188999999999999</v>
      </c>
      <c r="O106" s="82">
        <f t="shared" si="15"/>
        <v>3.4046510000000003</v>
      </c>
      <c r="P106" s="81">
        <f t="shared" si="16"/>
        <v>3.0684299999999998</v>
      </c>
      <c r="Q106" s="211">
        <f t="shared" si="17"/>
        <v>-16.357382457178183</v>
      </c>
    </row>
    <row r="107" spans="2:20" ht="21" customHeight="1" x14ac:dyDescent="0.3">
      <c r="B107" s="79">
        <v>2008</v>
      </c>
      <c r="C107" s="80">
        <v>1.2107E-2</v>
      </c>
      <c r="D107" s="81">
        <v>0.360149</v>
      </c>
      <c r="E107" s="81">
        <v>0.25248900000000002</v>
      </c>
      <c r="F107" s="81">
        <v>0.28257399999999999</v>
      </c>
      <c r="G107" s="81">
        <v>0.23938499999999999</v>
      </c>
      <c r="H107" s="81">
        <v>0.24698200000000001</v>
      </c>
      <c r="I107" s="81">
        <v>0.24292900000000001</v>
      </c>
      <c r="J107" s="81">
        <v>0.22295499999999999</v>
      </c>
      <c r="K107" s="81">
        <v>0.24840799999999999</v>
      </c>
      <c r="L107" s="81">
        <v>0.25032100000000002</v>
      </c>
      <c r="M107" s="81">
        <v>0.227877</v>
      </c>
      <c r="N107" s="80">
        <v>0.271428</v>
      </c>
      <c r="O107" s="82">
        <f t="shared" si="15"/>
        <v>2.8576040000000003</v>
      </c>
      <c r="P107" s="81">
        <f t="shared" si="16"/>
        <v>2.9016539999999997</v>
      </c>
      <c r="Q107" s="211">
        <f t="shared" si="17"/>
        <v>-16.067638063343349</v>
      </c>
      <c r="T107" s="18"/>
    </row>
    <row r="108" spans="2:20" ht="21" customHeight="1" x14ac:dyDescent="0.3">
      <c r="B108" s="79">
        <v>2009</v>
      </c>
      <c r="C108" s="80">
        <v>0.25264199999999998</v>
      </c>
      <c r="D108" s="81">
        <v>0.25151299999999999</v>
      </c>
      <c r="E108" s="81">
        <v>0.27734199999999998</v>
      </c>
      <c r="F108" s="81">
        <v>0.23791899999999999</v>
      </c>
      <c r="G108" s="81">
        <v>0.23994599999999999</v>
      </c>
      <c r="H108" s="81">
        <v>0.178374</v>
      </c>
      <c r="I108" s="81">
        <v>0.18123400000000001</v>
      </c>
      <c r="J108" s="81">
        <v>0.17814562</v>
      </c>
      <c r="K108" s="81">
        <v>0.18877896</v>
      </c>
      <c r="L108" s="81">
        <v>0.18470069</v>
      </c>
      <c r="M108" s="81">
        <v>0.20709749</v>
      </c>
      <c r="N108" s="80">
        <v>0.20452416000000001</v>
      </c>
      <c r="O108" s="82">
        <f t="shared" si="15"/>
        <v>2.5822169200000005</v>
      </c>
      <c r="P108" s="81">
        <f t="shared" si="16"/>
        <v>2.40013984</v>
      </c>
      <c r="Q108" s="211">
        <f t="shared" si="17"/>
        <v>-9.6369923894283342</v>
      </c>
    </row>
    <row r="109" spans="2:20" ht="21" customHeight="1" x14ac:dyDescent="0.3">
      <c r="B109" s="79">
        <v>2010</v>
      </c>
      <c r="C109" s="80">
        <v>0.21569546000000001</v>
      </c>
      <c r="D109" s="81">
        <v>0.21694369999999999</v>
      </c>
      <c r="E109" s="81">
        <v>0.22705383000000001</v>
      </c>
      <c r="F109" s="81">
        <v>0.20810711000000001</v>
      </c>
      <c r="G109" s="81">
        <v>0.20185881999999999</v>
      </c>
      <c r="H109" s="81">
        <v>0.186</v>
      </c>
      <c r="I109" s="81">
        <v>0.18673861999999999</v>
      </c>
      <c r="J109" s="81">
        <v>0.19505195</v>
      </c>
      <c r="K109" s="81">
        <v>0.20930217000000001</v>
      </c>
      <c r="L109" s="81">
        <v>0.19882048999999999</v>
      </c>
      <c r="M109" s="81">
        <v>0.214508</v>
      </c>
      <c r="N109" s="80">
        <v>0.2029714</v>
      </c>
      <c r="O109" s="82">
        <f t="shared" si="15"/>
        <v>2.4630515500000003</v>
      </c>
      <c r="P109" s="81">
        <f t="shared" si="16"/>
        <v>2.3536751800000002</v>
      </c>
      <c r="Q109" s="211">
        <f t="shared" si="17"/>
        <v>-4.6148473847038467</v>
      </c>
    </row>
    <row r="110" spans="2:20" ht="21" customHeight="1" x14ac:dyDescent="0.3">
      <c r="B110" s="79">
        <v>2011</v>
      </c>
      <c r="C110" s="80">
        <v>0.20014604</v>
      </c>
      <c r="D110" s="81">
        <v>0.21927807000000002</v>
      </c>
      <c r="E110" s="81">
        <v>0.1961521</v>
      </c>
      <c r="F110" s="81">
        <v>0.19117141999999998</v>
      </c>
      <c r="G110" s="81">
        <v>0.18666362</v>
      </c>
      <c r="H110" s="81">
        <v>0.15287129999999999</v>
      </c>
      <c r="I110" s="81">
        <v>0.16875788999999999</v>
      </c>
      <c r="J110" s="81">
        <v>0.15861100000000003</v>
      </c>
      <c r="K110" s="81">
        <v>0.17638830999999999</v>
      </c>
      <c r="L110" s="81">
        <v>0.18101783999999999</v>
      </c>
      <c r="M110" s="81">
        <v>0.17826559000000003</v>
      </c>
      <c r="N110" s="80">
        <v>0.17298136</v>
      </c>
      <c r="O110" s="82">
        <f t="shared" si="15"/>
        <v>2.1823045400000001</v>
      </c>
      <c r="P110" s="81">
        <f t="shared" si="16"/>
        <v>2.1552622800000001</v>
      </c>
      <c r="Q110" s="211">
        <f t="shared" si="17"/>
        <v>-11.398340810203511</v>
      </c>
    </row>
    <row r="111" spans="2:20" ht="21" customHeight="1" x14ac:dyDescent="0.3">
      <c r="B111" s="79">
        <v>2012</v>
      </c>
      <c r="C111" s="80">
        <v>0.16968725000000001</v>
      </c>
      <c r="D111" s="81">
        <v>0.22511254999999999</v>
      </c>
      <c r="E111" s="81">
        <v>0.20666827000000002</v>
      </c>
      <c r="F111" s="81">
        <v>0.18318725999999999</v>
      </c>
      <c r="G111" s="81">
        <v>0.17214167000000002</v>
      </c>
      <c r="H111" s="81">
        <v>0.16244328999999999</v>
      </c>
      <c r="I111" s="81">
        <v>0.15706342000000001</v>
      </c>
      <c r="J111" s="81">
        <v>0.15104490000000001</v>
      </c>
      <c r="K111" s="81">
        <v>0.17383746999999999</v>
      </c>
      <c r="L111" s="81">
        <v>-9.2727879999999999E-2</v>
      </c>
      <c r="M111" s="81">
        <v>0.58327762000000005</v>
      </c>
      <c r="N111" s="80">
        <v>4.3294159999999998E-2</v>
      </c>
      <c r="O111" s="82">
        <f t="shared" si="15"/>
        <v>2.1350299800000001</v>
      </c>
      <c r="P111" s="81">
        <f t="shared" si="16"/>
        <v>2.7645650600000002</v>
      </c>
      <c r="Q111" s="211">
        <f t="shared" si="17"/>
        <v>-2.166267774890851</v>
      </c>
    </row>
    <row r="112" spans="2:20" ht="21" customHeight="1" x14ac:dyDescent="0.3">
      <c r="B112" s="79">
        <v>2013</v>
      </c>
      <c r="C112" s="80">
        <v>0.79904527999999997</v>
      </c>
      <c r="D112" s="81">
        <v>0.20859575999999999</v>
      </c>
      <c r="E112" s="81">
        <v>0.17553017000000001</v>
      </c>
      <c r="F112" s="81">
        <v>0.21802223000000001</v>
      </c>
      <c r="G112" s="81">
        <v>0.10503319</v>
      </c>
      <c r="H112" s="81">
        <v>0.24254874000000001</v>
      </c>
      <c r="I112" s="81">
        <v>0.169653</v>
      </c>
      <c r="J112" s="81">
        <v>0.14504232</v>
      </c>
      <c r="K112" s="81">
        <v>0.17220478</v>
      </c>
      <c r="L112" s="81">
        <v>0.16164231000000001</v>
      </c>
      <c r="M112" s="81">
        <v>0.13163582000000001</v>
      </c>
      <c r="N112" s="80">
        <v>-0.35363160999999999</v>
      </c>
      <c r="O112" s="82">
        <f t="shared" si="15"/>
        <v>2.17532199</v>
      </c>
      <c r="P112" s="81">
        <f t="shared" si="16"/>
        <v>1.1205396000000001</v>
      </c>
      <c r="Q112" s="211">
        <f t="shared" si="17"/>
        <v>1.8871870829654469</v>
      </c>
    </row>
    <row r="113" spans="2:17" ht="21" customHeight="1" x14ac:dyDescent="0.3">
      <c r="B113" s="79">
        <v>2014</v>
      </c>
      <c r="C113" s="80">
        <v>0.1198114</v>
      </c>
      <c r="D113" s="81">
        <v>0.16318935000000001</v>
      </c>
      <c r="E113" s="81">
        <v>2.2220089999999998E-2</v>
      </c>
      <c r="F113" s="81">
        <v>0.12945024999999999</v>
      </c>
      <c r="G113" s="81">
        <v>0.13246099</v>
      </c>
      <c r="H113" s="81">
        <v>0.1268609</v>
      </c>
      <c r="I113" s="81">
        <v>0.10463478</v>
      </c>
      <c r="J113" s="81">
        <v>0.11743066000000001</v>
      </c>
      <c r="K113" s="81">
        <v>0.12528538</v>
      </c>
      <c r="L113" s="81">
        <v>0.12042443</v>
      </c>
      <c r="M113" s="81">
        <v>0.13962643999999999</v>
      </c>
      <c r="N113" s="193">
        <v>0.12146438</v>
      </c>
      <c r="O113" s="82">
        <f t="shared" si="15"/>
        <v>1.4228590499999998</v>
      </c>
      <c r="P113" s="81">
        <f t="shared" si="16"/>
        <v>1.5406108599999997</v>
      </c>
      <c r="Q113" s="211">
        <f t="shared" si="17"/>
        <v>-34.590876360331379</v>
      </c>
    </row>
    <row r="114" spans="2:17" ht="21" customHeight="1" x14ac:dyDescent="0.3">
      <c r="B114" s="85">
        <v>2015</v>
      </c>
      <c r="C114" s="86">
        <v>0.12844401999999999</v>
      </c>
      <c r="D114" s="87">
        <v>0.13494095</v>
      </c>
      <c r="E114" s="87">
        <v>0.13431657999999999</v>
      </c>
      <c r="F114" s="87">
        <v>0.13094021</v>
      </c>
      <c r="G114" s="87">
        <v>0.14782840999999999</v>
      </c>
      <c r="H114" s="87">
        <v>0.13527462000000001</v>
      </c>
      <c r="I114" s="87">
        <v>0.11884135999999999</v>
      </c>
      <c r="J114" s="87">
        <v>0.11618165</v>
      </c>
      <c r="K114" s="87">
        <v>0.122735</v>
      </c>
      <c r="L114" s="87">
        <v>0.11356173</v>
      </c>
      <c r="M114" s="87">
        <v>0.14113665</v>
      </c>
      <c r="N114" s="86"/>
      <c r="O114" s="88">
        <f t="shared" si="15"/>
        <v>1.4242011800000001</v>
      </c>
      <c r="P114" s="87"/>
      <c r="Q114" s="218">
        <f t="shared" si="17"/>
        <v>9.4326279191192519E-2</v>
      </c>
    </row>
    <row r="115" spans="2:17" ht="21" customHeight="1" x14ac:dyDescent="0.3">
      <c r="B115" s="95"/>
      <c r="C115" s="96"/>
      <c r="D115" s="96"/>
      <c r="E115" s="96"/>
      <c r="F115" s="96"/>
      <c r="G115" s="96"/>
      <c r="H115" s="96"/>
      <c r="O115" s="97"/>
      <c r="P115" s="96"/>
    </row>
    <row r="116" spans="2:17" ht="21" customHeight="1" x14ac:dyDescent="0.3"/>
    <row r="117" spans="2:17" ht="30" x14ac:dyDescent="0.5">
      <c r="B117" s="72" t="s">
        <v>51</v>
      </c>
      <c r="C117" s="123"/>
      <c r="D117" s="123"/>
      <c r="E117" s="123"/>
      <c r="F117" s="123"/>
      <c r="G117" s="123"/>
      <c r="H117" s="123"/>
      <c r="I117" s="123"/>
      <c r="J117" s="123"/>
      <c r="K117" s="123"/>
      <c r="L117" s="123"/>
      <c r="M117" s="123"/>
      <c r="N117" s="123"/>
      <c r="O117" s="123"/>
      <c r="P117" s="123"/>
      <c r="Q117" s="123"/>
    </row>
    <row r="118" spans="2:17" ht="31.2" x14ac:dyDescent="0.3">
      <c r="B118" s="139" t="s">
        <v>23</v>
      </c>
      <c r="C118" s="140" t="s">
        <v>24</v>
      </c>
      <c r="D118" s="141" t="s">
        <v>25</v>
      </c>
      <c r="E118" s="141" t="s">
        <v>26</v>
      </c>
      <c r="F118" s="141" t="s">
        <v>27</v>
      </c>
      <c r="G118" s="141" t="s">
        <v>28</v>
      </c>
      <c r="H118" s="141" t="s">
        <v>29</v>
      </c>
      <c r="I118" s="141" t="s">
        <v>30</v>
      </c>
      <c r="J118" s="141" t="s">
        <v>31</v>
      </c>
      <c r="K118" s="141" t="s">
        <v>32</v>
      </c>
      <c r="L118" s="141" t="s">
        <v>33</v>
      </c>
      <c r="M118" s="141" t="s">
        <v>34</v>
      </c>
      <c r="N118" s="140" t="s">
        <v>35</v>
      </c>
      <c r="O118" s="142" t="s">
        <v>36</v>
      </c>
      <c r="P118" s="143" t="s">
        <v>37</v>
      </c>
      <c r="Q118" s="144" t="s">
        <v>38</v>
      </c>
    </row>
    <row r="119" spans="2:17" ht="21" customHeight="1" x14ac:dyDescent="0.3">
      <c r="B119" s="79">
        <v>2000</v>
      </c>
      <c r="C119" s="80">
        <f t="shared" ref="C119:N119" si="18">+C4+C23+C42+C61+C80+C99</f>
        <v>96.465000000000018</v>
      </c>
      <c r="D119" s="81">
        <f t="shared" si="18"/>
        <v>93.495000000000005</v>
      </c>
      <c r="E119" s="81">
        <f t="shared" si="18"/>
        <v>98.018967999999987</v>
      </c>
      <c r="F119" s="81">
        <f t="shared" si="18"/>
        <v>94.090999999999994</v>
      </c>
      <c r="G119" s="81">
        <f t="shared" si="18"/>
        <v>91.551000000000002</v>
      </c>
      <c r="H119" s="81">
        <f t="shared" si="18"/>
        <v>88.783000000000015</v>
      </c>
      <c r="I119" s="81">
        <f t="shared" si="18"/>
        <v>86.050000000000011</v>
      </c>
      <c r="J119" s="81">
        <f t="shared" si="18"/>
        <v>83.664999999999992</v>
      </c>
      <c r="K119" s="81">
        <f t="shared" si="18"/>
        <v>87.289000000000001</v>
      </c>
      <c r="L119" s="81">
        <f t="shared" si="18"/>
        <v>85.99799999999999</v>
      </c>
      <c r="M119" s="81">
        <f t="shared" si="18"/>
        <v>94.789000000000001</v>
      </c>
      <c r="N119" s="80">
        <f t="shared" si="18"/>
        <v>86.588999999999999</v>
      </c>
      <c r="O119" s="82">
        <f>SUM(C119:N119)</f>
        <v>1086.783968</v>
      </c>
      <c r="P119" s="81">
        <f>SUM(I119:N119,C120:H120)</f>
        <v>1076.1333439999999</v>
      </c>
      <c r="Q119" s="83"/>
    </row>
    <row r="120" spans="2:17" ht="21" customHeight="1" x14ac:dyDescent="0.3">
      <c r="B120" s="79">
        <v>2001</v>
      </c>
      <c r="C120" s="80">
        <f t="shared" ref="C120:N120" si="19">+C5+C24+C43+C62+C81+C100</f>
        <v>90.799324000000013</v>
      </c>
      <c r="D120" s="81">
        <f t="shared" si="19"/>
        <v>94.080065999999988</v>
      </c>
      <c r="E120" s="81">
        <f t="shared" si="19"/>
        <v>93.797818000000007</v>
      </c>
      <c r="F120" s="81">
        <f t="shared" si="19"/>
        <v>92.479303000000002</v>
      </c>
      <c r="G120" s="81">
        <f t="shared" si="19"/>
        <v>91.394516999999993</v>
      </c>
      <c r="H120" s="81">
        <f t="shared" si="19"/>
        <v>89.202315999999996</v>
      </c>
      <c r="I120" s="81">
        <f t="shared" si="19"/>
        <v>83.091977000000014</v>
      </c>
      <c r="J120" s="81">
        <f t="shared" si="19"/>
        <v>80.578257000000008</v>
      </c>
      <c r="K120" s="81">
        <f t="shared" si="19"/>
        <v>82.049743000000021</v>
      </c>
      <c r="L120" s="81">
        <f t="shared" si="19"/>
        <v>90.668858999999998</v>
      </c>
      <c r="M120" s="81">
        <f t="shared" si="19"/>
        <v>92.156287000000006</v>
      </c>
      <c r="N120" s="80">
        <f t="shared" si="19"/>
        <v>90.392975000000007</v>
      </c>
      <c r="O120" s="82">
        <f t="shared" ref="O120:O134" si="20">SUM(C120:N120)</f>
        <v>1070.6914420000001</v>
      </c>
      <c r="P120" s="81">
        <f t="shared" ref="P120:P133" si="21">SUM(I120:N120,C121:H121)</f>
        <v>1083.636309</v>
      </c>
      <c r="Q120" s="211">
        <f>((O120/O119)-1)*100</f>
        <v>-1.480747459830023</v>
      </c>
    </row>
    <row r="121" spans="2:17" ht="21" customHeight="1" x14ac:dyDescent="0.3">
      <c r="B121" s="79">
        <v>2002</v>
      </c>
      <c r="C121" s="80">
        <f t="shared" ref="C121:N121" si="22">+C6+C25+C44+C63+C82+C101</f>
        <v>96.332197999999991</v>
      </c>
      <c r="D121" s="81">
        <f t="shared" si="22"/>
        <v>95.821747999999999</v>
      </c>
      <c r="E121" s="81">
        <f t="shared" si="22"/>
        <v>95.525127999999981</v>
      </c>
      <c r="F121" s="81">
        <f t="shared" si="22"/>
        <v>94.930291999999994</v>
      </c>
      <c r="G121" s="81">
        <f t="shared" si="22"/>
        <v>94.097774999999984</v>
      </c>
      <c r="H121" s="81">
        <f t="shared" si="22"/>
        <v>87.991069999999993</v>
      </c>
      <c r="I121" s="81">
        <f t="shared" si="22"/>
        <v>87.469979999999993</v>
      </c>
      <c r="J121" s="81">
        <f t="shared" si="22"/>
        <v>81.811046999999988</v>
      </c>
      <c r="K121" s="81">
        <f t="shared" si="22"/>
        <v>87.979688999999993</v>
      </c>
      <c r="L121" s="81">
        <f t="shared" si="22"/>
        <v>87.300201999999999</v>
      </c>
      <c r="M121" s="81">
        <f t="shared" si="22"/>
        <v>95.394841</v>
      </c>
      <c r="N121" s="80">
        <f t="shared" si="22"/>
        <v>97.268971999999991</v>
      </c>
      <c r="O121" s="82">
        <f t="shared" si="20"/>
        <v>1101.9229420000001</v>
      </c>
      <c r="P121" s="81">
        <f t="shared" si="21"/>
        <v>1122.6694180000002</v>
      </c>
      <c r="Q121" s="211">
        <f t="shared" ref="Q121:Q134" si="23">((O121/O120)-1)*100</f>
        <v>2.9169468228550599</v>
      </c>
    </row>
    <row r="122" spans="2:17" ht="21" customHeight="1" x14ac:dyDescent="0.3">
      <c r="B122" s="79">
        <v>2003</v>
      </c>
      <c r="C122" s="80">
        <f t="shared" ref="C122:N122" si="24">+C7+C26+C45+C64+C83+C102</f>
        <v>96.320135000000008</v>
      </c>
      <c r="D122" s="81">
        <f t="shared" si="24"/>
        <v>99.969667000000015</v>
      </c>
      <c r="E122" s="81">
        <f t="shared" si="24"/>
        <v>97.054970999999995</v>
      </c>
      <c r="F122" s="81">
        <f t="shared" si="24"/>
        <v>100.87136</v>
      </c>
      <c r="G122" s="81">
        <f t="shared" si="24"/>
        <v>92.618475000000004</v>
      </c>
      <c r="H122" s="81">
        <f t="shared" si="24"/>
        <v>98.610079000000013</v>
      </c>
      <c r="I122" s="81">
        <f t="shared" si="24"/>
        <v>88.573909999999984</v>
      </c>
      <c r="J122" s="81">
        <f t="shared" si="24"/>
        <v>85.21681599999998</v>
      </c>
      <c r="K122" s="81">
        <f t="shared" si="24"/>
        <v>93.740242000000023</v>
      </c>
      <c r="L122" s="81">
        <f t="shared" si="24"/>
        <v>89.919522000000001</v>
      </c>
      <c r="M122" s="81">
        <f t="shared" si="24"/>
        <v>96.888909999999981</v>
      </c>
      <c r="N122" s="80">
        <f t="shared" si="24"/>
        <v>95.009600000000006</v>
      </c>
      <c r="O122" s="82">
        <f t="shared" si="20"/>
        <v>1134.7936870000001</v>
      </c>
      <c r="P122" s="81">
        <f t="shared" si="21"/>
        <v>1139.1061669999999</v>
      </c>
      <c r="Q122" s="211">
        <f t="shared" si="23"/>
        <v>2.9830348155143405</v>
      </c>
    </row>
    <row r="123" spans="2:17" ht="21" customHeight="1" x14ac:dyDescent="0.3">
      <c r="B123" s="79">
        <v>2004</v>
      </c>
      <c r="C123" s="80">
        <f t="shared" ref="C123:N123" si="25">+C8+C27+C46+C65+C84+C103</f>
        <v>102.98115699999998</v>
      </c>
      <c r="D123" s="81">
        <f t="shared" si="25"/>
        <v>96.313609000000014</v>
      </c>
      <c r="E123" s="81">
        <f t="shared" si="25"/>
        <v>95.57791499999999</v>
      </c>
      <c r="F123" s="81">
        <f t="shared" si="25"/>
        <v>106.583249</v>
      </c>
      <c r="G123" s="81">
        <f t="shared" si="25"/>
        <v>96.954616000000016</v>
      </c>
      <c r="H123" s="81">
        <f t="shared" si="25"/>
        <v>91.346620999999999</v>
      </c>
      <c r="I123" s="81">
        <f t="shared" si="25"/>
        <v>87.959774999999993</v>
      </c>
      <c r="J123" s="81">
        <f t="shared" si="25"/>
        <v>84.718771000000018</v>
      </c>
      <c r="K123" s="81">
        <f t="shared" si="25"/>
        <v>99.815546999999995</v>
      </c>
      <c r="L123" s="81">
        <f t="shared" si="25"/>
        <v>83.994553999999994</v>
      </c>
      <c r="M123" s="81">
        <f t="shared" si="25"/>
        <v>96.460087000000001</v>
      </c>
      <c r="N123" s="80">
        <f t="shared" si="25"/>
        <v>97.570812000000004</v>
      </c>
      <c r="O123" s="82">
        <f t="shared" si="20"/>
        <v>1140.276713</v>
      </c>
      <c r="P123" s="81">
        <f t="shared" si="21"/>
        <v>1136.957817</v>
      </c>
      <c r="Q123" s="211">
        <f t="shared" si="23"/>
        <v>0.48317381941866966</v>
      </c>
    </row>
    <row r="124" spans="2:17" ht="21" customHeight="1" x14ac:dyDescent="0.3">
      <c r="B124" s="79">
        <v>2005</v>
      </c>
      <c r="C124" s="80">
        <f t="shared" ref="C124:N124" si="26">+C9+C28+C47+C66+C85+C104</f>
        <v>104.18916099999998</v>
      </c>
      <c r="D124" s="81">
        <f t="shared" si="26"/>
        <v>101.15447200000001</v>
      </c>
      <c r="E124" s="81">
        <f t="shared" si="26"/>
        <v>95.742004000000009</v>
      </c>
      <c r="F124" s="81">
        <f t="shared" si="26"/>
        <v>99.955289000000022</v>
      </c>
      <c r="G124" s="81">
        <f t="shared" si="26"/>
        <v>89.423864999999992</v>
      </c>
      <c r="H124" s="81">
        <f t="shared" si="26"/>
        <v>95.973479999999981</v>
      </c>
      <c r="I124" s="81">
        <f t="shared" si="26"/>
        <v>92.662648999999988</v>
      </c>
      <c r="J124" s="81">
        <f t="shared" si="26"/>
        <v>87.776537999999988</v>
      </c>
      <c r="K124" s="81">
        <f t="shared" si="26"/>
        <v>84.754475999999997</v>
      </c>
      <c r="L124" s="81">
        <f t="shared" si="26"/>
        <v>101.59410100000001</v>
      </c>
      <c r="M124" s="81">
        <f t="shared" si="26"/>
        <v>102.02957099999999</v>
      </c>
      <c r="N124" s="80">
        <f t="shared" si="26"/>
        <v>102.005465</v>
      </c>
      <c r="O124" s="82">
        <f t="shared" si="20"/>
        <v>1157.2610709999999</v>
      </c>
      <c r="P124" s="81">
        <f t="shared" si="21"/>
        <v>1175.0623309999999</v>
      </c>
      <c r="Q124" s="211">
        <f t="shared" si="23"/>
        <v>1.4894944188867276</v>
      </c>
    </row>
    <row r="125" spans="2:17" ht="21" customHeight="1" x14ac:dyDescent="0.3">
      <c r="B125" s="79">
        <v>2006</v>
      </c>
      <c r="C125" s="80">
        <f t="shared" ref="C125:N125" si="27">+C10+C29+C48+C67+C86+C105</f>
        <v>105.511912</v>
      </c>
      <c r="D125" s="81">
        <f t="shared" si="27"/>
        <v>102.93670400000001</v>
      </c>
      <c r="E125" s="81">
        <f t="shared" si="27"/>
        <v>99.838581000000005</v>
      </c>
      <c r="F125" s="81">
        <f t="shared" si="27"/>
        <v>105.38124900000001</v>
      </c>
      <c r="G125" s="81">
        <f t="shared" si="27"/>
        <v>97.292528000000004</v>
      </c>
      <c r="H125" s="81">
        <f t="shared" si="27"/>
        <v>93.278557000000006</v>
      </c>
      <c r="I125" s="81">
        <f t="shared" si="27"/>
        <v>92.030557320000014</v>
      </c>
      <c r="J125" s="81">
        <f t="shared" si="27"/>
        <v>88.548057050000011</v>
      </c>
      <c r="K125" s="81">
        <f t="shared" si="27"/>
        <v>86.926018200000016</v>
      </c>
      <c r="L125" s="81">
        <f t="shared" si="27"/>
        <v>95.265508820000022</v>
      </c>
      <c r="M125" s="81">
        <f t="shared" si="27"/>
        <v>99.642637999999991</v>
      </c>
      <c r="N125" s="80">
        <f t="shared" si="27"/>
        <v>99.309154149999983</v>
      </c>
      <c r="O125" s="82">
        <f t="shared" si="20"/>
        <v>1165.9614645400002</v>
      </c>
      <c r="P125" s="81">
        <f t="shared" si="21"/>
        <v>1175.40228024</v>
      </c>
      <c r="Q125" s="211">
        <f t="shared" si="23"/>
        <v>0.75180905657548092</v>
      </c>
    </row>
    <row r="126" spans="2:17" ht="21" customHeight="1" x14ac:dyDescent="0.3">
      <c r="B126" s="79">
        <v>2007</v>
      </c>
      <c r="C126" s="80">
        <f t="shared" ref="C126:N126" si="28">+C11+C30+C49+C68+C87+C106</f>
        <v>101.52464669999998</v>
      </c>
      <c r="D126" s="81">
        <f t="shared" si="28"/>
        <v>102.68876399999998</v>
      </c>
      <c r="E126" s="81">
        <f t="shared" si="28"/>
        <v>110.06988</v>
      </c>
      <c r="F126" s="81">
        <f t="shared" si="28"/>
        <v>102.780978</v>
      </c>
      <c r="G126" s="81">
        <f t="shared" si="28"/>
        <v>99.238734000000008</v>
      </c>
      <c r="H126" s="81">
        <f t="shared" si="28"/>
        <v>97.377344000000008</v>
      </c>
      <c r="I126" s="81">
        <f t="shared" si="28"/>
        <v>90.893885719999986</v>
      </c>
      <c r="J126" s="81">
        <f t="shared" si="28"/>
        <v>87.104084000000014</v>
      </c>
      <c r="K126" s="81">
        <f t="shared" si="28"/>
        <v>97.501208469999995</v>
      </c>
      <c r="L126" s="81">
        <f t="shared" si="28"/>
        <v>89.789334649999986</v>
      </c>
      <c r="M126" s="81">
        <f t="shared" si="28"/>
        <v>103.06707984000001</v>
      </c>
      <c r="N126" s="80">
        <f t="shared" si="28"/>
        <v>101.82601008</v>
      </c>
      <c r="O126" s="82">
        <f t="shared" si="20"/>
        <v>1183.86194946</v>
      </c>
      <c r="P126" s="81">
        <f t="shared" si="21"/>
        <v>1156.3597471600001</v>
      </c>
      <c r="Q126" s="211">
        <f t="shared" si="23"/>
        <v>1.5352552776743744</v>
      </c>
    </row>
    <row r="127" spans="2:17" ht="21" customHeight="1" x14ac:dyDescent="0.3">
      <c r="B127" s="79">
        <v>2008</v>
      </c>
      <c r="C127" s="80">
        <f t="shared" ref="C127:N127" si="29">+C12+C31+C50+C69+C88+C107</f>
        <v>102.65459018</v>
      </c>
      <c r="D127" s="81">
        <f t="shared" si="29"/>
        <v>99.370514610000001</v>
      </c>
      <c r="E127" s="81">
        <f t="shared" si="29"/>
        <v>98.286811680000014</v>
      </c>
      <c r="F127" s="81">
        <f t="shared" si="29"/>
        <v>105.51443807</v>
      </c>
      <c r="G127" s="81">
        <f t="shared" si="29"/>
        <v>93.284838770000007</v>
      </c>
      <c r="H127" s="81">
        <f t="shared" si="29"/>
        <v>87.066951090000003</v>
      </c>
      <c r="I127" s="81">
        <f t="shared" si="29"/>
        <v>89.692117820000021</v>
      </c>
      <c r="J127" s="81">
        <f t="shared" si="29"/>
        <v>83.498554819999981</v>
      </c>
      <c r="K127" s="81">
        <f t="shared" si="29"/>
        <v>89.071378280000005</v>
      </c>
      <c r="L127" s="81">
        <f t="shared" si="29"/>
        <v>93.831979910000001</v>
      </c>
      <c r="M127" s="81">
        <f t="shared" si="29"/>
        <v>94.356673640000011</v>
      </c>
      <c r="N127" s="80">
        <f t="shared" si="29"/>
        <v>94.905937640000005</v>
      </c>
      <c r="O127" s="82">
        <f t="shared" si="20"/>
        <v>1131.53478651</v>
      </c>
      <c r="P127" s="81">
        <f t="shared" si="21"/>
        <v>1102.87726344</v>
      </c>
      <c r="Q127" s="211">
        <f t="shared" si="23"/>
        <v>-4.4200392599718423</v>
      </c>
    </row>
    <row r="128" spans="2:17" ht="21" customHeight="1" x14ac:dyDescent="0.3">
      <c r="B128" s="79">
        <v>2009</v>
      </c>
      <c r="C128" s="80">
        <f t="shared" ref="C128:N128" si="30">+C13+C32+C51+C70+C89+C108</f>
        <v>96.05801292999999</v>
      </c>
      <c r="D128" s="81">
        <f t="shared" si="30"/>
        <v>99.115670950000009</v>
      </c>
      <c r="E128" s="81">
        <f t="shared" si="30"/>
        <v>93.000045720000003</v>
      </c>
      <c r="F128" s="81">
        <f t="shared" si="30"/>
        <v>93.666755499999994</v>
      </c>
      <c r="G128" s="81">
        <f t="shared" si="30"/>
        <v>90.710697219999986</v>
      </c>
      <c r="H128" s="81">
        <f t="shared" si="30"/>
        <v>84.969439010000016</v>
      </c>
      <c r="I128" s="81">
        <f t="shared" si="30"/>
        <v>83.207828310000011</v>
      </c>
      <c r="J128" s="81">
        <f t="shared" si="30"/>
        <v>78.506384479999994</v>
      </c>
      <c r="K128" s="81">
        <f t="shared" si="30"/>
        <v>87.054208619999997</v>
      </c>
      <c r="L128" s="81">
        <f t="shared" si="30"/>
        <v>83.809846259999986</v>
      </c>
      <c r="M128" s="81">
        <f t="shared" si="30"/>
        <v>93.052542089999989</v>
      </c>
      <c r="N128" s="80">
        <f t="shared" si="30"/>
        <v>88.815067470000002</v>
      </c>
      <c r="O128" s="82">
        <f t="shared" si="20"/>
        <v>1071.96649856</v>
      </c>
      <c r="P128" s="81">
        <f t="shared" si="21"/>
        <v>1087.8989807400001</v>
      </c>
      <c r="Q128" s="211">
        <f t="shared" si="23"/>
        <v>-5.2643797309782077</v>
      </c>
    </row>
    <row r="129" spans="2:17" ht="21" customHeight="1" x14ac:dyDescent="0.3">
      <c r="B129" s="79">
        <v>2010</v>
      </c>
      <c r="C129" s="80">
        <f t="shared" ref="C129:N129" si="31">+C14+C33+C52+C71+C90+C109</f>
        <v>98.124603379999996</v>
      </c>
      <c r="D129" s="81">
        <f t="shared" si="31"/>
        <v>98.662031889999994</v>
      </c>
      <c r="E129" s="81">
        <f t="shared" si="31"/>
        <v>95.626333279999997</v>
      </c>
      <c r="F129" s="81">
        <f t="shared" si="31"/>
        <v>96.914138359999995</v>
      </c>
      <c r="G129" s="81">
        <f t="shared" si="31"/>
        <v>92.26825113000001</v>
      </c>
      <c r="H129" s="81">
        <f t="shared" si="31"/>
        <v>91.857745470000012</v>
      </c>
      <c r="I129" s="81">
        <f t="shared" si="31"/>
        <v>87.03337341000001</v>
      </c>
      <c r="J129" s="81">
        <f t="shared" si="31"/>
        <v>81.860994959999999</v>
      </c>
      <c r="K129" s="81">
        <f t="shared" si="31"/>
        <v>93.594527859999999</v>
      </c>
      <c r="L129" s="81">
        <f t="shared" si="31"/>
        <v>90.174073210000003</v>
      </c>
      <c r="M129" s="81">
        <f t="shared" si="31"/>
        <v>94.592880019999996</v>
      </c>
      <c r="N129" s="80">
        <f t="shared" si="31"/>
        <v>100.19467004000001</v>
      </c>
      <c r="O129" s="150">
        <f t="shared" si="20"/>
        <v>1120.90362301</v>
      </c>
      <c r="P129" s="81">
        <f t="shared" si="21"/>
        <v>1111.30855705</v>
      </c>
      <c r="Q129" s="211">
        <f t="shared" si="23"/>
        <v>4.5651729336447122</v>
      </c>
    </row>
    <row r="130" spans="2:17" ht="21" customHeight="1" x14ac:dyDescent="0.3">
      <c r="B130" s="79">
        <v>2011</v>
      </c>
      <c r="C130" s="80">
        <f t="shared" ref="C130:N130" si="32">+C15+C34+C53+C72+C91+C110</f>
        <v>94.35028118000001</v>
      </c>
      <c r="D130" s="81">
        <f t="shared" si="32"/>
        <v>98.370803830000014</v>
      </c>
      <c r="E130" s="81">
        <f t="shared" si="32"/>
        <v>94.572699069999999</v>
      </c>
      <c r="F130" s="81">
        <f t="shared" si="32"/>
        <v>97.010886940000006</v>
      </c>
      <c r="G130" s="81">
        <f t="shared" si="32"/>
        <v>92.094812309999995</v>
      </c>
      <c r="H130" s="81">
        <f t="shared" si="32"/>
        <v>87.458554219999982</v>
      </c>
      <c r="I130" s="81">
        <f t="shared" si="32"/>
        <v>82.297378170000002</v>
      </c>
      <c r="J130" s="81">
        <f t="shared" si="32"/>
        <v>86.18629396</v>
      </c>
      <c r="K130" s="81">
        <f t="shared" si="32"/>
        <v>86.388328299999998</v>
      </c>
      <c r="L130" s="81">
        <f t="shared" si="32"/>
        <v>85.435292539999992</v>
      </c>
      <c r="M130" s="81">
        <f t="shared" si="32"/>
        <v>92.259352149999998</v>
      </c>
      <c r="N130" s="80">
        <f t="shared" si="32"/>
        <v>90.60179801999999</v>
      </c>
      <c r="O130" s="82">
        <f t="shared" si="20"/>
        <v>1087.02648069</v>
      </c>
      <c r="P130" s="81">
        <f t="shared" si="21"/>
        <v>1078.4998208100001</v>
      </c>
      <c r="Q130" s="211">
        <f t="shared" si="23"/>
        <v>-3.022306434252453</v>
      </c>
    </row>
    <row r="131" spans="2:17" ht="21" customHeight="1" x14ac:dyDescent="0.3">
      <c r="B131" s="79">
        <v>2012</v>
      </c>
      <c r="C131" s="80">
        <f t="shared" ref="C131:N131" si="33">+C16+C35+C54+C73+C92+C111</f>
        <v>97.729779019999981</v>
      </c>
      <c r="D131" s="81">
        <f t="shared" si="33"/>
        <v>92.376935009999997</v>
      </c>
      <c r="E131" s="81">
        <f t="shared" si="33"/>
        <v>90.23596615000001</v>
      </c>
      <c r="F131" s="81">
        <f t="shared" si="33"/>
        <v>94.941832339999976</v>
      </c>
      <c r="G131" s="81">
        <f t="shared" si="33"/>
        <v>91.685830900000013</v>
      </c>
      <c r="H131" s="81">
        <f t="shared" si="33"/>
        <v>88.361034249999989</v>
      </c>
      <c r="I131" s="81">
        <f t="shared" si="33"/>
        <v>84.644564309999993</v>
      </c>
      <c r="J131" s="81">
        <f t="shared" si="33"/>
        <v>77.388134600000015</v>
      </c>
      <c r="K131" s="81">
        <f t="shared" si="33"/>
        <v>94.132574610000006</v>
      </c>
      <c r="L131" s="81">
        <f t="shared" si="33"/>
        <v>81.116249180000011</v>
      </c>
      <c r="M131" s="81">
        <f t="shared" si="33"/>
        <v>106.66782180000001</v>
      </c>
      <c r="N131" s="80">
        <f t="shared" si="33"/>
        <v>80.487751160000002</v>
      </c>
      <c r="O131" s="82">
        <f t="shared" si="20"/>
        <v>1079.76847333</v>
      </c>
      <c r="P131" s="81">
        <f t="shared" si="21"/>
        <v>1104.5987538200002</v>
      </c>
      <c r="Q131" s="211">
        <f t="shared" si="23"/>
        <v>-0.66769370286111629</v>
      </c>
    </row>
    <row r="132" spans="2:17" ht="21" customHeight="1" x14ac:dyDescent="0.3">
      <c r="B132" s="79">
        <v>2013</v>
      </c>
      <c r="C132" s="80">
        <f t="shared" ref="C132:N132" si="34">+C17+C36+C55+C74+C93+C112</f>
        <v>104.70908484</v>
      </c>
      <c r="D132" s="81">
        <f t="shared" si="34"/>
        <v>98.619205679999979</v>
      </c>
      <c r="E132" s="81">
        <f t="shared" si="34"/>
        <v>95.273355049999992</v>
      </c>
      <c r="F132" s="81">
        <f t="shared" si="34"/>
        <v>99.221074819999998</v>
      </c>
      <c r="G132" s="81">
        <f t="shared" si="34"/>
        <v>96.399320880000005</v>
      </c>
      <c r="H132" s="81">
        <f t="shared" si="34"/>
        <v>85.939616890000025</v>
      </c>
      <c r="I132" s="81">
        <f t="shared" si="34"/>
        <v>85.148334399999996</v>
      </c>
      <c r="J132" s="81">
        <f t="shared" si="34"/>
        <v>78.837678350000004</v>
      </c>
      <c r="K132" s="81">
        <f t="shared" si="34"/>
        <v>96.290821350000002</v>
      </c>
      <c r="L132" s="81">
        <f t="shared" si="34"/>
        <v>88.35654799000001</v>
      </c>
      <c r="M132" s="81">
        <f t="shared" si="34"/>
        <v>96.917040860000014</v>
      </c>
      <c r="N132" s="80">
        <f t="shared" si="34"/>
        <v>88.339976210000017</v>
      </c>
      <c r="O132" s="82">
        <f t="shared" si="20"/>
        <v>1114.0520573199999</v>
      </c>
      <c r="P132" s="81">
        <f t="shared" si="21"/>
        <v>1103.45665463</v>
      </c>
      <c r="Q132" s="211">
        <f t="shared" si="23"/>
        <v>3.1750865890971536</v>
      </c>
    </row>
    <row r="133" spans="2:17" ht="21" customHeight="1" x14ac:dyDescent="0.3">
      <c r="B133" s="79">
        <v>2014</v>
      </c>
      <c r="C133" s="80">
        <f t="shared" ref="C133:N133" si="35">+C18+C37+C56+C75+C94+C113</f>
        <v>97.751468490000008</v>
      </c>
      <c r="D133" s="81">
        <f t="shared" si="35"/>
        <v>100.14788296999998</v>
      </c>
      <c r="E133" s="81">
        <f t="shared" si="35"/>
        <v>94.445116890000023</v>
      </c>
      <c r="F133" s="81">
        <f t="shared" si="35"/>
        <v>96.483055050000004</v>
      </c>
      <c r="G133" s="81">
        <f t="shared" si="35"/>
        <v>93.590331600000013</v>
      </c>
      <c r="H133" s="81">
        <f t="shared" si="35"/>
        <v>87.148400469999999</v>
      </c>
      <c r="I133" s="81">
        <f t="shared" si="35"/>
        <v>84.539160420000002</v>
      </c>
      <c r="J133" s="81">
        <f t="shared" si="35"/>
        <v>84.057062270000003</v>
      </c>
      <c r="K133" s="81">
        <f t="shared" si="35"/>
        <v>88.28937157</v>
      </c>
      <c r="L133" s="81">
        <f t="shared" si="35"/>
        <v>89.041829859999993</v>
      </c>
      <c r="M133" s="81">
        <f t="shared" si="35"/>
        <v>97.747586310000003</v>
      </c>
      <c r="N133" s="193">
        <f t="shared" si="35"/>
        <v>84.041596340000012</v>
      </c>
      <c r="O133" s="82">
        <f t="shared" si="20"/>
        <v>1097.28286224</v>
      </c>
      <c r="P133" s="81">
        <f t="shared" si="21"/>
        <v>1087.5560223099999</v>
      </c>
      <c r="Q133" s="211">
        <f t="shared" si="23"/>
        <v>-1.5052434013129057</v>
      </c>
    </row>
    <row r="134" spans="2:17" ht="21" customHeight="1" x14ac:dyDescent="0.3">
      <c r="B134" s="85">
        <v>2015</v>
      </c>
      <c r="C134" s="86">
        <f t="shared" ref="C134:M134" si="36">+C19+C38+C57+C76+C95+C114</f>
        <v>92.715459410000008</v>
      </c>
      <c r="D134" s="87">
        <f t="shared" si="36"/>
        <v>99.942503669999994</v>
      </c>
      <c r="E134" s="87">
        <f t="shared" si="36"/>
        <v>96.487214330000015</v>
      </c>
      <c r="F134" s="87">
        <f t="shared" si="36"/>
        <v>94.594012510000013</v>
      </c>
      <c r="G134" s="87">
        <f t="shared" si="36"/>
        <v>85.979958470000014</v>
      </c>
      <c r="H134" s="87">
        <f t="shared" si="36"/>
        <v>90.120267150000004</v>
      </c>
      <c r="I134" s="87">
        <f t="shared" si="36"/>
        <v>81.442493510000006</v>
      </c>
      <c r="J134" s="87">
        <f t="shared" si="36"/>
        <v>79.605333860000002</v>
      </c>
      <c r="K134" s="87">
        <f t="shared" si="36"/>
        <v>94.777955800000015</v>
      </c>
      <c r="L134" s="87">
        <f t="shared" si="36"/>
        <v>81.172763840000016</v>
      </c>
      <c r="M134" s="87">
        <f t="shared" si="36"/>
        <v>87.071245400000009</v>
      </c>
      <c r="N134" s="86"/>
      <c r="O134" s="88">
        <f t="shared" si="20"/>
        <v>983.90920795000011</v>
      </c>
      <c r="P134" s="87"/>
      <c r="Q134" s="218">
        <f t="shared" si="23"/>
        <v>-10.332217716274016</v>
      </c>
    </row>
    <row r="135" spans="2:17" ht="21" customHeight="1" x14ac:dyDescent="0.3">
      <c r="B135" s="95"/>
      <c r="C135" s="96"/>
      <c r="D135" s="96"/>
      <c r="E135" s="96"/>
      <c r="F135" s="96"/>
      <c r="G135" s="96"/>
      <c r="H135" s="96"/>
      <c r="O135" s="97"/>
      <c r="P135" s="96"/>
    </row>
    <row r="136" spans="2:17" ht="21" customHeight="1" x14ac:dyDescent="0.3"/>
    <row r="137" spans="2:17" ht="21" customHeight="1" x14ac:dyDescent="0.3"/>
    <row r="138" spans="2:17" ht="21" customHeight="1" x14ac:dyDescent="0.3"/>
    <row r="139" spans="2:17" ht="21" customHeight="1" x14ac:dyDescent="0.3"/>
    <row r="140" spans="2:17" ht="21" customHeight="1" x14ac:dyDescent="0.3"/>
    <row r="141" spans="2:17" ht="21" customHeight="1" x14ac:dyDescent="0.3"/>
    <row r="142" spans="2:17" ht="21" customHeight="1" x14ac:dyDescent="0.3"/>
    <row r="143" spans="2:17" ht="21" customHeight="1" x14ac:dyDescent="0.3"/>
    <row r="144" spans="2:17"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sheetData>
  <sortState ref="B4:I6">
    <sortCondition descending="1" ref="B4:B6"/>
  </sortState>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0"/>
  <sheetViews>
    <sheetView zoomScale="70" zoomScaleNormal="70" workbookViewId="0">
      <selection activeCell="Q19" sqref="Q19"/>
    </sheetView>
  </sheetViews>
  <sheetFormatPr defaultColWidth="9.109375" defaultRowHeight="15.6" x14ac:dyDescent="0.3"/>
  <cols>
    <col min="1" max="1" width="20" style="70" customWidth="1"/>
    <col min="2" max="2" width="12.88671875" style="70" bestFit="1" customWidth="1"/>
    <col min="3" max="14" width="13.5546875" style="70" customWidth="1"/>
    <col min="15" max="17" width="14.44140625" style="70" customWidth="1"/>
    <col min="18" max="18" width="14.44140625" style="156" customWidth="1"/>
    <col min="19" max="19" width="20.44140625" style="4" customWidth="1"/>
    <col min="20" max="22" width="9.109375" style="4"/>
    <col min="23" max="23" width="11.33203125" style="4" bestFit="1" customWidth="1"/>
    <col min="24" max="16384" width="9.109375" style="4"/>
  </cols>
  <sheetData>
    <row r="1" spans="2:23" ht="37.5" x14ac:dyDescent="0.5">
      <c r="B1" s="67" t="s">
        <v>15</v>
      </c>
      <c r="C1" s="68"/>
      <c r="D1" s="68"/>
      <c r="E1" s="68"/>
      <c r="F1" s="68"/>
      <c r="G1" s="68"/>
      <c r="H1" s="68"/>
      <c r="I1" s="68"/>
      <c r="J1" s="68"/>
      <c r="K1" s="68"/>
      <c r="L1" s="68"/>
      <c r="M1" s="68"/>
      <c r="N1" s="68"/>
      <c r="O1" s="68"/>
      <c r="P1" s="68"/>
      <c r="Q1" s="68"/>
      <c r="R1" s="154"/>
    </row>
    <row r="2" spans="2:23" ht="38.25" customHeight="1" x14ac:dyDescent="0.5">
      <c r="B2" s="137" t="s">
        <v>46</v>
      </c>
      <c r="C2" s="138"/>
      <c r="D2" s="138"/>
      <c r="E2" s="138"/>
      <c r="F2" s="138"/>
      <c r="G2" s="138"/>
      <c r="H2" s="138"/>
      <c r="I2" s="138"/>
      <c r="J2" s="138"/>
      <c r="K2" s="138"/>
      <c r="L2" s="138"/>
      <c r="M2" s="138"/>
      <c r="N2" s="138"/>
      <c r="O2" s="138"/>
      <c r="P2" s="138"/>
      <c r="Q2" s="181" t="s">
        <v>42</v>
      </c>
      <c r="R2" s="155"/>
    </row>
    <row r="3" spans="2:23" ht="31.2" x14ac:dyDescent="0.3">
      <c r="B3" s="139" t="s">
        <v>23</v>
      </c>
      <c r="C3" s="140" t="s">
        <v>24</v>
      </c>
      <c r="D3" s="141" t="s">
        <v>25</v>
      </c>
      <c r="E3" s="141" t="s">
        <v>26</v>
      </c>
      <c r="F3" s="141" t="s">
        <v>27</v>
      </c>
      <c r="G3" s="141" t="s">
        <v>28</v>
      </c>
      <c r="H3" s="141" t="s">
        <v>29</v>
      </c>
      <c r="I3" s="141" t="s">
        <v>30</v>
      </c>
      <c r="J3" s="141" t="s">
        <v>31</v>
      </c>
      <c r="K3" s="141" t="s">
        <v>32</v>
      </c>
      <c r="L3" s="141" t="s">
        <v>33</v>
      </c>
      <c r="M3" s="141" t="s">
        <v>34</v>
      </c>
      <c r="N3" s="140" t="s">
        <v>35</v>
      </c>
      <c r="O3" s="142" t="s">
        <v>36</v>
      </c>
      <c r="P3" s="143" t="s">
        <v>37</v>
      </c>
      <c r="Q3" s="144" t="s">
        <v>38</v>
      </c>
      <c r="R3" s="157"/>
    </row>
    <row r="4" spans="2:23" ht="21" customHeight="1" x14ac:dyDescent="0.25">
      <c r="B4" s="79">
        <v>2000</v>
      </c>
      <c r="C4" s="80">
        <v>20.773</v>
      </c>
      <c r="D4" s="81">
        <v>24.222999999999999</v>
      </c>
      <c r="E4" s="81">
        <v>26.744</v>
      </c>
      <c r="F4" s="81">
        <v>25.344000000000001</v>
      </c>
      <c r="G4" s="81">
        <v>24.611999999999998</v>
      </c>
      <c r="H4" s="81">
        <v>23.982171999999998</v>
      </c>
      <c r="I4" s="81">
        <v>24.723157099999998</v>
      </c>
      <c r="J4" s="81">
        <v>22.235586610000002</v>
      </c>
      <c r="K4" s="81">
        <v>19.838637469999998</v>
      </c>
      <c r="L4" s="81">
        <v>21.558</v>
      </c>
      <c r="M4" s="81">
        <v>24.643000000000001</v>
      </c>
      <c r="N4" s="80">
        <v>31.012</v>
      </c>
      <c r="O4" s="82">
        <f>SUM(C4:N4)</f>
        <v>289.68855318000004</v>
      </c>
      <c r="P4" s="81">
        <f>SUM(I4:N4,C5:H5)</f>
        <v>351.80838117999997</v>
      </c>
      <c r="Q4" s="83"/>
      <c r="R4" s="158"/>
    </row>
    <row r="5" spans="2:23" ht="21" customHeight="1" x14ac:dyDescent="0.25">
      <c r="B5" s="79">
        <v>2001</v>
      </c>
      <c r="C5" s="80">
        <v>34.213000000000001</v>
      </c>
      <c r="D5" s="81">
        <v>35.343000000000004</v>
      </c>
      <c r="E5" s="81">
        <v>36.1</v>
      </c>
      <c r="F5" s="81">
        <v>38.381999999999998</v>
      </c>
      <c r="G5" s="81">
        <v>33.936999999999998</v>
      </c>
      <c r="H5" s="81">
        <v>29.823</v>
      </c>
      <c r="I5" s="81">
        <v>34.35</v>
      </c>
      <c r="J5" s="81">
        <v>24.725000000000001</v>
      </c>
      <c r="K5" s="81">
        <v>26.875</v>
      </c>
      <c r="L5" s="81">
        <v>28.792999999999999</v>
      </c>
      <c r="M5" s="81">
        <v>30.382999999999999</v>
      </c>
      <c r="N5" s="80">
        <v>31.123000000000001</v>
      </c>
      <c r="O5" s="82">
        <f t="shared" ref="O5:O19" si="0">SUM(C5:N5)</f>
        <v>384.04700000000003</v>
      </c>
      <c r="P5" s="81">
        <f t="shared" ref="P5:P18" si="1">SUM(I5:N5,C6:H6)</f>
        <v>336.45702799999998</v>
      </c>
      <c r="Q5" s="207">
        <f>((O5/O4)-1)*100</f>
        <v>32.572376707397787</v>
      </c>
      <c r="R5" s="159"/>
    </row>
    <row r="6" spans="2:23" ht="21" customHeight="1" x14ac:dyDescent="0.25">
      <c r="B6" s="79">
        <v>2002</v>
      </c>
      <c r="C6" s="80">
        <v>30.167000000000002</v>
      </c>
      <c r="D6" s="81">
        <v>26.972999999999999</v>
      </c>
      <c r="E6" s="81">
        <v>29.108000000000001</v>
      </c>
      <c r="F6" s="81">
        <v>29.114000000000001</v>
      </c>
      <c r="G6" s="81">
        <v>23.116779000000001</v>
      </c>
      <c r="H6" s="81">
        <v>21.729248999999999</v>
      </c>
      <c r="I6" s="81">
        <v>23.344002</v>
      </c>
      <c r="J6" s="81">
        <v>17.931476</v>
      </c>
      <c r="K6" s="81">
        <v>19.108751999999999</v>
      </c>
      <c r="L6" s="81">
        <v>21.855651000000002</v>
      </c>
      <c r="M6" s="81">
        <v>25.601907000000001</v>
      </c>
      <c r="N6" s="80">
        <v>27.2575</v>
      </c>
      <c r="O6" s="82">
        <f t="shared" si="0"/>
        <v>295.30731600000001</v>
      </c>
      <c r="P6" s="81">
        <f t="shared" si="1"/>
        <v>319.32200500000005</v>
      </c>
      <c r="Q6" s="207">
        <f t="shared" ref="Q6:Q19" si="2">((O6/O5)-1)*100</f>
        <v>-23.106464573346496</v>
      </c>
      <c r="R6" s="159"/>
      <c r="S6" s="30"/>
      <c r="T6" s="30"/>
      <c r="U6" s="30"/>
      <c r="V6" s="30"/>
      <c r="W6" s="30"/>
    </row>
    <row r="7" spans="2:23" ht="21" customHeight="1" x14ac:dyDescent="0.25">
      <c r="B7" s="79">
        <v>2003</v>
      </c>
      <c r="C7" s="80">
        <v>31.116700000000002</v>
      </c>
      <c r="D7" s="81">
        <v>34.692481000000001</v>
      </c>
      <c r="E7" s="81">
        <v>28.93291</v>
      </c>
      <c r="F7" s="81">
        <v>31.466331</v>
      </c>
      <c r="G7" s="81">
        <v>29.732904000000001</v>
      </c>
      <c r="H7" s="81">
        <v>28.281390999999999</v>
      </c>
      <c r="I7" s="81">
        <v>31.678432999999998</v>
      </c>
      <c r="J7" s="81">
        <v>28.584164999999999</v>
      </c>
      <c r="K7" s="81">
        <v>34.757753000000001</v>
      </c>
      <c r="L7" s="81">
        <v>29.833499</v>
      </c>
      <c r="M7" s="81">
        <v>31.796198</v>
      </c>
      <c r="N7" s="80">
        <v>32.237206999999998</v>
      </c>
      <c r="O7" s="82">
        <f t="shared" si="0"/>
        <v>373.10997199999997</v>
      </c>
      <c r="P7" s="81">
        <f t="shared" si="1"/>
        <v>375.52155199999999</v>
      </c>
      <c r="Q7" s="207">
        <f t="shared" si="2"/>
        <v>26.346335422316436</v>
      </c>
      <c r="R7" s="159"/>
    </row>
    <row r="8" spans="2:23" ht="21" customHeight="1" x14ac:dyDescent="0.25">
      <c r="B8" s="79">
        <v>2004</v>
      </c>
      <c r="C8" s="80">
        <v>35.166235</v>
      </c>
      <c r="D8" s="81">
        <v>31.068307999999998</v>
      </c>
      <c r="E8" s="81">
        <v>32.836233</v>
      </c>
      <c r="F8" s="81">
        <v>32.523580000000003</v>
      </c>
      <c r="G8" s="81">
        <v>28.999324999999999</v>
      </c>
      <c r="H8" s="81">
        <v>26.040616</v>
      </c>
      <c r="I8" s="81">
        <v>29.056778999999999</v>
      </c>
      <c r="J8" s="81">
        <v>25.908183999999999</v>
      </c>
      <c r="K8" s="81">
        <v>28.983708</v>
      </c>
      <c r="L8" s="81">
        <v>27.941386999999999</v>
      </c>
      <c r="M8" s="81">
        <v>27.717593999999998</v>
      </c>
      <c r="N8" s="80">
        <v>36.846465999999999</v>
      </c>
      <c r="O8" s="82">
        <f t="shared" si="0"/>
        <v>363.08841500000005</v>
      </c>
      <c r="P8" s="81">
        <f t="shared" si="1"/>
        <v>392.80300699999992</v>
      </c>
      <c r="Q8" s="207">
        <f t="shared" si="2"/>
        <v>-2.6859526016634883</v>
      </c>
      <c r="R8" s="159"/>
    </row>
    <row r="9" spans="2:23" ht="21" customHeight="1" x14ac:dyDescent="0.25">
      <c r="B9" s="79">
        <v>2005</v>
      </c>
      <c r="C9" s="80">
        <v>34.549095000000001</v>
      </c>
      <c r="D9" s="81">
        <v>36.581083</v>
      </c>
      <c r="E9" s="81">
        <v>35.440730000000002</v>
      </c>
      <c r="F9" s="81">
        <v>41.071550000000002</v>
      </c>
      <c r="G9" s="81">
        <v>34.455700999999998</v>
      </c>
      <c r="H9" s="81">
        <v>34.250729999999997</v>
      </c>
      <c r="I9" s="81">
        <v>36.284860000000002</v>
      </c>
      <c r="J9" s="81">
        <v>32.909559999999999</v>
      </c>
      <c r="K9" s="81">
        <v>45.158000000000001</v>
      </c>
      <c r="L9" s="81">
        <v>55.402999999999999</v>
      </c>
      <c r="M9" s="81">
        <v>54.212656000000003</v>
      </c>
      <c r="N9" s="80">
        <v>57.265714000000003</v>
      </c>
      <c r="O9" s="82">
        <f t="shared" si="0"/>
        <v>497.58267900000004</v>
      </c>
      <c r="P9" s="81">
        <f t="shared" si="1"/>
        <v>656.56134270000007</v>
      </c>
      <c r="Q9" s="207">
        <f t="shared" si="2"/>
        <v>37.041739268932595</v>
      </c>
      <c r="R9" s="159"/>
    </row>
    <row r="10" spans="2:23" ht="21" customHeight="1" x14ac:dyDescent="0.25">
      <c r="B10" s="79">
        <v>2006</v>
      </c>
      <c r="C10" s="80">
        <v>57.533442999999998</v>
      </c>
      <c r="D10" s="81">
        <v>68.327106000000001</v>
      </c>
      <c r="E10" s="81">
        <v>69.947004000000007</v>
      </c>
      <c r="F10" s="81">
        <v>71.245440000000002</v>
      </c>
      <c r="G10" s="81">
        <v>55.140060390000002</v>
      </c>
      <c r="H10" s="81">
        <v>53.134499310000002</v>
      </c>
      <c r="I10" s="81">
        <v>52.111978380000004</v>
      </c>
      <c r="J10" s="81">
        <v>41.75735864</v>
      </c>
      <c r="K10" s="81">
        <v>49.165502190000005</v>
      </c>
      <c r="L10" s="81">
        <v>54.54826353</v>
      </c>
      <c r="M10" s="81">
        <v>55.825497179999999</v>
      </c>
      <c r="N10" s="80">
        <v>58.623358639999999</v>
      </c>
      <c r="O10" s="82">
        <f t="shared" si="0"/>
        <v>687.35951125999998</v>
      </c>
      <c r="P10" s="81">
        <f t="shared" si="1"/>
        <v>660.69152539000015</v>
      </c>
      <c r="Q10" s="207">
        <f t="shared" si="2"/>
        <v>38.139758530461208</v>
      </c>
      <c r="R10" s="159"/>
    </row>
    <row r="11" spans="2:23" ht="21" customHeight="1" x14ac:dyDescent="0.25">
      <c r="B11" s="79">
        <v>2007</v>
      </c>
      <c r="C11" s="80">
        <v>61.493147049999997</v>
      </c>
      <c r="D11" s="81">
        <v>68.909160780000008</v>
      </c>
      <c r="E11" s="81">
        <v>57.692737999999999</v>
      </c>
      <c r="F11" s="81">
        <v>64.226499000000004</v>
      </c>
      <c r="G11" s="81">
        <v>49.637645999999997</v>
      </c>
      <c r="H11" s="81">
        <v>46.700375999999999</v>
      </c>
      <c r="I11" s="81">
        <v>47.422712909999994</v>
      </c>
      <c r="J11" s="81">
        <v>46.109192999999998</v>
      </c>
      <c r="K11" s="81">
        <v>45.537486940000001</v>
      </c>
      <c r="L11" s="81">
        <v>51.101454340000004</v>
      </c>
      <c r="M11" s="81">
        <v>59.605647640000001</v>
      </c>
      <c r="N11" s="80">
        <v>59.188332129999992</v>
      </c>
      <c r="O11" s="82">
        <f t="shared" si="0"/>
        <v>657.62439379000011</v>
      </c>
      <c r="P11" s="81">
        <f t="shared" si="1"/>
        <v>739.05529724999997</v>
      </c>
      <c r="Q11" s="207">
        <f t="shared" si="2"/>
        <v>-4.3259920002405083</v>
      </c>
      <c r="R11" s="159"/>
      <c r="S11" s="26"/>
    </row>
    <row r="12" spans="2:23" ht="21" customHeight="1" x14ac:dyDescent="0.25">
      <c r="B12" s="79">
        <v>2008</v>
      </c>
      <c r="C12" s="80">
        <v>65.562354479999996</v>
      </c>
      <c r="D12" s="81">
        <v>72.12536566</v>
      </c>
      <c r="E12" s="81">
        <v>66.809936020000009</v>
      </c>
      <c r="F12" s="81">
        <v>73.788858770000004</v>
      </c>
      <c r="G12" s="81">
        <v>76.467020059999996</v>
      </c>
      <c r="H12" s="81">
        <v>75.336935299999993</v>
      </c>
      <c r="I12" s="81">
        <v>70.937094770000002</v>
      </c>
      <c r="J12" s="81">
        <v>64.589988169999998</v>
      </c>
      <c r="K12" s="81">
        <v>62.56637001</v>
      </c>
      <c r="L12" s="81">
        <v>65.965102709999996</v>
      </c>
      <c r="M12" s="81">
        <v>91.250984029999998</v>
      </c>
      <c r="N12" s="80">
        <v>111.98720824999999</v>
      </c>
      <c r="O12" s="82">
        <f t="shared" si="0"/>
        <v>897.38721823000003</v>
      </c>
      <c r="P12" s="81">
        <f t="shared" si="1"/>
        <v>985.51451229000008</v>
      </c>
      <c r="Q12" s="207">
        <f t="shared" si="2"/>
        <v>36.458931071307489</v>
      </c>
      <c r="R12" s="159"/>
      <c r="S12" s="45"/>
    </row>
    <row r="13" spans="2:23" ht="21" customHeight="1" x14ac:dyDescent="0.25">
      <c r="B13" s="79">
        <v>2009</v>
      </c>
      <c r="C13" s="80">
        <v>122.57411238</v>
      </c>
      <c r="D13" s="81">
        <v>114.5253354</v>
      </c>
      <c r="E13" s="81">
        <v>93.709980479999999</v>
      </c>
      <c r="F13" s="81">
        <v>81.742493719999999</v>
      </c>
      <c r="G13" s="81">
        <v>63.765386560000003</v>
      </c>
      <c r="H13" s="81">
        <v>41.900455809999997</v>
      </c>
      <c r="I13" s="81">
        <v>40.116191319999999</v>
      </c>
      <c r="J13" s="81">
        <v>42.603980930000006</v>
      </c>
      <c r="K13" s="81">
        <v>39.500255619999997</v>
      </c>
      <c r="L13" s="81">
        <v>45.140276590000006</v>
      </c>
      <c r="M13" s="81">
        <v>46.7495148</v>
      </c>
      <c r="N13" s="80">
        <v>59.357933680000002</v>
      </c>
      <c r="O13" s="82">
        <f t="shared" si="0"/>
        <v>791.68591729000002</v>
      </c>
      <c r="P13" s="81">
        <f t="shared" si="1"/>
        <v>689.03303384999992</v>
      </c>
      <c r="Q13" s="207">
        <f t="shared" si="2"/>
        <v>-11.778783873084853</v>
      </c>
      <c r="R13" s="159"/>
    </row>
    <row r="14" spans="2:23" ht="21" customHeight="1" x14ac:dyDescent="0.25">
      <c r="B14" s="79">
        <v>2010</v>
      </c>
      <c r="C14" s="80">
        <v>66.182325669999997</v>
      </c>
      <c r="D14" s="81">
        <v>68.096752769999995</v>
      </c>
      <c r="E14" s="81">
        <v>65.387507749999997</v>
      </c>
      <c r="F14" s="81">
        <v>75.844031670000007</v>
      </c>
      <c r="G14" s="81">
        <v>69.293263049999993</v>
      </c>
      <c r="H14" s="81">
        <v>70.760999999999996</v>
      </c>
      <c r="I14" s="81">
        <v>71.78624585</v>
      </c>
      <c r="J14" s="81">
        <v>64.872580589999998</v>
      </c>
      <c r="K14" s="81">
        <v>79.906994679999997</v>
      </c>
      <c r="L14" s="81">
        <v>74.131051310000004</v>
      </c>
      <c r="M14" s="81">
        <v>74.415305000000004</v>
      </c>
      <c r="N14" s="80">
        <v>85.773032040000018</v>
      </c>
      <c r="O14" s="82">
        <f t="shared" si="0"/>
        <v>866.45009037999989</v>
      </c>
      <c r="P14" s="81">
        <f t="shared" si="1"/>
        <v>897.10537033000003</v>
      </c>
      <c r="Q14" s="207">
        <f t="shared" si="2"/>
        <v>9.4436659105827214</v>
      </c>
      <c r="R14" s="159"/>
      <c r="W14" s="39"/>
    </row>
    <row r="15" spans="2:23" ht="21" customHeight="1" x14ac:dyDescent="0.25">
      <c r="B15" s="79">
        <v>2011</v>
      </c>
      <c r="C15" s="80">
        <v>73.667024780000006</v>
      </c>
      <c r="D15" s="81">
        <v>78.390506799999997</v>
      </c>
      <c r="E15" s="81">
        <v>75.499004589999998</v>
      </c>
      <c r="F15" s="81">
        <v>79.63047795</v>
      </c>
      <c r="G15" s="81">
        <v>65.615893639999996</v>
      </c>
      <c r="H15" s="81">
        <v>73.417253099999996</v>
      </c>
      <c r="I15" s="81">
        <v>72.338424529999998</v>
      </c>
      <c r="J15" s="81">
        <v>72.350375310000004</v>
      </c>
      <c r="K15" s="81">
        <v>86.434327280000019</v>
      </c>
      <c r="L15" s="81">
        <v>87.336614129999987</v>
      </c>
      <c r="M15" s="81">
        <v>91.728386669999992</v>
      </c>
      <c r="N15" s="80">
        <v>106.1167076</v>
      </c>
      <c r="O15" s="82">
        <f t="shared" si="0"/>
        <v>962.52499638000006</v>
      </c>
      <c r="P15" s="81">
        <f t="shared" si="1"/>
        <v>1125.08512477</v>
      </c>
      <c r="Q15" s="207">
        <f t="shared" si="2"/>
        <v>11.088337004831338</v>
      </c>
      <c r="R15" s="159"/>
      <c r="S15" s="22"/>
      <c r="W15" s="39"/>
    </row>
    <row r="16" spans="2:23" ht="21" customHeight="1" x14ac:dyDescent="0.25">
      <c r="B16" s="79">
        <v>2012</v>
      </c>
      <c r="C16" s="80">
        <v>110.11931395000001</v>
      </c>
      <c r="D16" s="81">
        <v>114.76493395999999</v>
      </c>
      <c r="E16" s="81">
        <v>110.11071384</v>
      </c>
      <c r="F16" s="81">
        <v>108.52165327</v>
      </c>
      <c r="G16" s="81">
        <v>87.62420324</v>
      </c>
      <c r="H16" s="81">
        <v>77.639470990000007</v>
      </c>
      <c r="I16" s="81">
        <v>76.465342160000006</v>
      </c>
      <c r="J16" s="81">
        <v>82.869270490000005</v>
      </c>
      <c r="K16" s="81">
        <v>89.80751506</v>
      </c>
      <c r="L16" s="81">
        <v>79.362665640000003</v>
      </c>
      <c r="M16" s="81">
        <v>90.445161409999997</v>
      </c>
      <c r="N16" s="80">
        <v>106.85710315999999</v>
      </c>
      <c r="O16" s="82">
        <f t="shared" si="0"/>
        <v>1134.5873471700002</v>
      </c>
      <c r="P16" s="81">
        <f t="shared" si="1"/>
        <v>1054.7132806699999</v>
      </c>
      <c r="Q16" s="207">
        <f t="shared" si="2"/>
        <v>17.876143626099726</v>
      </c>
      <c r="R16" s="159"/>
      <c r="S16" s="22"/>
      <c r="W16" s="39"/>
    </row>
    <row r="17" spans="1:23" ht="21" customHeight="1" x14ac:dyDescent="0.25">
      <c r="B17" s="79">
        <v>2013</v>
      </c>
      <c r="C17" s="80">
        <v>105.41089890000001</v>
      </c>
      <c r="D17" s="81">
        <v>96.820996969999996</v>
      </c>
      <c r="E17" s="81">
        <v>90.563279600000001</v>
      </c>
      <c r="F17" s="81">
        <v>73.231351430000004</v>
      </c>
      <c r="G17" s="81">
        <v>68.398889269999998</v>
      </c>
      <c r="H17" s="81">
        <v>94.480806580000007</v>
      </c>
      <c r="I17" s="81">
        <v>76.100851610000007</v>
      </c>
      <c r="J17" s="81">
        <v>92.460206139999997</v>
      </c>
      <c r="K17" s="81">
        <v>77.62701577</v>
      </c>
      <c r="L17" s="81">
        <v>80.117736789999995</v>
      </c>
      <c r="M17" s="81">
        <v>77.555601370000005</v>
      </c>
      <c r="N17" s="80">
        <v>78.156317259999994</v>
      </c>
      <c r="O17" s="82">
        <f t="shared" si="0"/>
        <v>1010.9239516899999</v>
      </c>
      <c r="P17" s="81">
        <f t="shared" si="1"/>
        <v>978.50029594000011</v>
      </c>
      <c r="Q17" s="207">
        <f t="shared" si="2"/>
        <v>-10.899416055401446</v>
      </c>
      <c r="R17" s="159"/>
      <c r="S17" s="22"/>
      <c r="W17" s="39"/>
    </row>
    <row r="18" spans="1:23" ht="21" customHeight="1" x14ac:dyDescent="0.25">
      <c r="B18" s="79">
        <v>2014</v>
      </c>
      <c r="C18" s="80">
        <v>85.644593380000003</v>
      </c>
      <c r="D18" s="81">
        <v>93.469104340000001</v>
      </c>
      <c r="E18" s="81">
        <v>83.016185269999994</v>
      </c>
      <c r="F18" s="81">
        <v>95.433738840000004</v>
      </c>
      <c r="G18" s="81">
        <v>74.52782655</v>
      </c>
      <c r="H18" s="81">
        <v>64.39111862</v>
      </c>
      <c r="I18" s="81">
        <v>69.885685069999994</v>
      </c>
      <c r="J18" s="81">
        <v>71.276148430000006</v>
      </c>
      <c r="K18" s="81">
        <v>82.664641029999999</v>
      </c>
      <c r="L18" s="81">
        <v>75.831460390000004</v>
      </c>
      <c r="M18" s="81">
        <v>82.156392429999997</v>
      </c>
      <c r="N18" s="193">
        <v>84.876730449999997</v>
      </c>
      <c r="O18" s="82">
        <f t="shared" si="0"/>
        <v>963.17362479999986</v>
      </c>
      <c r="P18" s="81">
        <f t="shared" si="1"/>
        <v>947.45282354000005</v>
      </c>
      <c r="Q18" s="207">
        <f t="shared" si="2"/>
        <v>-4.7234341228312937</v>
      </c>
      <c r="R18" s="159"/>
      <c r="S18" s="22"/>
      <c r="W18" s="39"/>
    </row>
    <row r="19" spans="1:23" ht="21" customHeight="1" x14ac:dyDescent="0.25">
      <c r="B19" s="85">
        <v>2015</v>
      </c>
      <c r="C19" s="86">
        <v>88.71354135</v>
      </c>
      <c r="D19" s="87">
        <v>94.135243529999997</v>
      </c>
      <c r="E19" s="87">
        <v>83.880580769999995</v>
      </c>
      <c r="F19" s="87">
        <v>91.505646049999996</v>
      </c>
      <c r="G19" s="87">
        <v>65.065503419999999</v>
      </c>
      <c r="H19" s="87">
        <v>57.461250620000001</v>
      </c>
      <c r="I19" s="87">
        <v>49.969763309999998</v>
      </c>
      <c r="J19" s="87">
        <v>46.564270030000003</v>
      </c>
      <c r="K19" s="87">
        <v>52.06916039</v>
      </c>
      <c r="L19" s="87">
        <v>55.113276280000001</v>
      </c>
      <c r="M19" s="87">
        <v>56.745521230000001</v>
      </c>
      <c r="N19" s="86"/>
      <c r="O19" s="88">
        <f t="shared" si="0"/>
        <v>741.22375697999996</v>
      </c>
      <c r="P19" s="87"/>
      <c r="Q19" s="218">
        <f t="shared" si="2"/>
        <v>-23.043599004913272</v>
      </c>
      <c r="R19" s="159"/>
      <c r="S19" s="22"/>
      <c r="W19" s="39"/>
    </row>
    <row r="20" spans="1:23" ht="15.75" x14ac:dyDescent="0.25">
      <c r="S20" s="22"/>
      <c r="W20" s="39"/>
    </row>
    <row r="21" spans="1:23" s="22" customFormat="1" ht="33.75" x14ac:dyDescent="0.5">
      <c r="A21" s="70"/>
      <c r="B21" s="162" t="s">
        <v>62</v>
      </c>
      <c r="C21" s="163"/>
      <c r="D21" s="163"/>
      <c r="E21" s="163"/>
      <c r="F21" s="163"/>
      <c r="G21" s="163"/>
      <c r="H21" s="163"/>
      <c r="I21" s="164"/>
      <c r="J21" s="164"/>
      <c r="K21" s="164"/>
      <c r="L21" s="164"/>
      <c r="M21" s="164"/>
      <c r="N21" s="164"/>
      <c r="O21" s="163"/>
      <c r="P21" s="163"/>
      <c r="Q21" s="164"/>
      <c r="R21" s="156"/>
      <c r="W21" s="39"/>
    </row>
    <row r="22" spans="1:23" s="13" customFormat="1" ht="31.2" x14ac:dyDescent="0.3">
      <c r="A22" s="70"/>
      <c r="B22" s="139" t="s">
        <v>23</v>
      </c>
      <c r="C22" s="140" t="s">
        <v>24</v>
      </c>
      <c r="D22" s="141" t="s">
        <v>25</v>
      </c>
      <c r="E22" s="141" t="s">
        <v>26</v>
      </c>
      <c r="F22" s="141" t="s">
        <v>27</v>
      </c>
      <c r="G22" s="141" t="s">
        <v>28</v>
      </c>
      <c r="H22" s="141" t="s">
        <v>29</v>
      </c>
      <c r="I22" s="141" t="s">
        <v>30</v>
      </c>
      <c r="J22" s="141" t="s">
        <v>31</v>
      </c>
      <c r="K22" s="141" t="s">
        <v>32</v>
      </c>
      <c r="L22" s="141" t="s">
        <v>33</v>
      </c>
      <c r="M22" s="141" t="s">
        <v>34</v>
      </c>
      <c r="N22" s="140" t="s">
        <v>35</v>
      </c>
      <c r="O22" s="142" t="s">
        <v>36</v>
      </c>
      <c r="P22" s="143" t="s">
        <v>37</v>
      </c>
      <c r="Q22" s="144" t="s">
        <v>38</v>
      </c>
      <c r="R22" s="157"/>
      <c r="W22" s="39"/>
    </row>
    <row r="23" spans="1:23" ht="21" customHeight="1" x14ac:dyDescent="0.25">
      <c r="B23" s="79">
        <v>2000</v>
      </c>
      <c r="C23" s="80">
        <v>22.832999999999998</v>
      </c>
      <c r="D23" s="81">
        <v>26.873000000000001</v>
      </c>
      <c r="E23" s="81">
        <v>27.891999999999999</v>
      </c>
      <c r="F23" s="81">
        <v>28.863</v>
      </c>
      <c r="G23" s="81">
        <v>26.821999999999999</v>
      </c>
      <c r="H23" s="81">
        <v>27.109000000000002</v>
      </c>
      <c r="I23" s="81">
        <v>27.696999999999999</v>
      </c>
      <c r="J23" s="81">
        <v>27.396999999999998</v>
      </c>
      <c r="K23" s="81">
        <v>26.565000000000001</v>
      </c>
      <c r="L23" s="81">
        <v>26.573</v>
      </c>
      <c r="M23" s="81">
        <v>30.061</v>
      </c>
      <c r="N23" s="80">
        <v>36.942999999999998</v>
      </c>
      <c r="O23" s="82">
        <f>SUM(C23:N23)</f>
        <v>335.62799999999993</v>
      </c>
      <c r="P23" s="81">
        <f>SUM(I23:N23,C24:H24)</f>
        <v>409.44000000000005</v>
      </c>
      <c r="Q23" s="83"/>
      <c r="R23" s="158"/>
      <c r="W23" s="39"/>
    </row>
    <row r="24" spans="1:23" s="22" customFormat="1" ht="21" customHeight="1" x14ac:dyDescent="0.3">
      <c r="A24" s="70"/>
      <c r="B24" s="79">
        <v>2001</v>
      </c>
      <c r="C24" s="80">
        <v>37.761000000000003</v>
      </c>
      <c r="D24" s="81">
        <v>36.896999999999998</v>
      </c>
      <c r="E24" s="81">
        <v>40.017000000000003</v>
      </c>
      <c r="F24" s="81">
        <v>43.636000000000003</v>
      </c>
      <c r="G24" s="81">
        <v>39.021000000000001</v>
      </c>
      <c r="H24" s="81">
        <v>36.872</v>
      </c>
      <c r="I24" s="81">
        <v>32.314999999999998</v>
      </c>
      <c r="J24" s="81">
        <v>30.654</v>
      </c>
      <c r="K24" s="81">
        <v>33.78</v>
      </c>
      <c r="L24" s="81">
        <v>34.779000000000003</v>
      </c>
      <c r="M24" s="81">
        <v>35.536999999999999</v>
      </c>
      <c r="N24" s="80">
        <v>32.970999999999997</v>
      </c>
      <c r="O24" s="82">
        <f t="shared" ref="O24:O38" si="3">SUM(C24:N24)</f>
        <v>434.23999999999995</v>
      </c>
      <c r="P24" s="81">
        <f t="shared" ref="P24:P37" si="4">SUM(I24:N24,C25:H25)</f>
        <v>379.06925299999995</v>
      </c>
      <c r="Q24" s="207">
        <f>((O24/O23)-1)*100</f>
        <v>29.381338863265306</v>
      </c>
      <c r="R24" s="159"/>
    </row>
    <row r="25" spans="1:23" ht="21" customHeight="1" x14ac:dyDescent="0.3">
      <c r="B25" s="79">
        <v>2002</v>
      </c>
      <c r="C25" s="80">
        <v>31.082999999999998</v>
      </c>
      <c r="D25" s="81">
        <v>31.184999999999999</v>
      </c>
      <c r="E25" s="81">
        <v>32.409999999999997</v>
      </c>
      <c r="F25" s="81">
        <v>33.552999999999997</v>
      </c>
      <c r="G25" s="81">
        <v>25.046002999999999</v>
      </c>
      <c r="H25" s="81">
        <v>25.756250000000001</v>
      </c>
      <c r="I25" s="81">
        <v>22.487506</v>
      </c>
      <c r="J25" s="81">
        <v>21.546406999999999</v>
      </c>
      <c r="K25" s="81">
        <v>26.936035</v>
      </c>
      <c r="L25" s="81">
        <v>26.206674</v>
      </c>
      <c r="M25" s="81">
        <v>30.548753000000001</v>
      </c>
      <c r="N25" s="80">
        <v>29.667266000000001</v>
      </c>
      <c r="O25" s="82">
        <f t="shared" si="3"/>
        <v>336.42589399999991</v>
      </c>
      <c r="P25" s="81">
        <f t="shared" si="4"/>
        <v>357.47170300000005</v>
      </c>
      <c r="Q25" s="207">
        <f t="shared" ref="Q25:Q38" si="5">((O25/O24)-1)*100</f>
        <v>-22.525356024318366</v>
      </c>
      <c r="R25" s="159"/>
    </row>
    <row r="26" spans="1:23" ht="21" customHeight="1" x14ac:dyDescent="0.3">
      <c r="B26" s="79">
        <v>2003</v>
      </c>
      <c r="C26" s="80">
        <v>31.590672000000001</v>
      </c>
      <c r="D26" s="81">
        <v>38.626634000000003</v>
      </c>
      <c r="E26" s="81">
        <v>32.888688999999999</v>
      </c>
      <c r="F26" s="81">
        <v>35.416786999999999</v>
      </c>
      <c r="G26" s="81">
        <v>32.437109999999997</v>
      </c>
      <c r="H26" s="81">
        <v>29.11917</v>
      </c>
      <c r="I26" s="81">
        <v>32.709583000000002</v>
      </c>
      <c r="J26" s="81">
        <v>32.267012000000001</v>
      </c>
      <c r="K26" s="81">
        <v>41.803919999999998</v>
      </c>
      <c r="L26" s="81">
        <v>33.827393999999998</v>
      </c>
      <c r="M26" s="81">
        <v>36.378250999999999</v>
      </c>
      <c r="N26" s="80">
        <v>34.819569000000001</v>
      </c>
      <c r="O26" s="82">
        <f t="shared" si="3"/>
        <v>411.88479099999995</v>
      </c>
      <c r="P26" s="81">
        <f t="shared" si="4"/>
        <v>413.79330099999999</v>
      </c>
      <c r="Q26" s="207">
        <f t="shared" si="5"/>
        <v>22.429574639103155</v>
      </c>
      <c r="R26" s="159"/>
    </row>
    <row r="27" spans="1:23" ht="21" customHeight="1" x14ac:dyDescent="0.3">
      <c r="B27" s="79">
        <v>2004</v>
      </c>
      <c r="C27" s="80">
        <v>35.000433000000001</v>
      </c>
      <c r="D27" s="81">
        <v>34.569127999999999</v>
      </c>
      <c r="E27" s="81">
        <v>36.572476999999999</v>
      </c>
      <c r="F27" s="81">
        <v>34.093553</v>
      </c>
      <c r="G27" s="81">
        <v>33.790236999999998</v>
      </c>
      <c r="H27" s="81">
        <v>27.961743999999999</v>
      </c>
      <c r="I27" s="81">
        <v>29.902730999999999</v>
      </c>
      <c r="J27" s="81">
        <v>31.348856000000001</v>
      </c>
      <c r="K27" s="81">
        <v>36.264420000000001</v>
      </c>
      <c r="L27" s="81">
        <v>32.067920000000001</v>
      </c>
      <c r="M27" s="81">
        <v>32.153641999999998</v>
      </c>
      <c r="N27" s="80">
        <v>41.177821999999999</v>
      </c>
      <c r="O27" s="82">
        <f t="shared" si="3"/>
        <v>404.90296299999994</v>
      </c>
      <c r="P27" s="81">
        <f t="shared" si="4"/>
        <v>438.72595000000001</v>
      </c>
      <c r="Q27" s="207">
        <f t="shared" si="5"/>
        <v>-1.6950924512286747</v>
      </c>
      <c r="R27" s="159"/>
    </row>
    <row r="28" spans="1:23" ht="21" customHeight="1" x14ac:dyDescent="0.3">
      <c r="B28" s="79">
        <v>2005</v>
      </c>
      <c r="C28" s="80">
        <v>36.954943999999998</v>
      </c>
      <c r="D28" s="81">
        <v>37.353133999999997</v>
      </c>
      <c r="E28" s="81">
        <v>36.842243000000003</v>
      </c>
      <c r="F28" s="81">
        <v>47.10004</v>
      </c>
      <c r="G28" s="81">
        <v>39.225883000000003</v>
      </c>
      <c r="H28" s="81">
        <v>38.334314999999997</v>
      </c>
      <c r="I28" s="81">
        <v>38.444381</v>
      </c>
      <c r="J28" s="81">
        <v>42.308658000000001</v>
      </c>
      <c r="K28" s="81">
        <v>57.095999999999997</v>
      </c>
      <c r="L28" s="81">
        <v>58.780999999999999</v>
      </c>
      <c r="M28" s="81">
        <v>61.158385000000003</v>
      </c>
      <c r="N28" s="80">
        <v>59.367337999999997</v>
      </c>
      <c r="O28" s="82">
        <f t="shared" si="3"/>
        <v>552.96632099999999</v>
      </c>
      <c r="P28" s="81">
        <f t="shared" si="4"/>
        <v>736.80467052999995</v>
      </c>
      <c r="Q28" s="207">
        <f t="shared" si="5"/>
        <v>36.567615337504968</v>
      </c>
      <c r="R28" s="159"/>
    </row>
    <row r="29" spans="1:23" ht="21" customHeight="1" x14ac:dyDescent="0.3">
      <c r="B29" s="79">
        <v>2006</v>
      </c>
      <c r="C29" s="80">
        <v>61.416499999999999</v>
      </c>
      <c r="D29" s="81">
        <v>72.836314999999999</v>
      </c>
      <c r="E29" s="81">
        <v>77.331059999999994</v>
      </c>
      <c r="F29" s="81">
        <v>80.192125000000004</v>
      </c>
      <c r="G29" s="81">
        <v>69.598226859999997</v>
      </c>
      <c r="H29" s="81">
        <v>58.27468167</v>
      </c>
      <c r="I29" s="81">
        <v>58.167321289999997</v>
      </c>
      <c r="J29" s="81">
        <v>54.332689409999993</v>
      </c>
      <c r="K29" s="81">
        <v>63.460574200000003</v>
      </c>
      <c r="L29" s="81">
        <v>64.525642820000002</v>
      </c>
      <c r="M29" s="81">
        <v>66.665700860000001</v>
      </c>
      <c r="N29" s="80">
        <v>64.309967509999993</v>
      </c>
      <c r="O29" s="82">
        <f t="shared" si="3"/>
        <v>791.11080461999995</v>
      </c>
      <c r="P29" s="81">
        <f t="shared" si="4"/>
        <v>767.11523419999992</v>
      </c>
      <c r="Q29" s="207">
        <f t="shared" si="5"/>
        <v>43.06672478521525</v>
      </c>
      <c r="R29" s="159"/>
    </row>
    <row r="30" spans="1:23" ht="21" customHeight="1" x14ac:dyDescent="0.3">
      <c r="B30" s="79">
        <v>2007</v>
      </c>
      <c r="C30" s="80">
        <v>68.96286151999999</v>
      </c>
      <c r="D30" s="81">
        <v>75.962541590000001</v>
      </c>
      <c r="E30" s="81">
        <v>66.265929</v>
      </c>
      <c r="F30" s="81">
        <v>72.412593000000001</v>
      </c>
      <c r="G30" s="81">
        <v>58.641703</v>
      </c>
      <c r="H30" s="81">
        <v>53.407710000000002</v>
      </c>
      <c r="I30" s="81">
        <v>53.823435630000006</v>
      </c>
      <c r="J30" s="81">
        <v>58.200524999999999</v>
      </c>
      <c r="K30" s="81">
        <v>57.677086840000001</v>
      </c>
      <c r="L30" s="81">
        <v>59.987034000000001</v>
      </c>
      <c r="M30" s="81">
        <v>71.43157570999999</v>
      </c>
      <c r="N30" s="80">
        <v>65.446718840000003</v>
      </c>
      <c r="O30" s="82">
        <f t="shared" si="3"/>
        <v>762.21971412999994</v>
      </c>
      <c r="P30" s="81">
        <f t="shared" si="4"/>
        <v>874.71754999000007</v>
      </c>
      <c r="Q30" s="207">
        <f t="shared" si="5"/>
        <v>-3.6519651003726894</v>
      </c>
      <c r="R30" s="159"/>
    </row>
    <row r="31" spans="1:23" ht="21" customHeight="1" x14ac:dyDescent="0.3">
      <c r="B31" s="79">
        <v>2008</v>
      </c>
      <c r="C31" s="80">
        <v>73.478104819999999</v>
      </c>
      <c r="D31" s="81">
        <v>81.448491410000003</v>
      </c>
      <c r="E31" s="81">
        <v>79.506927189999999</v>
      </c>
      <c r="F31" s="81">
        <v>86.202374669999998</v>
      </c>
      <c r="G31" s="81">
        <v>95.786187499999997</v>
      </c>
      <c r="H31" s="81">
        <v>91.729088379999993</v>
      </c>
      <c r="I31" s="81">
        <v>83.405320439999997</v>
      </c>
      <c r="J31" s="81">
        <v>87.197859149999999</v>
      </c>
      <c r="K31" s="81">
        <v>83.187447050000003</v>
      </c>
      <c r="L31" s="81">
        <v>86.208376340000001</v>
      </c>
      <c r="M31" s="81">
        <v>114.85878266</v>
      </c>
      <c r="N31" s="80">
        <v>136.63076831000001</v>
      </c>
      <c r="O31" s="82">
        <f t="shared" si="3"/>
        <v>1099.63972792</v>
      </c>
      <c r="P31" s="81">
        <f t="shared" si="4"/>
        <v>1230.9721858799999</v>
      </c>
      <c r="Q31" s="207">
        <f t="shared" si="5"/>
        <v>44.268077502447234</v>
      </c>
      <c r="R31" s="159"/>
    </row>
    <row r="32" spans="1:23" ht="21" customHeight="1" x14ac:dyDescent="0.3">
      <c r="B32" s="79">
        <v>2009</v>
      </c>
      <c r="C32" s="80">
        <v>149.04840207000001</v>
      </c>
      <c r="D32" s="81">
        <v>134.46885232</v>
      </c>
      <c r="E32" s="81">
        <v>119.39927777</v>
      </c>
      <c r="F32" s="81">
        <v>100.48988555</v>
      </c>
      <c r="G32" s="81">
        <v>82.248855030000001</v>
      </c>
      <c r="H32" s="81">
        <v>53.82835919</v>
      </c>
      <c r="I32" s="81">
        <v>51.59970723</v>
      </c>
      <c r="J32" s="81">
        <v>56.462129509999997</v>
      </c>
      <c r="K32" s="81">
        <v>54.58994732</v>
      </c>
      <c r="L32" s="81">
        <v>54.235214340000006</v>
      </c>
      <c r="M32" s="81">
        <v>58.630585070000002</v>
      </c>
      <c r="N32" s="80">
        <v>68.817359010000004</v>
      </c>
      <c r="O32" s="82">
        <f t="shared" si="3"/>
        <v>983.81857441</v>
      </c>
      <c r="P32" s="81">
        <f t="shared" si="4"/>
        <v>826.31713107999997</v>
      </c>
      <c r="Q32" s="207">
        <f t="shared" si="5"/>
        <v>-10.532645426432442</v>
      </c>
      <c r="R32" s="159"/>
    </row>
    <row r="33" spans="2:19" ht="21" customHeight="1" x14ac:dyDescent="0.3">
      <c r="B33" s="79">
        <v>2010</v>
      </c>
      <c r="C33" s="80">
        <v>73.889226550000004</v>
      </c>
      <c r="D33" s="81">
        <v>75.744603249999997</v>
      </c>
      <c r="E33" s="81">
        <v>77.067335869999994</v>
      </c>
      <c r="F33" s="81">
        <v>88.628969679999997</v>
      </c>
      <c r="G33" s="81">
        <v>82.602053249999997</v>
      </c>
      <c r="H33" s="81">
        <v>84.05</v>
      </c>
      <c r="I33" s="81">
        <v>77.972386549999996</v>
      </c>
      <c r="J33" s="81">
        <v>90.482643260000003</v>
      </c>
      <c r="K33" s="81">
        <v>94.619710349999991</v>
      </c>
      <c r="L33" s="81">
        <v>88.161473150000006</v>
      </c>
      <c r="M33" s="81">
        <v>96.382131999999999</v>
      </c>
      <c r="N33" s="80">
        <v>91.687217629999992</v>
      </c>
      <c r="O33" s="82">
        <f t="shared" si="3"/>
        <v>1021.2877515399999</v>
      </c>
      <c r="P33" s="81">
        <f t="shared" si="4"/>
        <v>1076.35558307</v>
      </c>
      <c r="Q33" s="207">
        <f t="shared" si="5"/>
        <v>3.8085454071113078</v>
      </c>
      <c r="R33" s="159"/>
    </row>
    <row r="34" spans="2:19" ht="21" customHeight="1" x14ac:dyDescent="0.3">
      <c r="B34" s="79">
        <v>2011</v>
      </c>
      <c r="C34" s="80">
        <v>88.193426369999997</v>
      </c>
      <c r="D34" s="81">
        <v>88.151159069999991</v>
      </c>
      <c r="E34" s="81">
        <v>87.626111010000002</v>
      </c>
      <c r="F34" s="81">
        <v>96.389983400000006</v>
      </c>
      <c r="G34" s="81">
        <v>80.696366349999991</v>
      </c>
      <c r="H34" s="81">
        <v>95.992973930000005</v>
      </c>
      <c r="I34" s="81">
        <v>89.877571230000001</v>
      </c>
      <c r="J34" s="81">
        <v>94.290429680000003</v>
      </c>
      <c r="K34" s="81">
        <v>115.50194443000001</v>
      </c>
      <c r="L34" s="81">
        <v>113.65880431999999</v>
      </c>
      <c r="M34" s="81">
        <v>116.13298754</v>
      </c>
      <c r="N34" s="80">
        <v>128.18184199999999</v>
      </c>
      <c r="O34" s="82">
        <f t="shared" si="3"/>
        <v>1194.6935993299999</v>
      </c>
      <c r="P34" s="81">
        <f t="shared" si="4"/>
        <v>1424.2231968700003</v>
      </c>
      <c r="Q34" s="207">
        <f t="shared" si="5"/>
        <v>16.979137126487732</v>
      </c>
      <c r="R34" s="159"/>
    </row>
    <row r="35" spans="2:19" ht="21" customHeight="1" x14ac:dyDescent="0.3">
      <c r="B35" s="79">
        <v>2012</v>
      </c>
      <c r="C35" s="80">
        <v>131.83646386000001</v>
      </c>
      <c r="D35" s="81">
        <v>131.35650182000001</v>
      </c>
      <c r="E35" s="81">
        <v>134.30531919000001</v>
      </c>
      <c r="F35" s="81">
        <v>140.32566188999999</v>
      </c>
      <c r="G35" s="81">
        <v>118.81901437</v>
      </c>
      <c r="H35" s="81">
        <v>109.93665654</v>
      </c>
      <c r="I35" s="81">
        <v>123.12992794</v>
      </c>
      <c r="J35" s="81">
        <v>115.97315892</v>
      </c>
      <c r="K35" s="81">
        <v>123.63113509999999</v>
      </c>
      <c r="L35" s="81">
        <v>133.86883964</v>
      </c>
      <c r="M35" s="81">
        <v>133.79661103999999</v>
      </c>
      <c r="N35" s="80">
        <v>137.89471642999999</v>
      </c>
      <c r="O35" s="82">
        <f t="shared" si="3"/>
        <v>1534.8740067400001</v>
      </c>
      <c r="P35" s="81">
        <f t="shared" si="4"/>
        <v>1511.5436385599999</v>
      </c>
      <c r="Q35" s="207">
        <f t="shared" si="5"/>
        <v>28.474280568739797</v>
      </c>
      <c r="R35" s="159"/>
    </row>
    <row r="36" spans="2:19" ht="21" customHeight="1" x14ac:dyDescent="0.3">
      <c r="B36" s="79">
        <v>2013</v>
      </c>
      <c r="C36" s="80">
        <v>123.32194389999999</v>
      </c>
      <c r="D36" s="81">
        <v>133.57170489999999</v>
      </c>
      <c r="E36" s="81">
        <v>130.50905589999999</v>
      </c>
      <c r="F36" s="81">
        <v>141.87351229999999</v>
      </c>
      <c r="G36" s="81">
        <v>130.74702629999999</v>
      </c>
      <c r="H36" s="81">
        <v>83.226006190000007</v>
      </c>
      <c r="I36" s="81">
        <v>96.90452956</v>
      </c>
      <c r="J36" s="81">
        <v>132.73078606000001</v>
      </c>
      <c r="K36" s="81">
        <v>122.32145256</v>
      </c>
      <c r="L36" s="81">
        <v>107.82637378</v>
      </c>
      <c r="M36" s="81">
        <v>108.84590342</v>
      </c>
      <c r="N36" s="80">
        <v>99.680326370000003</v>
      </c>
      <c r="O36" s="82">
        <f t="shared" si="3"/>
        <v>1411.5586212400001</v>
      </c>
      <c r="P36" s="81">
        <f t="shared" si="4"/>
        <v>1327.7520084899998</v>
      </c>
      <c r="Q36" s="207">
        <f t="shared" si="5"/>
        <v>-8.0342350550268389</v>
      </c>
      <c r="R36" s="159"/>
    </row>
    <row r="37" spans="2:19" ht="21" customHeight="1" x14ac:dyDescent="0.3">
      <c r="B37" s="79">
        <v>2014</v>
      </c>
      <c r="C37" s="80">
        <v>110.60513781</v>
      </c>
      <c r="D37" s="81">
        <v>116.87284826</v>
      </c>
      <c r="E37" s="81">
        <v>115.95297387000001</v>
      </c>
      <c r="F37" s="81">
        <v>121.33799359</v>
      </c>
      <c r="G37" s="81">
        <v>103.44443792</v>
      </c>
      <c r="H37" s="81">
        <v>91.229245289999994</v>
      </c>
      <c r="I37" s="81">
        <v>89.893898980000003</v>
      </c>
      <c r="J37" s="81">
        <v>103.33743561999999</v>
      </c>
      <c r="K37" s="81">
        <v>119.83917492</v>
      </c>
      <c r="L37" s="81">
        <v>105.420422</v>
      </c>
      <c r="M37" s="81">
        <v>96.908079799999996</v>
      </c>
      <c r="N37" s="193">
        <v>101.03055078</v>
      </c>
      <c r="O37" s="82">
        <f t="shared" si="3"/>
        <v>1275.8721988399998</v>
      </c>
      <c r="P37" s="81">
        <f t="shared" si="4"/>
        <v>1225.72350678</v>
      </c>
      <c r="Q37" s="207">
        <f t="shared" si="5"/>
        <v>-9.6125247905613058</v>
      </c>
      <c r="R37" s="159"/>
    </row>
    <row r="38" spans="2:19" ht="21" customHeight="1" x14ac:dyDescent="0.3">
      <c r="B38" s="85">
        <v>2015</v>
      </c>
      <c r="C38" s="86">
        <v>104.88411776</v>
      </c>
      <c r="D38" s="87">
        <v>116.54554766</v>
      </c>
      <c r="E38" s="87">
        <v>108.20537527</v>
      </c>
      <c r="F38" s="87">
        <v>115.99640424</v>
      </c>
      <c r="G38" s="87">
        <v>85.075045729999999</v>
      </c>
      <c r="H38" s="87">
        <v>78.587454019999996</v>
      </c>
      <c r="I38" s="87">
        <v>64.740948959999997</v>
      </c>
      <c r="J38" s="87">
        <v>64.61373777</v>
      </c>
      <c r="K38" s="87">
        <v>73.285137759999998</v>
      </c>
      <c r="L38" s="87">
        <v>73.756848509999998</v>
      </c>
      <c r="M38" s="87">
        <v>70.855612730000004</v>
      </c>
      <c r="N38" s="86"/>
      <c r="O38" s="88">
        <f t="shared" si="3"/>
        <v>956.54623041000002</v>
      </c>
      <c r="P38" s="87"/>
      <c r="Q38" s="218">
        <f t="shared" si="5"/>
        <v>-25.028052866135432</v>
      </c>
      <c r="R38" s="159"/>
    </row>
    <row r="39" spans="2:19" ht="21" customHeight="1" x14ac:dyDescent="0.3"/>
    <row r="40" spans="2:19" ht="36.75" customHeight="1" x14ac:dyDescent="0.6">
      <c r="B40" s="137" t="s">
        <v>63</v>
      </c>
      <c r="C40" s="137"/>
      <c r="D40" s="137"/>
      <c r="E40" s="137"/>
      <c r="F40" s="137"/>
      <c r="G40" s="137"/>
      <c r="H40" s="137"/>
      <c r="I40" s="137"/>
      <c r="J40" s="137"/>
      <c r="K40" s="137"/>
      <c r="L40" s="137"/>
      <c r="M40" s="137"/>
      <c r="N40" s="137"/>
      <c r="O40" s="137"/>
      <c r="P40" s="137"/>
      <c r="Q40" s="137"/>
    </row>
    <row r="41" spans="2:19" ht="31.2" x14ac:dyDescent="0.3">
      <c r="B41" s="139" t="s">
        <v>23</v>
      </c>
      <c r="C41" s="140" t="s">
        <v>24</v>
      </c>
      <c r="D41" s="141" t="s">
        <v>25</v>
      </c>
      <c r="E41" s="141" t="s">
        <v>26</v>
      </c>
      <c r="F41" s="141" t="s">
        <v>27</v>
      </c>
      <c r="G41" s="141" t="s">
        <v>28</v>
      </c>
      <c r="H41" s="141" t="s">
        <v>29</v>
      </c>
      <c r="I41" s="141" t="s">
        <v>30</v>
      </c>
      <c r="J41" s="141" t="s">
        <v>31</v>
      </c>
      <c r="K41" s="141" t="s">
        <v>32</v>
      </c>
      <c r="L41" s="141" t="s">
        <v>33</v>
      </c>
      <c r="M41" s="141" t="s">
        <v>34</v>
      </c>
      <c r="N41" s="140" t="s">
        <v>35</v>
      </c>
      <c r="O41" s="142" t="s">
        <v>36</v>
      </c>
      <c r="P41" s="143" t="s">
        <v>37</v>
      </c>
      <c r="Q41" s="144" t="s">
        <v>38</v>
      </c>
      <c r="R41" s="157"/>
    </row>
    <row r="42" spans="2:19" ht="21" customHeight="1" x14ac:dyDescent="0.3">
      <c r="B42" s="79">
        <v>2000</v>
      </c>
      <c r="C42" s="80">
        <v>12.12</v>
      </c>
      <c r="D42" s="81">
        <v>14.603</v>
      </c>
      <c r="E42" s="81">
        <v>14.285</v>
      </c>
      <c r="F42" s="81">
        <v>16.04</v>
      </c>
      <c r="G42" s="81">
        <v>13.574</v>
      </c>
      <c r="H42" s="81">
        <v>14.353415609999999</v>
      </c>
      <c r="I42" s="81">
        <v>13.709137610000001</v>
      </c>
      <c r="J42" s="81">
        <v>15.317666229999999</v>
      </c>
      <c r="K42" s="81">
        <v>15.763</v>
      </c>
      <c r="L42" s="81">
        <v>13.554</v>
      </c>
      <c r="M42" s="81">
        <v>16.425999999999998</v>
      </c>
      <c r="N42" s="80">
        <v>18.687999999999999</v>
      </c>
      <c r="O42" s="82">
        <f>SUM(C42:N42)</f>
        <v>178.43321944999997</v>
      </c>
      <c r="P42" s="81">
        <f>SUM(I42:N42,C43:H43)</f>
        <v>210.31480384</v>
      </c>
      <c r="Q42" s="83"/>
      <c r="R42" s="158"/>
    </row>
    <row r="43" spans="2:19" ht="21" customHeight="1" x14ac:dyDescent="0.3">
      <c r="B43" s="79">
        <v>2001</v>
      </c>
      <c r="C43" s="80">
        <v>18.145</v>
      </c>
      <c r="D43" s="81">
        <v>19.934000000000001</v>
      </c>
      <c r="E43" s="81">
        <v>19.155000000000001</v>
      </c>
      <c r="F43" s="81">
        <v>21.52</v>
      </c>
      <c r="G43" s="81">
        <v>19.73</v>
      </c>
      <c r="H43" s="81">
        <v>18.373000000000001</v>
      </c>
      <c r="I43" s="81">
        <v>14.590999999999999</v>
      </c>
      <c r="J43" s="81">
        <v>17.324000000000002</v>
      </c>
      <c r="K43" s="81">
        <v>18.111000000000001</v>
      </c>
      <c r="L43" s="81">
        <v>17.167999999999999</v>
      </c>
      <c r="M43" s="81">
        <v>17.614999999999998</v>
      </c>
      <c r="N43" s="80">
        <v>14.867000000000001</v>
      </c>
      <c r="O43" s="82">
        <f t="shared" ref="O43:O57" si="6">SUM(C43:N43)</f>
        <v>216.53300000000002</v>
      </c>
      <c r="P43" s="81">
        <f t="shared" ref="P43:P56" si="7">SUM(I43:N43,C44:H44)</f>
        <v>183.63806699999998</v>
      </c>
      <c r="Q43" s="207">
        <f>((O43/O42)-1)*100</f>
        <v>21.352403250604503</v>
      </c>
      <c r="R43" s="159"/>
      <c r="S43" s="43"/>
    </row>
    <row r="44" spans="2:19" ht="21" customHeight="1" x14ac:dyDescent="0.3">
      <c r="B44" s="79">
        <v>2002</v>
      </c>
      <c r="C44" s="80">
        <v>13.872</v>
      </c>
      <c r="D44" s="81">
        <v>15.135</v>
      </c>
      <c r="E44" s="81">
        <v>14.531000000000001</v>
      </c>
      <c r="F44" s="81">
        <v>15.557</v>
      </c>
      <c r="G44" s="81">
        <v>11.986146</v>
      </c>
      <c r="H44" s="81">
        <v>12.880921000000001</v>
      </c>
      <c r="I44" s="81">
        <v>8.6185569999999991</v>
      </c>
      <c r="J44" s="81">
        <v>9.8063839999999995</v>
      </c>
      <c r="K44" s="81">
        <v>12.908841000000001</v>
      </c>
      <c r="L44" s="81">
        <v>12.492736000000001</v>
      </c>
      <c r="M44" s="81">
        <v>13.843310000000001</v>
      </c>
      <c r="N44" s="80">
        <v>14.191948</v>
      </c>
      <c r="O44" s="82">
        <f t="shared" si="6"/>
        <v>155.82384299999998</v>
      </c>
      <c r="P44" s="81">
        <f t="shared" si="7"/>
        <v>163.26995400000001</v>
      </c>
      <c r="Q44" s="207">
        <f t="shared" ref="Q44:Q57" si="8">((O44/O43)-1)*100</f>
        <v>-28.036907538342902</v>
      </c>
      <c r="R44" s="159"/>
    </row>
    <row r="45" spans="2:19" ht="21" customHeight="1" x14ac:dyDescent="0.3">
      <c r="B45" s="79">
        <v>2003</v>
      </c>
      <c r="C45" s="80">
        <v>14.977161000000001</v>
      </c>
      <c r="D45" s="81">
        <v>16.011004</v>
      </c>
      <c r="E45" s="81">
        <v>15.366488</v>
      </c>
      <c r="F45" s="81">
        <v>16.728539000000001</v>
      </c>
      <c r="G45" s="81">
        <v>14.863979</v>
      </c>
      <c r="H45" s="81">
        <v>13.461007</v>
      </c>
      <c r="I45" s="81">
        <v>14.052536</v>
      </c>
      <c r="J45" s="81">
        <v>15.220757000000001</v>
      </c>
      <c r="K45" s="81">
        <v>18.351697999999999</v>
      </c>
      <c r="L45" s="81">
        <v>15.048978</v>
      </c>
      <c r="M45" s="81">
        <v>16.154845999999999</v>
      </c>
      <c r="N45" s="80">
        <v>14.769356</v>
      </c>
      <c r="O45" s="82">
        <f t="shared" si="6"/>
        <v>185.00634899999997</v>
      </c>
      <c r="P45" s="81">
        <f t="shared" si="7"/>
        <v>183.19478100000001</v>
      </c>
      <c r="Q45" s="207">
        <f t="shared" si="8"/>
        <v>18.727882356232218</v>
      </c>
      <c r="R45" s="159"/>
    </row>
    <row r="46" spans="2:19" ht="21" customHeight="1" x14ac:dyDescent="0.3">
      <c r="B46" s="79">
        <v>2004</v>
      </c>
      <c r="C46" s="80">
        <v>14.698415000000001</v>
      </c>
      <c r="D46" s="81">
        <v>14.96719</v>
      </c>
      <c r="E46" s="81">
        <v>15.981159999999999</v>
      </c>
      <c r="F46" s="81">
        <v>17.146705000000001</v>
      </c>
      <c r="G46" s="81">
        <v>13.916358000000001</v>
      </c>
      <c r="H46" s="81">
        <v>12.886782</v>
      </c>
      <c r="I46" s="81">
        <v>11.965304</v>
      </c>
      <c r="J46" s="81">
        <v>15.397410000000001</v>
      </c>
      <c r="K46" s="81">
        <v>16.375969999999999</v>
      </c>
      <c r="L46" s="81">
        <v>14.682299</v>
      </c>
      <c r="M46" s="81">
        <v>15.581632000000001</v>
      </c>
      <c r="N46" s="80">
        <v>18.593902</v>
      </c>
      <c r="O46" s="82">
        <f t="shared" si="6"/>
        <v>182.193127</v>
      </c>
      <c r="P46" s="81">
        <f t="shared" si="7"/>
        <v>200.71542399999998</v>
      </c>
      <c r="Q46" s="207">
        <f t="shared" si="8"/>
        <v>-1.5206083549056837</v>
      </c>
      <c r="R46" s="159"/>
    </row>
    <row r="47" spans="2:19" ht="21" customHeight="1" x14ac:dyDescent="0.3">
      <c r="B47" s="79">
        <v>2005</v>
      </c>
      <c r="C47" s="80">
        <v>16.856012</v>
      </c>
      <c r="D47" s="81">
        <v>18.886330999999998</v>
      </c>
      <c r="E47" s="81">
        <v>14.107699999999999</v>
      </c>
      <c r="F47" s="81">
        <v>20.634217</v>
      </c>
      <c r="G47" s="81">
        <v>19.043918999999999</v>
      </c>
      <c r="H47" s="81">
        <v>18.590727999999999</v>
      </c>
      <c r="I47" s="81">
        <v>16.744993999999998</v>
      </c>
      <c r="J47" s="81">
        <v>19.353487000000001</v>
      </c>
      <c r="K47" s="81">
        <v>26.423999999999999</v>
      </c>
      <c r="L47" s="81">
        <v>27.754000000000001</v>
      </c>
      <c r="M47" s="81">
        <v>27.552451000000001</v>
      </c>
      <c r="N47" s="80">
        <v>26.629688999999999</v>
      </c>
      <c r="O47" s="82">
        <f t="shared" si="6"/>
        <v>252.57752799999997</v>
      </c>
      <c r="P47" s="81">
        <f t="shared" si="7"/>
        <v>332.81623674000002</v>
      </c>
      <c r="Q47" s="207">
        <f t="shared" si="8"/>
        <v>38.631754204427239</v>
      </c>
      <c r="R47" s="159"/>
    </row>
    <row r="48" spans="2:19" ht="21" customHeight="1" x14ac:dyDescent="0.3">
      <c r="B48" s="79">
        <v>2006</v>
      </c>
      <c r="C48" s="80">
        <v>26.572223999999999</v>
      </c>
      <c r="D48" s="81">
        <v>31.828237000000001</v>
      </c>
      <c r="E48" s="81">
        <v>33.377710999999998</v>
      </c>
      <c r="F48" s="81">
        <v>36.022554</v>
      </c>
      <c r="G48" s="81">
        <v>31.748435409999999</v>
      </c>
      <c r="H48" s="81">
        <v>28.808454329999996</v>
      </c>
      <c r="I48" s="81">
        <v>23.965571130000001</v>
      </c>
      <c r="J48" s="81">
        <v>25.068447729999999</v>
      </c>
      <c r="K48" s="81">
        <v>29.008585719999999</v>
      </c>
      <c r="L48" s="81">
        <v>29.450562269999999</v>
      </c>
      <c r="M48" s="81">
        <v>30.031968410000001</v>
      </c>
      <c r="N48" s="80">
        <v>28.08763502</v>
      </c>
      <c r="O48" s="82">
        <f t="shared" si="6"/>
        <v>353.97038601999998</v>
      </c>
      <c r="P48" s="81">
        <f t="shared" si="7"/>
        <v>337.14097972999997</v>
      </c>
      <c r="Q48" s="207">
        <f t="shared" si="8"/>
        <v>40.143261683992733</v>
      </c>
      <c r="R48" s="159"/>
    </row>
    <row r="49" spans="2:18" ht="21" customHeight="1" x14ac:dyDescent="0.3">
      <c r="B49" s="79">
        <v>2007</v>
      </c>
      <c r="C49" s="80">
        <v>30.182489059999998</v>
      </c>
      <c r="D49" s="81">
        <v>32.704318389999997</v>
      </c>
      <c r="E49" s="81">
        <v>27.676597999999998</v>
      </c>
      <c r="F49" s="81">
        <v>31.602508</v>
      </c>
      <c r="G49" s="81">
        <v>26.110775</v>
      </c>
      <c r="H49" s="81">
        <v>23.251521</v>
      </c>
      <c r="I49" s="81">
        <v>21.637889699999999</v>
      </c>
      <c r="J49" s="81">
        <v>25.383217999999999</v>
      </c>
      <c r="K49" s="81">
        <v>25.81095822</v>
      </c>
      <c r="L49" s="81">
        <v>25.293681840000001</v>
      </c>
      <c r="M49" s="81">
        <v>28.62450758</v>
      </c>
      <c r="N49" s="80">
        <v>27.016259690000002</v>
      </c>
      <c r="O49" s="82">
        <f t="shared" si="6"/>
        <v>325.29472448000001</v>
      </c>
      <c r="P49" s="81">
        <f t="shared" si="7"/>
        <v>354.13040607999994</v>
      </c>
      <c r="Q49" s="207">
        <f t="shared" si="8"/>
        <v>-8.1011470655569902</v>
      </c>
      <c r="R49" s="159"/>
    </row>
    <row r="50" spans="2:18" ht="21" customHeight="1" x14ac:dyDescent="0.3">
      <c r="B50" s="79">
        <v>2008</v>
      </c>
      <c r="C50" s="80">
        <v>30.460425579999999</v>
      </c>
      <c r="D50" s="81">
        <v>31.835515620000002</v>
      </c>
      <c r="E50" s="81">
        <v>29.913606290000001</v>
      </c>
      <c r="F50" s="81">
        <v>33.979707580000003</v>
      </c>
      <c r="G50" s="81">
        <v>38.4432045</v>
      </c>
      <c r="H50" s="81">
        <v>35.731431479999998</v>
      </c>
      <c r="I50" s="81">
        <v>31.197519870000001</v>
      </c>
      <c r="J50" s="81">
        <v>35.804066770000006</v>
      </c>
      <c r="K50" s="81">
        <v>31.938388660000001</v>
      </c>
      <c r="L50" s="81">
        <v>33.357291269999997</v>
      </c>
      <c r="M50" s="81">
        <v>45.079161079999999</v>
      </c>
      <c r="N50" s="80">
        <v>51.383675579999995</v>
      </c>
      <c r="O50" s="82">
        <f t="shared" si="6"/>
        <v>429.12399428000003</v>
      </c>
      <c r="P50" s="81">
        <f t="shared" si="7"/>
        <v>455.26282335999997</v>
      </c>
      <c r="Q50" s="207">
        <f t="shared" si="8"/>
        <v>31.918522492480108</v>
      </c>
      <c r="R50" s="159"/>
    </row>
    <row r="51" spans="2:18" ht="21" customHeight="1" x14ac:dyDescent="0.3">
      <c r="B51" s="79">
        <v>2009</v>
      </c>
      <c r="C51" s="80">
        <v>55.835180710000003</v>
      </c>
      <c r="D51" s="81">
        <v>48.12903335</v>
      </c>
      <c r="E51" s="81">
        <v>38.763433579999997</v>
      </c>
      <c r="F51" s="81">
        <v>37.156696329999995</v>
      </c>
      <c r="G51" s="81">
        <v>28.478181410000001</v>
      </c>
      <c r="H51" s="81">
        <v>18.140194749999999</v>
      </c>
      <c r="I51" s="81">
        <v>16.546334250000001</v>
      </c>
      <c r="J51" s="81">
        <v>19.861066839999999</v>
      </c>
      <c r="K51" s="81">
        <v>17.924858159999999</v>
      </c>
      <c r="L51" s="81">
        <v>19.14328072</v>
      </c>
      <c r="M51" s="81">
        <v>19.921935680000001</v>
      </c>
      <c r="N51" s="80">
        <v>23.207795319999999</v>
      </c>
      <c r="O51" s="82">
        <f t="shared" si="6"/>
        <v>343.10799109999994</v>
      </c>
      <c r="P51" s="81">
        <f t="shared" si="7"/>
        <v>267.62499310999999</v>
      </c>
      <c r="Q51" s="207">
        <f t="shared" si="8"/>
        <v>-20.044556894172484</v>
      </c>
      <c r="R51" s="159"/>
    </row>
    <row r="52" spans="2:18" ht="21" customHeight="1" x14ac:dyDescent="0.3">
      <c r="B52" s="79">
        <v>2010</v>
      </c>
      <c r="C52" s="80">
        <v>23.55572523</v>
      </c>
      <c r="D52" s="81">
        <v>22.709885929999999</v>
      </c>
      <c r="E52" s="81">
        <v>25.449212589999998</v>
      </c>
      <c r="F52" s="81">
        <v>27.057532259999999</v>
      </c>
      <c r="G52" s="81">
        <v>27.210366130000001</v>
      </c>
      <c r="H52" s="81">
        <v>25.036999999999999</v>
      </c>
      <c r="I52" s="81">
        <v>24.076697320000001</v>
      </c>
      <c r="J52" s="81">
        <v>29.230416100000003</v>
      </c>
      <c r="K52" s="81">
        <v>29.84254</v>
      </c>
      <c r="L52" s="81">
        <v>27.837486579999997</v>
      </c>
      <c r="M52" s="81">
        <v>32.153047000000001</v>
      </c>
      <c r="N52" s="80">
        <v>29.512462510000002</v>
      </c>
      <c r="O52" s="82">
        <f t="shared" si="6"/>
        <v>323.67237165</v>
      </c>
      <c r="P52" s="81">
        <f t="shared" si="7"/>
        <v>335.91638802000006</v>
      </c>
      <c r="Q52" s="207">
        <f t="shared" si="8"/>
        <v>-5.6645779037933774</v>
      </c>
      <c r="R52" s="159"/>
    </row>
    <row r="53" spans="2:18" ht="21" customHeight="1" x14ac:dyDescent="0.3">
      <c r="B53" s="79">
        <v>2011</v>
      </c>
      <c r="C53" s="80">
        <v>24.909758889999999</v>
      </c>
      <c r="D53" s="81">
        <v>28.543653989999999</v>
      </c>
      <c r="E53" s="81">
        <v>25.90034022</v>
      </c>
      <c r="F53" s="81">
        <v>31.766649570000002</v>
      </c>
      <c r="G53" s="81">
        <v>25.076356239999999</v>
      </c>
      <c r="H53" s="81">
        <v>27.0669796</v>
      </c>
      <c r="I53" s="81">
        <v>27.58070953</v>
      </c>
      <c r="J53" s="81">
        <v>30.22280426</v>
      </c>
      <c r="K53" s="81">
        <v>37.32788944</v>
      </c>
      <c r="L53" s="81">
        <v>34.235780420000005</v>
      </c>
      <c r="M53" s="81">
        <v>36.443655899999996</v>
      </c>
      <c r="N53" s="80">
        <v>39.961564610000003</v>
      </c>
      <c r="O53" s="82">
        <f t="shared" si="6"/>
        <v>369.03614267</v>
      </c>
      <c r="P53" s="81">
        <f t="shared" si="7"/>
        <v>436.26560077000005</v>
      </c>
      <c r="Q53" s="207">
        <f t="shared" si="8"/>
        <v>14.015336183544779</v>
      </c>
      <c r="R53" s="159"/>
    </row>
    <row r="54" spans="2:18" ht="21" customHeight="1" x14ac:dyDescent="0.3">
      <c r="B54" s="79">
        <v>2012</v>
      </c>
      <c r="C54" s="80">
        <v>39.078874570000004</v>
      </c>
      <c r="D54" s="81">
        <v>38.191138700000003</v>
      </c>
      <c r="E54" s="81">
        <v>39.837968600000004</v>
      </c>
      <c r="F54" s="81">
        <v>41.663365810000002</v>
      </c>
      <c r="G54" s="81">
        <v>34.471476719999998</v>
      </c>
      <c r="H54" s="81">
        <v>37.250372210000002</v>
      </c>
      <c r="I54" s="81">
        <v>27.751476190000002</v>
      </c>
      <c r="J54" s="81">
        <v>36.379265459999999</v>
      </c>
      <c r="K54" s="81">
        <v>34.503735890000002</v>
      </c>
      <c r="L54" s="81">
        <v>35.828646399999997</v>
      </c>
      <c r="M54" s="81">
        <v>39.717371489999998</v>
      </c>
      <c r="N54" s="80">
        <v>46.639427769999998</v>
      </c>
      <c r="O54" s="82">
        <f t="shared" si="6"/>
        <v>451.31311980999999</v>
      </c>
      <c r="P54" s="81">
        <f t="shared" si="7"/>
        <v>422.69117242999999</v>
      </c>
      <c r="Q54" s="207">
        <f t="shared" si="8"/>
        <v>22.295100025900116</v>
      </c>
      <c r="R54" s="159"/>
    </row>
    <row r="55" spans="2:18" ht="21" customHeight="1" x14ac:dyDescent="0.3">
      <c r="B55" s="79">
        <v>2013</v>
      </c>
      <c r="C55" s="80">
        <v>32.149218980000001</v>
      </c>
      <c r="D55" s="81">
        <v>36.266467319999997</v>
      </c>
      <c r="E55" s="81">
        <v>35.64619149</v>
      </c>
      <c r="F55" s="81">
        <v>37.007770659999998</v>
      </c>
      <c r="G55" s="81">
        <v>24.57121652</v>
      </c>
      <c r="H55" s="81">
        <v>36.230384260000001</v>
      </c>
      <c r="I55" s="81">
        <v>23.84643011</v>
      </c>
      <c r="J55" s="81">
        <v>35.796567080000003</v>
      </c>
      <c r="K55" s="81">
        <v>30.563364100000001</v>
      </c>
      <c r="L55" s="81">
        <v>30.942604500000002</v>
      </c>
      <c r="M55" s="81">
        <v>27.999664059999997</v>
      </c>
      <c r="N55" s="80">
        <v>27.029475640000001</v>
      </c>
      <c r="O55" s="82">
        <f t="shared" si="6"/>
        <v>378.04935472</v>
      </c>
      <c r="P55" s="81">
        <f t="shared" si="7"/>
        <v>346.74557625000006</v>
      </c>
      <c r="Q55" s="207">
        <f t="shared" si="8"/>
        <v>-16.233466716155643</v>
      </c>
      <c r="R55" s="159"/>
    </row>
    <row r="56" spans="2:18" ht="21" customHeight="1" x14ac:dyDescent="0.3">
      <c r="B56" s="79">
        <v>2014</v>
      </c>
      <c r="C56" s="80">
        <v>28.715049400000002</v>
      </c>
      <c r="D56" s="81">
        <v>31.380227999999999</v>
      </c>
      <c r="E56" s="81">
        <v>26.26759268</v>
      </c>
      <c r="F56" s="81">
        <v>32.209967149999997</v>
      </c>
      <c r="G56" s="81">
        <v>26.753170659999999</v>
      </c>
      <c r="H56" s="81">
        <v>25.241462869999999</v>
      </c>
      <c r="I56" s="81">
        <v>22.07496609</v>
      </c>
      <c r="J56" s="81">
        <v>28.52309202</v>
      </c>
      <c r="K56" s="81">
        <v>31.78222925</v>
      </c>
      <c r="L56" s="81">
        <v>27.459556969999998</v>
      </c>
      <c r="M56" s="81">
        <v>27.58122474</v>
      </c>
      <c r="N56" s="193">
        <v>29.251341100000001</v>
      </c>
      <c r="O56" s="82">
        <f t="shared" si="6"/>
        <v>337.23988092999997</v>
      </c>
      <c r="P56" s="81">
        <f t="shared" si="7"/>
        <v>324.62555415000003</v>
      </c>
      <c r="Q56" s="207">
        <f t="shared" si="8"/>
        <v>-10.794747638235048</v>
      </c>
      <c r="R56" s="159"/>
    </row>
    <row r="57" spans="2:18" ht="21" customHeight="1" x14ac:dyDescent="0.3">
      <c r="B57" s="85">
        <v>2015</v>
      </c>
      <c r="C57" s="86">
        <v>27.801469340000001</v>
      </c>
      <c r="D57" s="87">
        <v>28.805150470000001</v>
      </c>
      <c r="E57" s="87">
        <v>29.247787850000002</v>
      </c>
      <c r="F57" s="87">
        <v>29.962281090000001</v>
      </c>
      <c r="G57" s="87">
        <v>20.844196870000001</v>
      </c>
      <c r="H57" s="87">
        <v>21.292258360000002</v>
      </c>
      <c r="I57" s="87">
        <v>14.717777180000001</v>
      </c>
      <c r="J57" s="87">
        <v>16.28488617</v>
      </c>
      <c r="K57" s="87">
        <v>20.09608325</v>
      </c>
      <c r="L57" s="87">
        <v>18.432700570000002</v>
      </c>
      <c r="M57" s="87">
        <v>18.976772820000001</v>
      </c>
      <c r="N57" s="86"/>
      <c r="O57" s="88">
        <f t="shared" si="6"/>
        <v>246.46136397000001</v>
      </c>
      <c r="P57" s="87"/>
      <c r="Q57" s="218">
        <f t="shared" si="8"/>
        <v>-26.918084750137439</v>
      </c>
      <c r="R57" s="159"/>
    </row>
    <row r="58" spans="2:18" ht="21" customHeight="1" x14ac:dyDescent="0.3"/>
    <row r="59" spans="2:18" ht="33" x14ac:dyDescent="0.6">
      <c r="B59" s="137" t="s">
        <v>64</v>
      </c>
      <c r="C59" s="137"/>
      <c r="D59" s="137"/>
      <c r="E59" s="137"/>
      <c r="F59" s="137"/>
      <c r="G59" s="137"/>
      <c r="H59" s="137"/>
      <c r="I59" s="137"/>
      <c r="J59" s="137"/>
      <c r="K59" s="137"/>
      <c r="L59" s="137"/>
      <c r="M59" s="137"/>
      <c r="N59" s="137"/>
      <c r="O59" s="137"/>
      <c r="P59" s="137"/>
      <c r="Q59" s="137"/>
    </row>
    <row r="60" spans="2:18" ht="31.2" x14ac:dyDescent="0.3">
      <c r="B60" s="139" t="s">
        <v>23</v>
      </c>
      <c r="C60" s="140" t="s">
        <v>24</v>
      </c>
      <c r="D60" s="141" t="s">
        <v>25</v>
      </c>
      <c r="E60" s="141" t="s">
        <v>26</v>
      </c>
      <c r="F60" s="141" t="s">
        <v>27</v>
      </c>
      <c r="G60" s="141" t="s">
        <v>28</v>
      </c>
      <c r="H60" s="141" t="s">
        <v>29</v>
      </c>
      <c r="I60" s="141" t="s">
        <v>30</v>
      </c>
      <c r="J60" s="141" t="s">
        <v>31</v>
      </c>
      <c r="K60" s="141" t="s">
        <v>32</v>
      </c>
      <c r="L60" s="141" t="s">
        <v>33</v>
      </c>
      <c r="M60" s="141" t="s">
        <v>34</v>
      </c>
      <c r="N60" s="140" t="s">
        <v>35</v>
      </c>
      <c r="O60" s="142" t="s">
        <v>36</v>
      </c>
      <c r="P60" s="143" t="s">
        <v>37</v>
      </c>
      <c r="Q60" s="144" t="s">
        <v>38</v>
      </c>
      <c r="R60" s="157"/>
    </row>
    <row r="61" spans="2:18" ht="21" customHeight="1" x14ac:dyDescent="0.3">
      <c r="B61" s="79">
        <v>2000</v>
      </c>
      <c r="C61" s="80">
        <v>1.2350000000000001</v>
      </c>
      <c r="D61" s="81">
        <v>0.70100000000000007</v>
      </c>
      <c r="E61" s="81">
        <v>1.1000000000000001</v>
      </c>
      <c r="F61" s="81">
        <v>0.76</v>
      </c>
      <c r="G61" s="81">
        <v>1.1623000000000001</v>
      </c>
      <c r="H61" s="81">
        <v>0.89</v>
      </c>
      <c r="I61" s="81">
        <v>1.7070000000000001</v>
      </c>
      <c r="J61" s="81">
        <v>0.94530000000000003</v>
      </c>
      <c r="K61" s="81">
        <v>0.52239999999999998</v>
      </c>
      <c r="L61" s="81">
        <v>1.2484</v>
      </c>
      <c r="M61" s="81">
        <v>1.0673999999999999</v>
      </c>
      <c r="N61" s="80">
        <v>1.617</v>
      </c>
      <c r="O61" s="82">
        <f>SUM(C61:N61)</f>
        <v>12.9558</v>
      </c>
      <c r="P61" s="81">
        <f>SUM(I61:N61,C62:H62)</f>
        <v>13.018943999999998</v>
      </c>
      <c r="Q61" s="83"/>
      <c r="R61" s="158"/>
    </row>
    <row r="62" spans="2:18" ht="21" customHeight="1" x14ac:dyDescent="0.3">
      <c r="B62" s="79">
        <v>2001</v>
      </c>
      <c r="C62" s="80">
        <v>-0.59666699999999995</v>
      </c>
      <c r="D62" s="81">
        <v>1.999026</v>
      </c>
      <c r="E62" s="81">
        <v>1.7138899999999999</v>
      </c>
      <c r="F62" s="81">
        <v>1.584997</v>
      </c>
      <c r="G62" s="81">
        <v>1.0212159999999999</v>
      </c>
      <c r="H62" s="81">
        <v>0.18898200000000001</v>
      </c>
      <c r="I62" s="81">
        <v>1.340382</v>
      </c>
      <c r="J62" s="81">
        <v>1.326095</v>
      </c>
      <c r="K62" s="81">
        <v>-0.21246899999999999</v>
      </c>
      <c r="L62" s="81">
        <v>2.372627</v>
      </c>
      <c r="M62" s="81">
        <v>0.88422800000000001</v>
      </c>
      <c r="N62" s="80">
        <v>0.79056400000000004</v>
      </c>
      <c r="O62" s="82">
        <f t="shared" ref="O62:O76" si="9">SUM(C62:N62)</f>
        <v>12.412870999999999</v>
      </c>
      <c r="P62" s="81">
        <f t="shared" ref="P62:P75" si="10">SUM(I62:N62,C63:H63)</f>
        <v>11.248121000000001</v>
      </c>
      <c r="Q62" s="207">
        <f>((O62/O61)-1)*100</f>
        <v>-4.1906250482409479</v>
      </c>
      <c r="R62" s="159"/>
    </row>
    <row r="63" spans="2:18" ht="21" customHeight="1" x14ac:dyDescent="0.3">
      <c r="B63" s="79">
        <v>2002</v>
      </c>
      <c r="C63" s="80">
        <v>1.1450400000000001</v>
      </c>
      <c r="D63" s="81">
        <v>1.000311</v>
      </c>
      <c r="E63" s="81">
        <v>-0.24057799999999999</v>
      </c>
      <c r="F63" s="81">
        <v>1.5971789999999999</v>
      </c>
      <c r="G63" s="81">
        <v>1.0169410000000001</v>
      </c>
      <c r="H63" s="81">
        <v>0.227801</v>
      </c>
      <c r="I63" s="81">
        <v>0.87125799999999998</v>
      </c>
      <c r="J63" s="81">
        <v>0.86938099999999996</v>
      </c>
      <c r="K63" s="81">
        <v>1.2004250000000001</v>
      </c>
      <c r="L63" s="81">
        <v>1.140943</v>
      </c>
      <c r="M63" s="81">
        <v>0.84044099999999999</v>
      </c>
      <c r="N63" s="80">
        <v>0.70407600000000004</v>
      </c>
      <c r="O63" s="82">
        <f t="shared" si="9"/>
        <v>10.373218000000001</v>
      </c>
      <c r="P63" s="81">
        <f t="shared" si="10"/>
        <v>12.921214000000001</v>
      </c>
      <c r="Q63" s="207">
        <f t="shared" ref="Q63:Q76" si="11">((O63/O62)-1)*100</f>
        <v>-16.431758615714266</v>
      </c>
      <c r="R63" s="161"/>
    </row>
    <row r="64" spans="2:18" ht="21" customHeight="1" x14ac:dyDescent="0.3">
      <c r="B64" s="79">
        <v>2003</v>
      </c>
      <c r="C64" s="80">
        <v>1.1754709999999999</v>
      </c>
      <c r="D64" s="81">
        <v>1.846635</v>
      </c>
      <c r="E64" s="81">
        <v>1.2463439999999999</v>
      </c>
      <c r="F64" s="81">
        <v>1.0327599999999999</v>
      </c>
      <c r="G64" s="81">
        <v>0.78233699999999995</v>
      </c>
      <c r="H64" s="81">
        <v>1.2111430000000001</v>
      </c>
      <c r="I64" s="81">
        <v>0.761374</v>
      </c>
      <c r="J64" s="81">
        <v>1.295005</v>
      </c>
      <c r="K64" s="81">
        <v>1.4511860000000001</v>
      </c>
      <c r="L64" s="81">
        <v>1.421473</v>
      </c>
      <c r="M64" s="81">
        <v>0.81650800000000001</v>
      </c>
      <c r="N64" s="80">
        <v>1.067032</v>
      </c>
      <c r="O64" s="82">
        <f t="shared" si="9"/>
        <v>14.107267999999999</v>
      </c>
      <c r="P64" s="81">
        <f t="shared" si="10"/>
        <v>12.828398</v>
      </c>
      <c r="Q64" s="207">
        <f t="shared" si="11"/>
        <v>35.997026188016079</v>
      </c>
      <c r="R64" s="159"/>
    </row>
    <row r="65" spans="2:18" ht="21" customHeight="1" x14ac:dyDescent="0.3">
      <c r="B65" s="79">
        <v>2004</v>
      </c>
      <c r="C65" s="80">
        <v>0.88950600000000002</v>
      </c>
      <c r="D65" s="81">
        <v>1.1129519999999999</v>
      </c>
      <c r="E65" s="81">
        <v>1.201894</v>
      </c>
      <c r="F65" s="81">
        <v>1.0876110000000001</v>
      </c>
      <c r="G65" s="81">
        <v>0.89215800000000001</v>
      </c>
      <c r="H65" s="81">
        <v>0.83169899999999997</v>
      </c>
      <c r="I65" s="81">
        <v>1.184212</v>
      </c>
      <c r="J65" s="81">
        <v>1.06464</v>
      </c>
      <c r="K65" s="81">
        <v>1.190269</v>
      </c>
      <c r="L65" s="81">
        <v>1.070654</v>
      </c>
      <c r="M65" s="81">
        <v>0.99469099999999999</v>
      </c>
      <c r="N65" s="80">
        <v>1.3844689999999999</v>
      </c>
      <c r="O65" s="82">
        <f t="shared" si="9"/>
        <v>12.904755</v>
      </c>
      <c r="P65" s="81">
        <f t="shared" si="10"/>
        <v>14.097418000000001</v>
      </c>
      <c r="Q65" s="207">
        <f t="shared" si="11"/>
        <v>-8.5240671687813681</v>
      </c>
      <c r="R65" s="159"/>
    </row>
    <row r="66" spans="2:18" ht="21" customHeight="1" x14ac:dyDescent="0.3">
      <c r="B66" s="79">
        <v>2005</v>
      </c>
      <c r="C66" s="80">
        <v>0.91141000000000005</v>
      </c>
      <c r="D66" s="81">
        <v>1.0836479999999999</v>
      </c>
      <c r="E66" s="81">
        <v>1.2675110000000001</v>
      </c>
      <c r="F66" s="81">
        <v>1.660655</v>
      </c>
      <c r="G66" s="81">
        <v>1.215846</v>
      </c>
      <c r="H66" s="81">
        <v>1.0694129999999999</v>
      </c>
      <c r="I66" s="81">
        <v>1.4801489999999999</v>
      </c>
      <c r="J66" s="81">
        <v>1.6085370000000001</v>
      </c>
      <c r="K66" s="81">
        <v>1.9738329999999999</v>
      </c>
      <c r="L66" s="81">
        <v>1.819677</v>
      </c>
      <c r="M66" s="81">
        <v>1.791371</v>
      </c>
      <c r="N66" s="80">
        <v>1.568587</v>
      </c>
      <c r="O66" s="82">
        <f t="shared" si="9"/>
        <v>17.450637</v>
      </c>
      <c r="P66" s="81">
        <f t="shared" si="10"/>
        <v>22.854622999999997</v>
      </c>
      <c r="Q66" s="207">
        <f t="shared" si="11"/>
        <v>35.226410729998371</v>
      </c>
      <c r="R66" s="159"/>
    </row>
    <row r="67" spans="2:18" ht="21" customHeight="1" x14ac:dyDescent="0.3">
      <c r="B67" s="79">
        <v>2006</v>
      </c>
      <c r="C67" s="80">
        <v>1.773055</v>
      </c>
      <c r="D67" s="81">
        <v>2.0675249999999998</v>
      </c>
      <c r="E67" s="81">
        <v>2.4502929999999998</v>
      </c>
      <c r="F67" s="81">
        <v>2.6133160000000002</v>
      </c>
      <c r="G67" s="81">
        <v>1.915951</v>
      </c>
      <c r="H67" s="81">
        <v>1.7923290000000001</v>
      </c>
      <c r="I67" s="81">
        <v>1.998594</v>
      </c>
      <c r="J67" s="81">
        <v>-0.78104499999999999</v>
      </c>
      <c r="K67" s="81">
        <v>5.3329310000000003</v>
      </c>
      <c r="L67" s="81">
        <v>1.299302</v>
      </c>
      <c r="M67" s="81">
        <v>2.3284739999999999</v>
      </c>
      <c r="N67" s="80">
        <v>1.834546</v>
      </c>
      <c r="O67" s="82">
        <f t="shared" si="9"/>
        <v>24.625270999999998</v>
      </c>
      <c r="P67" s="81">
        <f t="shared" si="10"/>
        <v>24.276264000000001</v>
      </c>
      <c r="Q67" s="207">
        <f t="shared" si="11"/>
        <v>41.113880255488652</v>
      </c>
      <c r="R67" s="159"/>
    </row>
    <row r="68" spans="2:18" ht="21" customHeight="1" x14ac:dyDescent="0.3">
      <c r="B68" s="79">
        <v>2007</v>
      </c>
      <c r="C68" s="80">
        <v>2.306308</v>
      </c>
      <c r="D68" s="81">
        <v>2.554055</v>
      </c>
      <c r="E68" s="81">
        <v>1.751484</v>
      </c>
      <c r="F68" s="81">
        <v>2.2433540000000001</v>
      </c>
      <c r="G68" s="81">
        <v>1.796945</v>
      </c>
      <c r="H68" s="81">
        <v>1.611316</v>
      </c>
      <c r="I68" s="81">
        <v>1.8071159999999999</v>
      </c>
      <c r="J68" s="81">
        <v>2.3385889999999998</v>
      </c>
      <c r="K68" s="81">
        <v>1.6152439999999999</v>
      </c>
      <c r="L68" s="81">
        <v>1.697919</v>
      </c>
      <c r="M68" s="81">
        <v>2.3248950000000002</v>
      </c>
      <c r="N68" s="80">
        <v>1.7666040000000001</v>
      </c>
      <c r="O68" s="82">
        <f t="shared" si="9"/>
        <v>23.813829000000002</v>
      </c>
      <c r="P68" s="81">
        <f t="shared" si="10"/>
        <v>27.874548999999998</v>
      </c>
      <c r="Q68" s="207">
        <f t="shared" si="11"/>
        <v>-3.2951596756031432</v>
      </c>
      <c r="R68" s="159"/>
    </row>
    <row r="69" spans="2:18" ht="21" customHeight="1" x14ac:dyDescent="0.3">
      <c r="B69" s="79">
        <v>2008</v>
      </c>
      <c r="C69" s="80">
        <v>2.308656</v>
      </c>
      <c r="D69" s="81">
        <v>2.6088460000000002</v>
      </c>
      <c r="E69" s="81">
        <v>2.3928919999999998</v>
      </c>
      <c r="F69" s="81">
        <v>2.8620649999999999</v>
      </c>
      <c r="G69" s="81">
        <v>2.9359679999999999</v>
      </c>
      <c r="H69" s="81">
        <v>3.2157550000000001</v>
      </c>
      <c r="I69" s="81">
        <v>2.6642939999999999</v>
      </c>
      <c r="J69" s="81">
        <v>3.0811199999999999</v>
      </c>
      <c r="K69" s="81">
        <v>2.7348539999999999</v>
      </c>
      <c r="L69" s="81">
        <v>2.906514</v>
      </c>
      <c r="M69" s="81">
        <v>4.0925370000000001</v>
      </c>
      <c r="N69" s="80">
        <v>4.3235869999999998</v>
      </c>
      <c r="O69" s="82">
        <f t="shared" si="9"/>
        <v>36.127088000000001</v>
      </c>
      <c r="P69" s="81">
        <f t="shared" si="10"/>
        <v>40.968094999999998</v>
      </c>
      <c r="Q69" s="207">
        <f t="shared" si="11"/>
        <v>51.706338363309825</v>
      </c>
      <c r="R69" s="159"/>
    </row>
    <row r="70" spans="2:18" ht="21" customHeight="1" x14ac:dyDescent="0.3">
      <c r="B70" s="79">
        <v>2009</v>
      </c>
      <c r="C70" s="80">
        <v>4.5873799999999996</v>
      </c>
      <c r="D70" s="81">
        <v>4.3882219999999998</v>
      </c>
      <c r="E70" s="81">
        <v>3.7754180000000002</v>
      </c>
      <c r="F70" s="81">
        <v>2.9857450000000001</v>
      </c>
      <c r="G70" s="81">
        <v>3.3356710000000001</v>
      </c>
      <c r="H70" s="81">
        <v>2.0927530000000001</v>
      </c>
      <c r="I70" s="81">
        <v>2.2667039999999998</v>
      </c>
      <c r="J70" s="81">
        <v>1.86458491</v>
      </c>
      <c r="K70" s="81">
        <v>2.0314859200000002</v>
      </c>
      <c r="L70" s="81">
        <v>1.7604110900000001</v>
      </c>
      <c r="M70" s="81">
        <v>2.8855030699999999</v>
      </c>
      <c r="N70" s="80">
        <v>1.0519149299999999</v>
      </c>
      <c r="O70" s="82">
        <f t="shared" si="9"/>
        <v>33.025792920000001</v>
      </c>
      <c r="P70" s="81">
        <f t="shared" si="10"/>
        <v>28.183336660000002</v>
      </c>
      <c r="Q70" s="207">
        <f t="shared" si="11"/>
        <v>-8.5844037028392606</v>
      </c>
      <c r="R70" s="159"/>
    </row>
    <row r="71" spans="2:18" ht="21" customHeight="1" x14ac:dyDescent="0.3">
      <c r="B71" s="79">
        <v>2010</v>
      </c>
      <c r="C71" s="80">
        <v>2.4956347600000002</v>
      </c>
      <c r="D71" s="81">
        <v>2.5396849000000001</v>
      </c>
      <c r="E71" s="81">
        <v>2.52384874</v>
      </c>
      <c r="F71" s="81">
        <v>3.1121585899999999</v>
      </c>
      <c r="G71" s="81">
        <v>2.6614057500000001</v>
      </c>
      <c r="H71" s="81">
        <v>2.99</v>
      </c>
      <c r="I71" s="81">
        <v>2.8389322799999999</v>
      </c>
      <c r="J71" s="81">
        <v>3.2302924900000001</v>
      </c>
      <c r="K71" s="81">
        <v>3.23650401</v>
      </c>
      <c r="L71" s="81">
        <v>2.9708339400000003</v>
      </c>
      <c r="M71" s="81">
        <v>3.1156299999999999</v>
      </c>
      <c r="N71" s="80">
        <v>2.8982085100000003</v>
      </c>
      <c r="O71" s="82">
        <f t="shared" si="9"/>
        <v>34.61313397</v>
      </c>
      <c r="P71" s="81">
        <f t="shared" si="10"/>
        <v>36.490909889999998</v>
      </c>
      <c r="Q71" s="207">
        <f t="shared" si="11"/>
        <v>4.8063677194521759</v>
      </c>
      <c r="R71" s="159"/>
    </row>
    <row r="72" spans="2:18" ht="21" customHeight="1" x14ac:dyDescent="0.3">
      <c r="B72" s="79">
        <v>2011</v>
      </c>
      <c r="C72" s="80">
        <v>3.06417305</v>
      </c>
      <c r="D72" s="81">
        <v>2.8838898300000002</v>
      </c>
      <c r="E72" s="81">
        <v>2.8428542799999996</v>
      </c>
      <c r="F72" s="81">
        <v>2.8903416600000003</v>
      </c>
      <c r="G72" s="81">
        <v>2.8847250899999999</v>
      </c>
      <c r="H72" s="81">
        <v>3.6345247500000002</v>
      </c>
      <c r="I72" s="81">
        <v>3.4621609200000001</v>
      </c>
      <c r="J72" s="81">
        <v>3.3085687200000011</v>
      </c>
      <c r="K72" s="81">
        <v>4.3887178699999998</v>
      </c>
      <c r="L72" s="81">
        <v>3.7345486099999996</v>
      </c>
      <c r="M72" s="81">
        <v>3.9317043599999999</v>
      </c>
      <c r="N72" s="80">
        <v>4.5946122000000003</v>
      </c>
      <c r="O72" s="82">
        <f t="shared" si="9"/>
        <v>41.620821339999999</v>
      </c>
      <c r="P72" s="81">
        <f t="shared" si="10"/>
        <v>49.71315603</v>
      </c>
      <c r="Q72" s="207">
        <f t="shared" si="11"/>
        <v>20.245746530995202</v>
      </c>
      <c r="R72" s="159"/>
    </row>
    <row r="73" spans="2:18" ht="21" customHeight="1" x14ac:dyDescent="0.3">
      <c r="B73" s="79">
        <v>2012</v>
      </c>
      <c r="C73" s="80">
        <v>4.4829900399999998</v>
      </c>
      <c r="D73" s="81">
        <v>5.20090553</v>
      </c>
      <c r="E73" s="81">
        <v>2.6954578199999997</v>
      </c>
      <c r="F73" s="81">
        <v>5.3622548600000002</v>
      </c>
      <c r="G73" s="81">
        <v>4.1779866300000004</v>
      </c>
      <c r="H73" s="81">
        <v>4.3732484700000001</v>
      </c>
      <c r="I73" s="81">
        <v>4.0837300000000001</v>
      </c>
      <c r="J73" s="81">
        <v>4.7583798899999996</v>
      </c>
      <c r="K73" s="81">
        <v>4.5001408600000001</v>
      </c>
      <c r="L73" s="81">
        <v>7.50512113</v>
      </c>
      <c r="M73" s="81">
        <v>3.5572782200000002</v>
      </c>
      <c r="N73" s="80">
        <v>0.16767731</v>
      </c>
      <c r="O73" s="82">
        <f t="shared" si="9"/>
        <v>50.865170759999998</v>
      </c>
      <c r="P73" s="81">
        <f t="shared" si="10"/>
        <v>49.713006840000006</v>
      </c>
      <c r="Q73" s="207">
        <f t="shared" si="11"/>
        <v>22.210876965841251</v>
      </c>
      <c r="R73" s="159"/>
    </row>
    <row r="74" spans="2:18" ht="21" customHeight="1" x14ac:dyDescent="0.3">
      <c r="B74" s="79">
        <v>2013</v>
      </c>
      <c r="C74" s="80">
        <v>4.2206065099999996</v>
      </c>
      <c r="D74" s="81">
        <v>4.3045031099999997</v>
      </c>
      <c r="E74" s="81">
        <v>3.7727465599999999</v>
      </c>
      <c r="F74" s="81">
        <v>4.9201697600000003</v>
      </c>
      <c r="G74" s="81">
        <v>2.3912738199999999</v>
      </c>
      <c r="H74" s="81">
        <v>5.5313796699999997</v>
      </c>
      <c r="I74" s="81">
        <v>3.34759356</v>
      </c>
      <c r="J74" s="81">
        <v>4.1320175299999997</v>
      </c>
      <c r="K74" s="81">
        <v>4.5339654199999986</v>
      </c>
      <c r="L74" s="81">
        <v>3.5151532699999999</v>
      </c>
      <c r="M74" s="81">
        <v>3.77655429</v>
      </c>
      <c r="N74" s="80">
        <v>3.5345515799999996</v>
      </c>
      <c r="O74" s="82">
        <f t="shared" si="9"/>
        <v>47.980515079999996</v>
      </c>
      <c r="P74" s="81">
        <f t="shared" si="10"/>
        <v>46.014096809999998</v>
      </c>
      <c r="Q74" s="207">
        <f t="shared" si="11"/>
        <v>-5.6711805679584444</v>
      </c>
      <c r="R74" s="159"/>
    </row>
    <row r="75" spans="2:18" ht="21" customHeight="1" x14ac:dyDescent="0.3">
      <c r="B75" s="79">
        <v>2014</v>
      </c>
      <c r="C75" s="80">
        <v>4.1192906300000001</v>
      </c>
      <c r="D75" s="81">
        <v>4.5374788700000002</v>
      </c>
      <c r="E75" s="81">
        <v>3.7160053399999997</v>
      </c>
      <c r="F75" s="81">
        <v>3.2869891500000001</v>
      </c>
      <c r="G75" s="81">
        <v>3.7994651899999998</v>
      </c>
      <c r="H75" s="81">
        <v>3.71503198</v>
      </c>
      <c r="I75" s="81">
        <v>3.9867164800000001</v>
      </c>
      <c r="J75" s="81">
        <v>3.5252394900000001</v>
      </c>
      <c r="K75" s="81">
        <v>5.0807903999999997</v>
      </c>
      <c r="L75" s="81">
        <v>3.6293987999999997</v>
      </c>
      <c r="M75" s="81">
        <v>4.6624549399999999</v>
      </c>
      <c r="N75" s="193">
        <v>4.1405933800000003</v>
      </c>
      <c r="O75" s="82">
        <f t="shared" si="9"/>
        <v>48.199454649999993</v>
      </c>
      <c r="P75" s="81">
        <f t="shared" si="10"/>
        <v>47.321435009999988</v>
      </c>
      <c r="Q75" s="207">
        <f t="shared" si="11"/>
        <v>0.45630933647742289</v>
      </c>
      <c r="R75" s="159"/>
    </row>
    <row r="76" spans="2:18" ht="21" customHeight="1" x14ac:dyDescent="0.3">
      <c r="B76" s="85">
        <v>2015</v>
      </c>
      <c r="C76" s="86">
        <v>3.79108117</v>
      </c>
      <c r="D76" s="87">
        <v>4.2365384500000003</v>
      </c>
      <c r="E76" s="87">
        <v>3.80929078</v>
      </c>
      <c r="F76" s="87">
        <v>3.3508249499999998</v>
      </c>
      <c r="G76" s="87">
        <v>3.4979074200000002</v>
      </c>
      <c r="H76" s="87">
        <v>3.6105987499999999</v>
      </c>
      <c r="I76" s="87">
        <v>2.7526159400000001</v>
      </c>
      <c r="J76" s="87">
        <v>2.4842490800000001</v>
      </c>
      <c r="K76" s="87">
        <v>2.8553938300000001</v>
      </c>
      <c r="L76" s="87">
        <v>3.2343472100000001</v>
      </c>
      <c r="M76" s="87">
        <v>3.0418851099999999</v>
      </c>
      <c r="N76" s="86"/>
      <c r="O76" s="88">
        <f t="shared" si="9"/>
        <v>36.664732690000008</v>
      </c>
      <c r="P76" s="87"/>
      <c r="Q76" s="218">
        <f t="shared" si="11"/>
        <v>-23.931229188710301</v>
      </c>
      <c r="R76" s="159"/>
    </row>
    <row r="77" spans="2:18" ht="21" customHeight="1" x14ac:dyDescent="0.3"/>
    <row r="78" spans="2:18" ht="27.75" customHeight="1" x14ac:dyDescent="0.6">
      <c r="B78" s="162" t="s">
        <v>65</v>
      </c>
      <c r="C78" s="164"/>
      <c r="D78" s="164"/>
      <c r="E78" s="164"/>
      <c r="F78" s="164"/>
      <c r="G78" s="164"/>
      <c r="H78" s="164"/>
      <c r="I78" s="164"/>
      <c r="J78" s="164"/>
      <c r="K78" s="164"/>
      <c r="L78" s="164"/>
      <c r="M78" s="164"/>
      <c r="N78" s="164"/>
      <c r="O78" s="164"/>
      <c r="P78" s="164"/>
      <c r="Q78" s="164"/>
    </row>
    <row r="79" spans="2:18" ht="31.2" x14ac:dyDescent="0.3">
      <c r="B79" s="139" t="s">
        <v>23</v>
      </c>
      <c r="C79" s="140" t="s">
        <v>24</v>
      </c>
      <c r="D79" s="141" t="s">
        <v>25</v>
      </c>
      <c r="E79" s="141" t="s">
        <v>26</v>
      </c>
      <c r="F79" s="141" t="s">
        <v>27</v>
      </c>
      <c r="G79" s="141" t="s">
        <v>28</v>
      </c>
      <c r="H79" s="141" t="s">
        <v>29</v>
      </c>
      <c r="I79" s="141" t="s">
        <v>30</v>
      </c>
      <c r="J79" s="141" t="s">
        <v>31</v>
      </c>
      <c r="K79" s="141" t="s">
        <v>32</v>
      </c>
      <c r="L79" s="141" t="s">
        <v>33</v>
      </c>
      <c r="M79" s="141" t="s">
        <v>34</v>
      </c>
      <c r="N79" s="140" t="s">
        <v>35</v>
      </c>
      <c r="O79" s="142" t="s">
        <v>36</v>
      </c>
      <c r="P79" s="143" t="s">
        <v>37</v>
      </c>
      <c r="Q79" s="144" t="s">
        <v>38</v>
      </c>
      <c r="R79" s="157"/>
    </row>
    <row r="80" spans="2:18" ht="21" customHeight="1" x14ac:dyDescent="0.3">
      <c r="B80" s="79">
        <v>2000</v>
      </c>
      <c r="C80" s="80">
        <v>0.14144999999999999</v>
      </c>
      <c r="D80" s="81">
        <v>0.12881400000000001</v>
      </c>
      <c r="E80" s="81">
        <v>0.183</v>
      </c>
      <c r="F80" s="81">
        <v>0.158161</v>
      </c>
      <c r="G80" s="81">
        <v>0.17305000000000001</v>
      </c>
      <c r="H80" s="81">
        <v>0.154641</v>
      </c>
      <c r="I80" s="81">
        <v>0.16931499999999999</v>
      </c>
      <c r="J80" s="81">
        <v>0.17513300000000001</v>
      </c>
      <c r="K80" s="81">
        <v>0.17760600000000001</v>
      </c>
      <c r="L80" s="81">
        <v>0.17421500000000001</v>
      </c>
      <c r="M80" s="81">
        <v>0.15407899999999999</v>
      </c>
      <c r="N80" s="80">
        <v>0.20641000000000001</v>
      </c>
      <c r="O80" s="82">
        <f>SUM(C80:N80)</f>
        <v>1.9958739999999999</v>
      </c>
      <c r="P80" s="81">
        <f>SUM(I80:N80,C81:H81)</f>
        <v>2.3270120000000003</v>
      </c>
      <c r="Q80" s="83"/>
      <c r="R80" s="158"/>
    </row>
    <row r="81" spans="2:18" ht="21" customHeight="1" x14ac:dyDescent="0.3">
      <c r="B81" s="79">
        <v>2001</v>
      </c>
      <c r="C81" s="80">
        <v>0.234154</v>
      </c>
      <c r="D81" s="81">
        <v>0.227078</v>
      </c>
      <c r="E81" s="81">
        <v>0.210179</v>
      </c>
      <c r="F81" s="81">
        <v>0.22340199999999999</v>
      </c>
      <c r="G81" s="81">
        <v>0.17652699999999999</v>
      </c>
      <c r="H81" s="81">
        <v>0.19891400000000001</v>
      </c>
      <c r="I81" s="81">
        <v>0.27414100000000002</v>
      </c>
      <c r="J81" s="81">
        <v>0.199709</v>
      </c>
      <c r="K81" s="81">
        <v>0.20962800000000001</v>
      </c>
      <c r="L81" s="81">
        <v>0.18164839999999999</v>
      </c>
      <c r="M81" s="81">
        <v>0.179623</v>
      </c>
      <c r="N81" s="80">
        <v>0.19797100000000001</v>
      </c>
      <c r="O81" s="82">
        <f t="shared" ref="O81:O95" si="12">SUM(C81:N81)</f>
        <v>2.5129743999999996</v>
      </c>
      <c r="P81" s="81">
        <f t="shared" ref="P81:P94" si="13">SUM(I81:N81,C82:H82)</f>
        <v>2.2138601000000002</v>
      </c>
      <c r="Q81" s="207">
        <f>((O81/O80)-1)*100</f>
        <v>25.908469171901615</v>
      </c>
      <c r="R81" s="159"/>
    </row>
    <row r="82" spans="2:18" ht="21" customHeight="1" x14ac:dyDescent="0.3">
      <c r="B82" s="79">
        <v>2002</v>
      </c>
      <c r="C82" s="80">
        <v>0.209785</v>
      </c>
      <c r="D82" s="81">
        <v>0.14371300000000001</v>
      </c>
      <c r="E82" s="81">
        <v>0.174514</v>
      </c>
      <c r="F82" s="81">
        <v>0.17576</v>
      </c>
      <c r="G82" s="81">
        <v>0.1642914</v>
      </c>
      <c r="H82" s="81">
        <v>0.1030763</v>
      </c>
      <c r="I82" s="81">
        <v>0.14922099999999999</v>
      </c>
      <c r="J82" s="81">
        <v>0.128964</v>
      </c>
      <c r="K82" s="81">
        <v>0.181621</v>
      </c>
      <c r="L82" s="81">
        <v>0.11090999999999999</v>
      </c>
      <c r="M82" s="81">
        <v>0.16812099999999999</v>
      </c>
      <c r="N82" s="80">
        <v>0.16142799999999999</v>
      </c>
      <c r="O82" s="82">
        <f t="shared" si="12"/>
        <v>1.8714047</v>
      </c>
      <c r="P82" s="81">
        <f t="shared" si="13"/>
        <v>2.0225769999999996</v>
      </c>
      <c r="Q82" s="207">
        <f t="shared" ref="Q82:Q95" si="14">((O82/O81)-1)*100</f>
        <v>-25.530291912245495</v>
      </c>
      <c r="R82" s="159"/>
    </row>
    <row r="83" spans="2:18" ht="21" customHeight="1" x14ac:dyDescent="0.3">
      <c r="B83" s="79">
        <v>2003</v>
      </c>
      <c r="C83" s="80">
        <v>0.170294</v>
      </c>
      <c r="D83" s="81">
        <v>0.22994999999999999</v>
      </c>
      <c r="E83" s="81">
        <v>0.12617800000000001</v>
      </c>
      <c r="F83" s="81">
        <v>0.196294</v>
      </c>
      <c r="G83" s="81">
        <v>0.19819200000000001</v>
      </c>
      <c r="H83" s="81">
        <v>0.201404</v>
      </c>
      <c r="I83" s="81">
        <v>0.175508</v>
      </c>
      <c r="J83" s="81">
        <v>0.201599</v>
      </c>
      <c r="K83" s="81">
        <v>0.226051</v>
      </c>
      <c r="L83" s="81">
        <v>0.148282</v>
      </c>
      <c r="M83" s="81">
        <v>0.18784899999999999</v>
      </c>
      <c r="N83" s="80">
        <v>0.236958</v>
      </c>
      <c r="O83" s="82">
        <f t="shared" si="12"/>
        <v>2.298559</v>
      </c>
      <c r="P83" s="81">
        <f t="shared" si="13"/>
        <v>2.1474509999999998</v>
      </c>
      <c r="Q83" s="207">
        <f t="shared" si="14"/>
        <v>22.825330084935658</v>
      </c>
      <c r="R83" s="161"/>
    </row>
    <row r="84" spans="2:18" ht="21" customHeight="1" x14ac:dyDescent="0.3">
      <c r="B84" s="79">
        <v>2004</v>
      </c>
      <c r="C84" s="80">
        <v>0.20191100000000001</v>
      </c>
      <c r="D84" s="81">
        <v>0.17124800000000001</v>
      </c>
      <c r="E84" s="81">
        <v>0.15903100000000001</v>
      </c>
      <c r="F84" s="81">
        <v>0.125689</v>
      </c>
      <c r="G84" s="81">
        <v>0.146066</v>
      </c>
      <c r="H84" s="81">
        <v>0.16725899999999999</v>
      </c>
      <c r="I84" s="81">
        <v>0.17345099999999999</v>
      </c>
      <c r="J84" s="81">
        <v>0.14694199999999999</v>
      </c>
      <c r="K84" s="81">
        <v>0.14452200000000001</v>
      </c>
      <c r="L84" s="81">
        <v>0.17325099999999999</v>
      </c>
      <c r="M84" s="81">
        <v>0.150528</v>
      </c>
      <c r="N84" s="80">
        <v>0.158724</v>
      </c>
      <c r="O84" s="82">
        <f t="shared" si="12"/>
        <v>1.9186220000000003</v>
      </c>
      <c r="P84" s="81">
        <f t="shared" si="13"/>
        <v>1.984645</v>
      </c>
      <c r="Q84" s="207">
        <f t="shared" si="14"/>
        <v>-16.529356000868354</v>
      </c>
      <c r="R84" s="159"/>
    </row>
    <row r="85" spans="2:18" ht="21" customHeight="1" x14ac:dyDescent="0.3">
      <c r="B85" s="79">
        <v>2005</v>
      </c>
      <c r="C85" s="80">
        <v>0.175589</v>
      </c>
      <c r="D85" s="81">
        <v>0.159668</v>
      </c>
      <c r="E85" s="81">
        <v>0.20117299999999999</v>
      </c>
      <c r="F85" s="81">
        <v>0.157276</v>
      </c>
      <c r="G85" s="81">
        <v>0.17597399999999999</v>
      </c>
      <c r="H85" s="81">
        <v>0.167547</v>
      </c>
      <c r="I85" s="81">
        <v>0.19756000000000001</v>
      </c>
      <c r="J85" s="81">
        <v>0.15056900000000001</v>
      </c>
      <c r="K85" s="81">
        <v>0.26964399999999999</v>
      </c>
      <c r="L85" s="81">
        <v>0.26852100000000001</v>
      </c>
      <c r="M85" s="81">
        <v>0.29926700000000001</v>
      </c>
      <c r="N85" s="80">
        <v>0.23991999999999999</v>
      </c>
      <c r="O85" s="82">
        <f t="shared" si="12"/>
        <v>2.4627080000000001</v>
      </c>
      <c r="P85" s="81">
        <f t="shared" si="13"/>
        <v>3.1650570000000005</v>
      </c>
      <c r="Q85" s="207">
        <f t="shared" si="14"/>
        <v>28.358165391619593</v>
      </c>
      <c r="R85" s="159"/>
    </row>
    <row r="86" spans="2:18" ht="21" customHeight="1" x14ac:dyDescent="0.3">
      <c r="B86" s="79">
        <v>2006</v>
      </c>
      <c r="C86" s="80">
        <v>0.29228999999999999</v>
      </c>
      <c r="D86" s="81">
        <v>0.28115000000000001</v>
      </c>
      <c r="E86" s="81">
        <v>0.33427600000000002</v>
      </c>
      <c r="F86" s="81">
        <v>0.32972000000000001</v>
      </c>
      <c r="G86" s="81">
        <v>0.25174200000000002</v>
      </c>
      <c r="H86" s="81">
        <v>0.25039800000000001</v>
      </c>
      <c r="I86" s="81">
        <v>0.27310400000000001</v>
      </c>
      <c r="J86" s="81">
        <v>0.241704</v>
      </c>
      <c r="K86" s="81">
        <v>0.26349600000000001</v>
      </c>
      <c r="L86" s="81">
        <v>0.288435</v>
      </c>
      <c r="M86" s="81">
        <v>0.25206600000000001</v>
      </c>
      <c r="N86" s="80">
        <v>0.30366100000000001</v>
      </c>
      <c r="O86" s="82">
        <f t="shared" si="12"/>
        <v>3.3620419999999998</v>
      </c>
      <c r="P86" s="81">
        <f t="shared" si="13"/>
        <v>3.1342159999999999</v>
      </c>
      <c r="Q86" s="207">
        <f t="shared" si="14"/>
        <v>36.51809309102012</v>
      </c>
      <c r="R86" s="159"/>
    </row>
    <row r="87" spans="2:18" ht="21" customHeight="1" x14ac:dyDescent="0.3">
      <c r="B87" s="79">
        <v>2007</v>
      </c>
      <c r="C87" s="80">
        <v>0.27461799999999997</v>
      </c>
      <c r="D87" s="81">
        <v>0.28941099999999997</v>
      </c>
      <c r="E87" s="81">
        <v>0.23158100000000001</v>
      </c>
      <c r="F87" s="81">
        <v>0.30458800000000003</v>
      </c>
      <c r="G87" s="81">
        <v>0.207729</v>
      </c>
      <c r="H87" s="81">
        <v>0.203823</v>
      </c>
      <c r="I87" s="81">
        <v>0.25786100000000001</v>
      </c>
      <c r="J87" s="81">
        <v>0.25996999999999998</v>
      </c>
      <c r="K87" s="81">
        <v>0.209589</v>
      </c>
      <c r="L87" s="81">
        <v>0.25215599999999999</v>
      </c>
      <c r="M87" s="81">
        <v>0.412856</v>
      </c>
      <c r="N87" s="80">
        <v>0.24154700000000001</v>
      </c>
      <c r="O87" s="82">
        <f t="shared" si="12"/>
        <v>3.1457290000000002</v>
      </c>
      <c r="P87" s="81">
        <f t="shared" si="13"/>
        <v>3.4592670000000001</v>
      </c>
      <c r="Q87" s="207">
        <f t="shared" si="14"/>
        <v>-6.4339767319979817</v>
      </c>
      <c r="R87" s="159"/>
    </row>
    <row r="88" spans="2:18" ht="21" customHeight="1" x14ac:dyDescent="0.3">
      <c r="B88" s="79">
        <v>2008</v>
      </c>
      <c r="C88" s="80">
        <v>0.31184400000000001</v>
      </c>
      <c r="D88" s="81">
        <v>0.22387599999999999</v>
      </c>
      <c r="E88" s="81">
        <v>0.32465899999999998</v>
      </c>
      <c r="F88" s="81">
        <v>0.25298700000000002</v>
      </c>
      <c r="G88" s="81">
        <v>0.36403099999999999</v>
      </c>
      <c r="H88" s="81">
        <v>0.34789100000000001</v>
      </c>
      <c r="I88" s="81">
        <v>0.32665300000000003</v>
      </c>
      <c r="J88" s="81">
        <v>0.41027799999999998</v>
      </c>
      <c r="K88" s="81">
        <v>0.32459700000000002</v>
      </c>
      <c r="L88" s="81">
        <v>0.29287099999999999</v>
      </c>
      <c r="M88" s="81">
        <v>0.44881700000000002</v>
      </c>
      <c r="N88" s="80">
        <v>0.44677600000000001</v>
      </c>
      <c r="O88" s="82">
        <f t="shared" si="12"/>
        <v>4.0752799999999993</v>
      </c>
      <c r="P88" s="81">
        <f t="shared" si="13"/>
        <v>4.6921470000000003</v>
      </c>
      <c r="Q88" s="207">
        <f t="shared" si="14"/>
        <v>29.549621089419944</v>
      </c>
      <c r="R88" s="159"/>
    </row>
    <row r="89" spans="2:18" ht="21" customHeight="1" x14ac:dyDescent="0.3">
      <c r="B89" s="79">
        <v>2009</v>
      </c>
      <c r="C89" s="80">
        <v>0.55171199999999998</v>
      </c>
      <c r="D89" s="81">
        <v>0.53230699999999997</v>
      </c>
      <c r="E89" s="81">
        <v>0.410667</v>
      </c>
      <c r="F89" s="81">
        <v>0.37518800000000002</v>
      </c>
      <c r="G89" s="81">
        <v>0.36297400000000002</v>
      </c>
      <c r="H89" s="81">
        <v>0.20930699999999999</v>
      </c>
      <c r="I89" s="81">
        <v>0.16808200000000001</v>
      </c>
      <c r="J89" s="81">
        <v>0.25647994000000002</v>
      </c>
      <c r="K89" s="81">
        <v>0.25140017999999997</v>
      </c>
      <c r="L89" s="81">
        <v>0.22842819</v>
      </c>
      <c r="M89" s="81">
        <v>0.30179746000000002</v>
      </c>
      <c r="N89" s="80">
        <v>0.27366412000000001</v>
      </c>
      <c r="O89" s="82">
        <f t="shared" si="12"/>
        <v>3.92200689</v>
      </c>
      <c r="P89" s="81">
        <f t="shared" si="13"/>
        <v>3.2786115900000001</v>
      </c>
      <c r="Q89" s="207">
        <f t="shared" si="14"/>
        <v>-3.7610448852594014</v>
      </c>
      <c r="R89" s="159"/>
    </row>
    <row r="90" spans="2:18" ht="21" customHeight="1" x14ac:dyDescent="0.3">
      <c r="B90" s="79">
        <v>2010</v>
      </c>
      <c r="C90" s="80">
        <v>0.31242608999999999</v>
      </c>
      <c r="D90" s="81">
        <v>0.30057159</v>
      </c>
      <c r="E90" s="81">
        <v>0.26694469999999998</v>
      </c>
      <c r="F90" s="81">
        <v>0.32792184000000002</v>
      </c>
      <c r="G90" s="81">
        <v>0.27689548000000003</v>
      </c>
      <c r="H90" s="81">
        <v>0.314</v>
      </c>
      <c r="I90" s="81">
        <v>0.27609488999999998</v>
      </c>
      <c r="J90" s="81">
        <v>0.33093869999999997</v>
      </c>
      <c r="K90" s="81">
        <v>0.40212879000000001</v>
      </c>
      <c r="L90" s="81">
        <v>0.38690985</v>
      </c>
      <c r="M90" s="81">
        <v>0.34439599999999998</v>
      </c>
      <c r="N90" s="80">
        <v>0.33742594999999997</v>
      </c>
      <c r="O90" s="82">
        <f t="shared" si="12"/>
        <v>3.8766538800000001</v>
      </c>
      <c r="P90" s="81">
        <f t="shared" si="13"/>
        <v>3.9629843799999995</v>
      </c>
      <c r="Q90" s="207">
        <f t="shared" si="14"/>
        <v>-1.1563725223338372</v>
      </c>
      <c r="R90" s="159"/>
    </row>
    <row r="91" spans="2:18" ht="21" customHeight="1" x14ac:dyDescent="0.3">
      <c r="B91" s="79">
        <v>2011</v>
      </c>
      <c r="C91" s="80">
        <v>0.34874247000000003</v>
      </c>
      <c r="D91" s="81">
        <v>0.27885546999999999</v>
      </c>
      <c r="E91" s="81">
        <v>0.29165223000000001</v>
      </c>
      <c r="F91" s="81">
        <v>0.29439036000000002</v>
      </c>
      <c r="G91" s="81">
        <v>0.33369264999999998</v>
      </c>
      <c r="H91" s="81">
        <v>0.33775702000000002</v>
      </c>
      <c r="I91" s="81">
        <v>0.40081287999999998</v>
      </c>
      <c r="J91" s="81">
        <v>0.38886900000000002</v>
      </c>
      <c r="K91" s="81">
        <v>0.50245242999999995</v>
      </c>
      <c r="L91" s="81">
        <v>0.44308593000000002</v>
      </c>
      <c r="M91" s="81">
        <v>0.44575689000000002</v>
      </c>
      <c r="N91" s="80">
        <v>0.43695695000000001</v>
      </c>
      <c r="O91" s="82">
        <f t="shared" si="12"/>
        <v>4.50302428</v>
      </c>
      <c r="P91" s="81">
        <f t="shared" si="13"/>
        <v>5.0401348299999995</v>
      </c>
      <c r="Q91" s="207">
        <f t="shared" si="14"/>
        <v>16.157501272721309</v>
      </c>
      <c r="R91" s="159"/>
    </row>
    <row r="92" spans="2:18" ht="21" customHeight="1" x14ac:dyDescent="0.3">
      <c r="B92" s="79">
        <v>2012</v>
      </c>
      <c r="C92" s="80">
        <v>0.41599633999999996</v>
      </c>
      <c r="D92" s="81">
        <v>0.42623507999999993</v>
      </c>
      <c r="E92" s="81">
        <v>0.42791951</v>
      </c>
      <c r="F92" s="81">
        <v>0.37720272999999999</v>
      </c>
      <c r="G92" s="81">
        <v>0.38178187000000002</v>
      </c>
      <c r="H92" s="81">
        <v>0.39306521999999999</v>
      </c>
      <c r="I92" s="81">
        <v>0.42956434999999998</v>
      </c>
      <c r="J92" s="81">
        <v>0.56645073999999995</v>
      </c>
      <c r="K92" s="81">
        <v>0.50067050000000002</v>
      </c>
      <c r="L92" s="81">
        <v>0.54037632999999996</v>
      </c>
      <c r="M92" s="81">
        <v>0.57359795000000002</v>
      </c>
      <c r="N92" s="80">
        <v>0.29232174999999999</v>
      </c>
      <c r="O92" s="82">
        <f t="shared" si="12"/>
        <v>5.3251823700000003</v>
      </c>
      <c r="P92" s="81">
        <f t="shared" si="13"/>
        <v>5.2406538999999999</v>
      </c>
      <c r="Q92" s="207">
        <f t="shared" si="14"/>
        <v>18.257909326662581</v>
      </c>
      <c r="R92" s="159"/>
    </row>
    <row r="93" spans="2:18" ht="21" customHeight="1" x14ac:dyDescent="0.3">
      <c r="B93" s="79">
        <v>2013</v>
      </c>
      <c r="C93" s="80">
        <v>0.28474781999999998</v>
      </c>
      <c r="D93" s="81">
        <v>0.43450857999999998</v>
      </c>
      <c r="E93" s="81">
        <v>0.45513026000000001</v>
      </c>
      <c r="F93" s="81">
        <v>0.40676573999999999</v>
      </c>
      <c r="G93" s="81">
        <v>0.27719289000000003</v>
      </c>
      <c r="H93" s="81">
        <v>0.47932699000000001</v>
      </c>
      <c r="I93" s="81">
        <v>0.35353931</v>
      </c>
      <c r="J93" s="81">
        <v>0.46243910999999999</v>
      </c>
      <c r="K93" s="81">
        <v>0.35003500999999992</v>
      </c>
      <c r="L93" s="81">
        <v>0.35294868000000001</v>
      </c>
      <c r="M93" s="81">
        <v>0.34117719000000002</v>
      </c>
      <c r="N93" s="80">
        <v>0.38246112999999998</v>
      </c>
      <c r="O93" s="82">
        <f t="shared" si="12"/>
        <v>4.58027271</v>
      </c>
      <c r="P93" s="81">
        <f t="shared" si="13"/>
        <v>4.3964967999999995</v>
      </c>
      <c r="Q93" s="207">
        <f t="shared" si="14"/>
        <v>-13.988434728480481</v>
      </c>
      <c r="R93" s="159"/>
    </row>
    <row r="94" spans="2:18" ht="21" customHeight="1" x14ac:dyDescent="0.3">
      <c r="B94" s="79">
        <v>2014</v>
      </c>
      <c r="C94" s="80">
        <v>0.38297312</v>
      </c>
      <c r="D94" s="81">
        <v>0.38709921000000003</v>
      </c>
      <c r="E94" s="81">
        <v>0.32143065000000004</v>
      </c>
      <c r="F94" s="81">
        <v>0.40592957000000002</v>
      </c>
      <c r="G94" s="81">
        <v>0.31123919</v>
      </c>
      <c r="H94" s="81">
        <v>0.34522462999999998</v>
      </c>
      <c r="I94" s="81">
        <v>0.27785103999999999</v>
      </c>
      <c r="J94" s="81">
        <v>0.33300729000000001</v>
      </c>
      <c r="K94" s="81">
        <v>0.42270254000000002</v>
      </c>
      <c r="L94" s="81">
        <v>0.37892588999999993</v>
      </c>
      <c r="M94" s="81">
        <v>0.31643924000000001</v>
      </c>
      <c r="N94" s="193">
        <v>0.38447283999999998</v>
      </c>
      <c r="O94" s="82">
        <f t="shared" si="12"/>
        <v>4.2672952099999995</v>
      </c>
      <c r="P94" s="81">
        <f t="shared" si="13"/>
        <v>4.0956076000000001</v>
      </c>
      <c r="Q94" s="207">
        <f t="shared" si="14"/>
        <v>-6.833162997405906</v>
      </c>
      <c r="R94" s="159"/>
    </row>
    <row r="95" spans="2:18" ht="21" customHeight="1" x14ac:dyDescent="0.3">
      <c r="B95" s="85">
        <v>2015</v>
      </c>
      <c r="C95" s="86">
        <v>0.35073010999999998</v>
      </c>
      <c r="D95" s="87">
        <v>0.35092974999999998</v>
      </c>
      <c r="E95" s="87">
        <v>0.31206064999999999</v>
      </c>
      <c r="F95" s="87">
        <v>0.44763714999999998</v>
      </c>
      <c r="G95" s="87">
        <v>0.24786694000000001</v>
      </c>
      <c r="H95" s="87">
        <v>0.27298415999999998</v>
      </c>
      <c r="I95" s="87">
        <v>0.25901539000000001</v>
      </c>
      <c r="J95" s="87">
        <v>0.24555639000000001</v>
      </c>
      <c r="K95" s="87">
        <v>0.25723712999999998</v>
      </c>
      <c r="L95" s="87">
        <v>0.26530686999999997</v>
      </c>
      <c r="M95" s="87">
        <v>0.22908242000000001</v>
      </c>
      <c r="N95" s="86"/>
      <c r="O95" s="88">
        <f t="shared" si="12"/>
        <v>3.2384069599999998</v>
      </c>
      <c r="P95" s="87"/>
      <c r="Q95" s="218">
        <f t="shared" si="14"/>
        <v>-24.111016448754196</v>
      </c>
      <c r="R95" s="159"/>
    </row>
    <row r="96" spans="2:18" ht="21" customHeight="1" x14ac:dyDescent="0.3"/>
    <row r="97" spans="2:18" ht="33" x14ac:dyDescent="0.6">
      <c r="B97" s="137" t="s">
        <v>66</v>
      </c>
      <c r="C97" s="137"/>
      <c r="D97" s="137"/>
      <c r="E97" s="137"/>
      <c r="F97" s="137"/>
      <c r="G97" s="137"/>
      <c r="H97" s="137"/>
      <c r="I97" s="137"/>
      <c r="J97" s="137"/>
      <c r="K97" s="137"/>
      <c r="L97" s="137"/>
      <c r="M97" s="137"/>
      <c r="N97" s="137"/>
      <c r="O97" s="137"/>
      <c r="P97" s="137"/>
      <c r="Q97" s="137"/>
    </row>
    <row r="98" spans="2:18" ht="31.2" x14ac:dyDescent="0.3">
      <c r="B98" s="139" t="s">
        <v>23</v>
      </c>
      <c r="C98" s="140" t="s">
        <v>24</v>
      </c>
      <c r="D98" s="141" t="s">
        <v>25</v>
      </c>
      <c r="E98" s="141" t="s">
        <v>26</v>
      </c>
      <c r="F98" s="141" t="s">
        <v>27</v>
      </c>
      <c r="G98" s="141" t="s">
        <v>28</v>
      </c>
      <c r="H98" s="141" t="s">
        <v>29</v>
      </c>
      <c r="I98" s="141" t="s">
        <v>30</v>
      </c>
      <c r="J98" s="141" t="s">
        <v>31</v>
      </c>
      <c r="K98" s="141" t="s">
        <v>32</v>
      </c>
      <c r="L98" s="141" t="s">
        <v>33</v>
      </c>
      <c r="M98" s="141" t="s">
        <v>34</v>
      </c>
      <c r="N98" s="140" t="s">
        <v>35</v>
      </c>
      <c r="O98" s="142" t="s">
        <v>36</v>
      </c>
      <c r="P98" s="143" t="s">
        <v>37</v>
      </c>
      <c r="Q98" s="144" t="s">
        <v>38</v>
      </c>
      <c r="R98" s="157"/>
    </row>
    <row r="99" spans="2:18" ht="21" customHeight="1" x14ac:dyDescent="0.3">
      <c r="B99" s="79">
        <v>2000</v>
      </c>
      <c r="C99" s="80">
        <v>0.45900000000000002</v>
      </c>
      <c r="D99" s="81">
        <v>0.745</v>
      </c>
      <c r="E99" s="81">
        <v>0.55788800000000005</v>
      </c>
      <c r="F99" s="81">
        <v>0.64900000000000002</v>
      </c>
      <c r="G99" s="81">
        <v>0.54700000000000004</v>
      </c>
      <c r="H99" s="81">
        <v>0.60138599999999998</v>
      </c>
      <c r="I99" s="81">
        <v>0.50900000000000001</v>
      </c>
      <c r="J99" s="81">
        <v>0.61399999999999999</v>
      </c>
      <c r="K99" s="81">
        <v>0.60399999999999998</v>
      </c>
      <c r="L99" s="81">
        <v>0.47399999999999998</v>
      </c>
      <c r="M99" s="81">
        <v>0.73899999999999999</v>
      </c>
      <c r="N99" s="80">
        <v>0.72299999999999998</v>
      </c>
      <c r="O99" s="82">
        <f>SUM(C99:N99)</f>
        <v>7.2222740000000005</v>
      </c>
      <c r="P99" s="81">
        <f>SUM(I99:N99,C100:H100)</f>
        <v>8.6607919999999989</v>
      </c>
      <c r="Q99" s="83"/>
      <c r="R99" s="158"/>
    </row>
    <row r="100" spans="2:18" ht="21" customHeight="1" x14ac:dyDescent="0.3">
      <c r="B100" s="79">
        <v>2001</v>
      </c>
      <c r="C100" s="80">
        <v>0.746</v>
      </c>
      <c r="D100" s="81">
        <v>0.91876899999999995</v>
      </c>
      <c r="E100" s="81">
        <v>0.610788</v>
      </c>
      <c r="F100" s="81">
        <v>0.65577200000000002</v>
      </c>
      <c r="G100" s="81">
        <v>0.697662</v>
      </c>
      <c r="H100" s="81">
        <v>1.3688009999999999</v>
      </c>
      <c r="I100" s="81">
        <v>0.74292899999999995</v>
      </c>
      <c r="J100" s="81">
        <v>0.66732899999999995</v>
      </c>
      <c r="K100" s="81">
        <v>0.70244899999999999</v>
      </c>
      <c r="L100" s="81">
        <v>0.75554699999999997</v>
      </c>
      <c r="M100" s="81">
        <v>0.78671100000000005</v>
      </c>
      <c r="N100" s="80">
        <v>0.70884800000000003</v>
      </c>
      <c r="O100" s="82">
        <f t="shared" ref="O100:O114" si="15">SUM(C100:N100)</f>
        <v>9.3616049999999991</v>
      </c>
      <c r="P100" s="81">
        <f t="shared" ref="P100:P113" si="16">SUM(I100:N100,C101:H101)</f>
        <v>7.6050559999999994</v>
      </c>
      <c r="Q100" s="207">
        <f>((O100/O99)-1)*100</f>
        <v>29.62129379195526</v>
      </c>
      <c r="R100" s="159"/>
    </row>
    <row r="101" spans="2:18" ht="21" customHeight="1" x14ac:dyDescent="0.3">
      <c r="B101" s="79">
        <v>2002</v>
      </c>
      <c r="C101" s="80">
        <v>0.52832699999999999</v>
      </c>
      <c r="D101" s="81">
        <v>0.74634199999999995</v>
      </c>
      <c r="E101" s="81">
        <v>0.58885399999999999</v>
      </c>
      <c r="F101" s="81">
        <v>0.65036799999999995</v>
      </c>
      <c r="G101" s="81">
        <v>-5.1146999999999998E-2</v>
      </c>
      <c r="H101" s="81">
        <v>0.77849900000000005</v>
      </c>
      <c r="I101" s="81">
        <v>0.42006900000000003</v>
      </c>
      <c r="J101" s="81">
        <v>0.425257</v>
      </c>
      <c r="K101" s="81">
        <v>0.53803100000000004</v>
      </c>
      <c r="L101" s="81">
        <v>0.60513600000000001</v>
      </c>
      <c r="M101" s="81">
        <v>1.445527</v>
      </c>
      <c r="N101" s="80">
        <v>0.32980700000000002</v>
      </c>
      <c r="O101" s="82">
        <f t="shared" si="15"/>
        <v>7.0050699999999999</v>
      </c>
      <c r="P101" s="81">
        <f t="shared" si="16"/>
        <v>7.7913710000000016</v>
      </c>
      <c r="Q101" s="207">
        <f t="shared" ref="Q101:Q114" si="17">((O101/O100)-1)*100</f>
        <v>-25.172339572113966</v>
      </c>
      <c r="R101" s="159"/>
    </row>
    <row r="102" spans="2:18" ht="21" customHeight="1" x14ac:dyDescent="0.3">
      <c r="B102" s="79">
        <v>2003</v>
      </c>
      <c r="C102" s="80">
        <v>0.63045099999999998</v>
      </c>
      <c r="D102" s="81">
        <v>0.78287600000000002</v>
      </c>
      <c r="E102" s="81">
        <v>0.64297599999999999</v>
      </c>
      <c r="F102" s="81">
        <v>0.77331700000000003</v>
      </c>
      <c r="G102" s="81">
        <v>0.65545900000000001</v>
      </c>
      <c r="H102" s="81">
        <v>0.54246499999999997</v>
      </c>
      <c r="I102" s="81">
        <v>0.69922200000000001</v>
      </c>
      <c r="J102" s="81">
        <v>0.58510799999999996</v>
      </c>
      <c r="K102" s="81">
        <v>0.76849500000000004</v>
      </c>
      <c r="L102" s="81">
        <v>0.61050599999999999</v>
      </c>
      <c r="M102" s="81">
        <v>0.707175</v>
      </c>
      <c r="N102" s="80">
        <v>0.60055700000000001</v>
      </c>
      <c r="O102" s="82">
        <f t="shared" si="15"/>
        <v>7.9986069999999998</v>
      </c>
      <c r="P102" s="81">
        <f t="shared" si="16"/>
        <v>7.2730999999999995</v>
      </c>
      <c r="Q102" s="207">
        <f t="shared" si="17"/>
        <v>14.183113088091904</v>
      </c>
      <c r="R102" s="159"/>
    </row>
    <row r="103" spans="2:18" ht="21" customHeight="1" x14ac:dyDescent="0.3">
      <c r="B103" s="79">
        <v>2004</v>
      </c>
      <c r="C103" s="80">
        <v>0.58849899999999999</v>
      </c>
      <c r="D103" s="81">
        <v>0.63954999999999995</v>
      </c>
      <c r="E103" s="81">
        <v>0.51956400000000003</v>
      </c>
      <c r="F103" s="81">
        <v>0.57238900000000004</v>
      </c>
      <c r="G103" s="81">
        <v>0.50836599999999998</v>
      </c>
      <c r="H103" s="81">
        <v>0.47366900000000001</v>
      </c>
      <c r="I103" s="81">
        <v>0.51452200000000003</v>
      </c>
      <c r="J103" s="81">
        <v>0.53148700000000004</v>
      </c>
      <c r="K103" s="81">
        <v>0.481518</v>
      </c>
      <c r="L103" s="81">
        <v>0.43660100000000002</v>
      </c>
      <c r="M103" s="81">
        <v>0.37922699999999998</v>
      </c>
      <c r="N103" s="80">
        <v>0.318907</v>
      </c>
      <c r="O103" s="82">
        <f t="shared" si="15"/>
        <v>5.9642990000000013</v>
      </c>
      <c r="P103" s="81">
        <f t="shared" si="16"/>
        <v>5.5316989999999997</v>
      </c>
      <c r="Q103" s="207">
        <f t="shared" si="17"/>
        <v>-25.433278569630914</v>
      </c>
      <c r="R103" s="159"/>
    </row>
    <row r="104" spans="2:18" ht="21" customHeight="1" x14ac:dyDescent="0.3">
      <c r="B104" s="79">
        <v>2005</v>
      </c>
      <c r="C104" s="80">
        <v>0.52641899999999997</v>
      </c>
      <c r="D104" s="81">
        <v>0.49132100000000001</v>
      </c>
      <c r="E104" s="81">
        <v>0.46069199999999999</v>
      </c>
      <c r="F104" s="81">
        <v>0.43990200000000002</v>
      </c>
      <c r="G104" s="81">
        <v>0.44370199999999999</v>
      </c>
      <c r="H104" s="81">
        <v>0.50740099999999999</v>
      </c>
      <c r="I104" s="81">
        <v>0.25393199999999999</v>
      </c>
      <c r="J104" s="81">
        <v>0.47206100000000001</v>
      </c>
      <c r="K104" s="81">
        <v>0.48559099999999999</v>
      </c>
      <c r="L104" s="81">
        <v>0.637347</v>
      </c>
      <c r="M104" s="81">
        <v>0.67019499999999999</v>
      </c>
      <c r="N104" s="80">
        <v>0.64498299999999997</v>
      </c>
      <c r="O104" s="82">
        <f t="shared" si="15"/>
        <v>6.0335459999999994</v>
      </c>
      <c r="P104" s="81">
        <f t="shared" si="16"/>
        <v>7.7951110000000003</v>
      </c>
      <c r="Q104" s="207">
        <f t="shared" si="17"/>
        <v>1.1610249586749166</v>
      </c>
      <c r="R104" s="159"/>
    </row>
    <row r="105" spans="2:18" ht="21" customHeight="1" x14ac:dyDescent="0.3">
      <c r="B105" s="79">
        <v>2006</v>
      </c>
      <c r="C105" s="80">
        <v>0.70171600000000001</v>
      </c>
      <c r="D105" s="81">
        <v>0.86960999999999999</v>
      </c>
      <c r="E105" s="81">
        <v>0.79943799999999998</v>
      </c>
      <c r="F105" s="81">
        <v>0.93785700000000005</v>
      </c>
      <c r="G105" s="81">
        <v>0.66261899999999996</v>
      </c>
      <c r="H105" s="81">
        <v>0.65976199999999996</v>
      </c>
      <c r="I105" s="81">
        <v>0.62690000000000001</v>
      </c>
      <c r="J105" s="81">
        <v>0.45656000000000002</v>
      </c>
      <c r="K105" s="81">
        <v>0.55391999999999997</v>
      </c>
      <c r="L105" s="81">
        <v>0.690751</v>
      </c>
      <c r="M105" s="81">
        <v>0.60879499999999998</v>
      </c>
      <c r="N105" s="80">
        <v>0.54631799999999997</v>
      </c>
      <c r="O105" s="82">
        <f t="shared" si="15"/>
        <v>8.1142459999999978</v>
      </c>
      <c r="P105" s="81">
        <f t="shared" si="16"/>
        <v>6.7509740000000003</v>
      </c>
      <c r="Q105" s="207">
        <f t="shared" si="17"/>
        <v>34.485524764375697</v>
      </c>
      <c r="R105" s="159"/>
    </row>
    <row r="106" spans="2:18" ht="21" customHeight="1" x14ac:dyDescent="0.3">
      <c r="B106" s="79">
        <v>2007</v>
      </c>
      <c r="C106" s="80">
        <v>0.58385299999999996</v>
      </c>
      <c r="D106" s="81">
        <v>0.66679699999999997</v>
      </c>
      <c r="E106" s="81">
        <v>0.426205</v>
      </c>
      <c r="F106" s="81">
        <v>0.71357199999999998</v>
      </c>
      <c r="G106" s="81">
        <v>0.47477599999999998</v>
      </c>
      <c r="H106" s="81">
        <v>0.40252700000000002</v>
      </c>
      <c r="I106" s="81">
        <v>0.47181200000000001</v>
      </c>
      <c r="J106" s="81">
        <v>0.44895800000000002</v>
      </c>
      <c r="K106" s="81">
        <v>0.47417199999999998</v>
      </c>
      <c r="L106" s="81">
        <v>0.442438</v>
      </c>
      <c r="M106" s="81">
        <v>0.468248</v>
      </c>
      <c r="N106" s="80">
        <v>0.52620100000000003</v>
      </c>
      <c r="O106" s="82">
        <f t="shared" si="15"/>
        <v>6.0995590000000002</v>
      </c>
      <c r="P106" s="81">
        <f t="shared" si="16"/>
        <v>5.8950200000000006</v>
      </c>
      <c r="Q106" s="207">
        <f t="shared" si="17"/>
        <v>-24.829010606777246</v>
      </c>
      <c r="R106" s="159"/>
    </row>
    <row r="107" spans="2:18" ht="21" customHeight="1" x14ac:dyDescent="0.3">
      <c r="B107" s="79">
        <v>2008</v>
      </c>
      <c r="C107" s="80">
        <v>0.182008</v>
      </c>
      <c r="D107" s="81">
        <v>0.69446799999999997</v>
      </c>
      <c r="E107" s="81">
        <v>0.48918099999999998</v>
      </c>
      <c r="F107" s="81">
        <v>0.57617499999999999</v>
      </c>
      <c r="G107" s="81">
        <v>0.56124499999999999</v>
      </c>
      <c r="H107" s="81">
        <v>0.560114</v>
      </c>
      <c r="I107" s="81">
        <v>0.563666</v>
      </c>
      <c r="J107" s="81">
        <v>0.65878999999999999</v>
      </c>
      <c r="K107" s="81">
        <v>0.47644599999999998</v>
      </c>
      <c r="L107" s="81">
        <v>0.556002</v>
      </c>
      <c r="M107" s="81">
        <v>0.58374499999999996</v>
      </c>
      <c r="N107" s="80">
        <v>0.97177400000000003</v>
      </c>
      <c r="O107" s="82">
        <f t="shared" si="15"/>
        <v>6.8736139999999999</v>
      </c>
      <c r="P107" s="81">
        <f t="shared" si="16"/>
        <v>7.7618539999999996</v>
      </c>
      <c r="Q107" s="207">
        <f t="shared" si="17"/>
        <v>12.690343678944661</v>
      </c>
      <c r="R107" s="159"/>
    </row>
    <row r="108" spans="2:18" ht="21" customHeight="1" x14ac:dyDescent="0.3">
      <c r="B108" s="79">
        <v>2009</v>
      </c>
      <c r="C108" s="80">
        <v>0.911026</v>
      </c>
      <c r="D108" s="81">
        <v>0.80897699999999995</v>
      </c>
      <c r="E108" s="81">
        <v>0.83523000000000003</v>
      </c>
      <c r="F108" s="81">
        <v>0.58165800000000001</v>
      </c>
      <c r="G108" s="81">
        <v>0.500359</v>
      </c>
      <c r="H108" s="81">
        <v>0.31418099999999999</v>
      </c>
      <c r="I108" s="81">
        <v>0.28372700000000001</v>
      </c>
      <c r="J108" s="81">
        <v>0.36492412000000002</v>
      </c>
      <c r="K108" s="81">
        <v>0.31044406000000002</v>
      </c>
      <c r="L108" s="81">
        <v>0.32041180000000002</v>
      </c>
      <c r="M108" s="81">
        <v>0.34854411000000002</v>
      </c>
      <c r="N108" s="80">
        <v>0.46451998</v>
      </c>
      <c r="O108" s="82">
        <f t="shared" si="15"/>
        <v>6.0440020700000003</v>
      </c>
      <c r="P108" s="81">
        <f t="shared" si="16"/>
        <v>4.9288845599999993</v>
      </c>
      <c r="Q108" s="207">
        <f t="shared" si="17"/>
        <v>-12.069515832573662</v>
      </c>
      <c r="R108" s="159"/>
    </row>
    <row r="109" spans="2:18" ht="21" customHeight="1" x14ac:dyDescent="0.3">
      <c r="B109" s="79">
        <v>2010</v>
      </c>
      <c r="C109" s="80">
        <v>0.45673276000000002</v>
      </c>
      <c r="D109" s="81">
        <v>0.44436530000000002</v>
      </c>
      <c r="E109" s="81">
        <v>0.50519263000000003</v>
      </c>
      <c r="F109" s="81">
        <v>0.49702494000000003</v>
      </c>
      <c r="G109" s="81">
        <v>0.48199786</v>
      </c>
      <c r="H109" s="81">
        <v>0.45100000000000001</v>
      </c>
      <c r="I109" s="81">
        <v>0.45175377</v>
      </c>
      <c r="J109" s="81">
        <v>0.58148060000000001</v>
      </c>
      <c r="K109" s="81">
        <v>0.55462102999999996</v>
      </c>
      <c r="L109" s="81">
        <v>0.5249140699999999</v>
      </c>
      <c r="M109" s="81">
        <v>0.60660999999999998</v>
      </c>
      <c r="N109" s="80">
        <v>0.53096061999999999</v>
      </c>
      <c r="O109" s="82">
        <f t="shared" si="15"/>
        <v>6.0866535800000001</v>
      </c>
      <c r="P109" s="81">
        <f t="shared" si="16"/>
        <v>6.1946907900000001</v>
      </c>
      <c r="Q109" s="207">
        <f t="shared" si="17"/>
        <v>0.70568324606810062</v>
      </c>
      <c r="R109" s="159"/>
    </row>
    <row r="110" spans="2:18" ht="21" customHeight="1" x14ac:dyDescent="0.3">
      <c r="B110" s="79">
        <v>2011</v>
      </c>
      <c r="C110" s="80">
        <v>0.49884707</v>
      </c>
      <c r="D110" s="81">
        <v>0.56309600000000004</v>
      </c>
      <c r="E110" s="81">
        <v>0.46401059</v>
      </c>
      <c r="F110" s="81">
        <v>0.51147558999999998</v>
      </c>
      <c r="G110" s="81">
        <v>0.45930677999999997</v>
      </c>
      <c r="H110" s="81">
        <v>0.44761467000000005</v>
      </c>
      <c r="I110" s="81">
        <v>0.51524576</v>
      </c>
      <c r="J110" s="81">
        <v>0.49212699999999993</v>
      </c>
      <c r="K110" s="81">
        <v>0.62051718</v>
      </c>
      <c r="L110" s="81">
        <v>0.65980238999999996</v>
      </c>
      <c r="M110" s="81">
        <v>0.60417236000000007</v>
      </c>
      <c r="N110" s="80">
        <v>0.65473740999999996</v>
      </c>
      <c r="O110" s="82">
        <f t="shared" si="15"/>
        <v>6.4909528000000005</v>
      </c>
      <c r="P110" s="81">
        <f t="shared" si="16"/>
        <v>7.6878641199999995</v>
      </c>
      <c r="Q110" s="207">
        <f t="shared" si="17"/>
        <v>6.642389199353782</v>
      </c>
      <c r="R110" s="159"/>
    </row>
    <row r="111" spans="2:18" ht="21" customHeight="1" x14ac:dyDescent="0.3">
      <c r="B111" s="79">
        <v>2012</v>
      </c>
      <c r="C111" s="80">
        <v>0.69396796000000005</v>
      </c>
      <c r="D111" s="81">
        <v>0.83518110000000001</v>
      </c>
      <c r="E111" s="81">
        <v>0.67598994999999995</v>
      </c>
      <c r="F111" s="81">
        <v>0.79045178999999999</v>
      </c>
      <c r="G111" s="81">
        <v>0.57096400000000003</v>
      </c>
      <c r="H111" s="81">
        <v>0.57470721999999996</v>
      </c>
      <c r="I111" s="81">
        <v>0.61322958999999999</v>
      </c>
      <c r="J111" s="81">
        <v>0.61702442999999996</v>
      </c>
      <c r="K111" s="81">
        <v>0.65522409999999998</v>
      </c>
      <c r="L111" s="81">
        <v>-0.38393672000000001</v>
      </c>
      <c r="M111" s="81">
        <v>2.1610974299999999</v>
      </c>
      <c r="N111" s="80">
        <v>0.32912387999999998</v>
      </c>
      <c r="O111" s="82">
        <f t="shared" si="15"/>
        <v>8.1330247299999989</v>
      </c>
      <c r="P111" s="81">
        <f t="shared" si="16"/>
        <v>10.06064686</v>
      </c>
      <c r="Q111" s="207">
        <f t="shared" si="17"/>
        <v>25.297856579699651</v>
      </c>
      <c r="R111" s="159"/>
    </row>
    <row r="112" spans="2:18" ht="21" customHeight="1" x14ac:dyDescent="0.3">
      <c r="B112" s="79">
        <v>2013</v>
      </c>
      <c r="C112" s="80">
        <v>2.9791451200000001</v>
      </c>
      <c r="D112" s="81">
        <v>0.69906029000000003</v>
      </c>
      <c r="E112" s="81">
        <v>0.55025573000000005</v>
      </c>
      <c r="F112" s="81">
        <v>0.77552955000000001</v>
      </c>
      <c r="G112" s="81">
        <v>0.26264184000000002</v>
      </c>
      <c r="H112" s="81">
        <v>0.80225162000000005</v>
      </c>
      <c r="I112" s="81">
        <v>0.44798356</v>
      </c>
      <c r="J112" s="81">
        <v>0.56997098999999996</v>
      </c>
      <c r="K112" s="81">
        <v>0.43465953999999996</v>
      </c>
      <c r="L112" s="81">
        <v>0.44167389000000001</v>
      </c>
      <c r="M112" s="81">
        <v>0.44280103999999998</v>
      </c>
      <c r="N112" s="80">
        <v>0.46782509999999999</v>
      </c>
      <c r="O112" s="82">
        <f t="shared" si="15"/>
        <v>8.87379827</v>
      </c>
      <c r="P112" s="81">
        <f t="shared" si="16"/>
        <v>4.9780106100000001</v>
      </c>
      <c r="Q112" s="207">
        <f t="shared" si="17"/>
        <v>9.1082169868184071</v>
      </c>
      <c r="R112" s="159"/>
    </row>
    <row r="113" spans="2:18" ht="21" customHeight="1" x14ac:dyDescent="0.3">
      <c r="B113" s="79">
        <v>2014</v>
      </c>
      <c r="C113" s="80">
        <v>0.30442302999999998</v>
      </c>
      <c r="D113" s="81">
        <v>0.53461716000000004</v>
      </c>
      <c r="E113" s="81">
        <v>0.1576622</v>
      </c>
      <c r="F113" s="81">
        <v>0.41565185999999998</v>
      </c>
      <c r="G113" s="81">
        <v>0.43487183000000001</v>
      </c>
      <c r="H113" s="81">
        <v>0.32587041</v>
      </c>
      <c r="I113" s="81">
        <v>0.29241577000000002</v>
      </c>
      <c r="J113" s="81">
        <v>0.37950940999999999</v>
      </c>
      <c r="K113" s="81">
        <v>0.42118435999999998</v>
      </c>
      <c r="L113" s="81">
        <v>0.38065599</v>
      </c>
      <c r="M113" s="81">
        <v>0.43101166000000002</v>
      </c>
      <c r="N113" s="193">
        <v>0.42554206</v>
      </c>
      <c r="O113" s="82">
        <f t="shared" si="15"/>
        <v>4.5034157399999994</v>
      </c>
      <c r="P113" s="81">
        <f t="shared" si="16"/>
        <v>4.7993008499999998</v>
      </c>
      <c r="Q113" s="207">
        <f t="shared" si="17"/>
        <v>-49.250415628391345</v>
      </c>
      <c r="R113" s="159"/>
    </row>
    <row r="114" spans="2:18" ht="21" customHeight="1" x14ac:dyDescent="0.3">
      <c r="B114" s="85">
        <v>2015</v>
      </c>
      <c r="C114" s="86">
        <v>0.38998074999999999</v>
      </c>
      <c r="D114" s="87">
        <v>0.44994822000000001</v>
      </c>
      <c r="E114" s="87">
        <v>0.43268615999999999</v>
      </c>
      <c r="F114" s="87">
        <v>0.45386764000000002</v>
      </c>
      <c r="G114" s="87">
        <v>0.39846030999999998</v>
      </c>
      <c r="H114" s="87">
        <v>0.34403852000000001</v>
      </c>
      <c r="I114" s="87">
        <v>0.23262985999999999</v>
      </c>
      <c r="J114" s="87">
        <v>0.26273105000000002</v>
      </c>
      <c r="K114" s="87">
        <v>0.23182053</v>
      </c>
      <c r="L114" s="87">
        <v>0.26416654000000001</v>
      </c>
      <c r="M114" s="87">
        <v>0.31608716999999997</v>
      </c>
      <c r="N114" s="86"/>
      <c r="O114" s="88">
        <f t="shared" si="15"/>
        <v>3.7764167500000001</v>
      </c>
      <c r="P114" s="87"/>
      <c r="Q114" s="218">
        <f t="shared" si="17"/>
        <v>-16.143279500994932</v>
      </c>
      <c r="R114" s="159"/>
    </row>
    <row r="115" spans="2:18" ht="21" customHeight="1" x14ac:dyDescent="0.3"/>
    <row r="116" spans="2:18" ht="33" x14ac:dyDescent="0.6">
      <c r="B116" s="137" t="s">
        <v>51</v>
      </c>
      <c r="C116" s="137"/>
      <c r="D116" s="137"/>
      <c r="E116" s="137"/>
      <c r="F116" s="137"/>
      <c r="G116" s="137"/>
      <c r="H116" s="137"/>
      <c r="I116" s="137"/>
      <c r="J116" s="137"/>
      <c r="K116" s="137"/>
      <c r="L116" s="137"/>
      <c r="M116" s="137"/>
      <c r="N116" s="137"/>
      <c r="O116" s="137"/>
      <c r="P116" s="137"/>
      <c r="Q116" s="137"/>
    </row>
    <row r="117" spans="2:18" ht="31.2" x14ac:dyDescent="0.3">
      <c r="B117" s="139" t="s">
        <v>23</v>
      </c>
      <c r="C117" s="140" t="s">
        <v>24</v>
      </c>
      <c r="D117" s="141" t="s">
        <v>25</v>
      </c>
      <c r="E117" s="141" t="s">
        <v>26</v>
      </c>
      <c r="F117" s="141" t="s">
        <v>27</v>
      </c>
      <c r="G117" s="141" t="s">
        <v>28</v>
      </c>
      <c r="H117" s="141" t="s">
        <v>29</v>
      </c>
      <c r="I117" s="141" t="s">
        <v>30</v>
      </c>
      <c r="J117" s="141" t="s">
        <v>31</v>
      </c>
      <c r="K117" s="141" t="s">
        <v>32</v>
      </c>
      <c r="L117" s="141" t="s">
        <v>33</v>
      </c>
      <c r="M117" s="141" t="s">
        <v>34</v>
      </c>
      <c r="N117" s="140" t="s">
        <v>35</v>
      </c>
      <c r="O117" s="142" t="s">
        <v>36</v>
      </c>
      <c r="P117" s="143" t="s">
        <v>37</v>
      </c>
      <c r="Q117" s="144" t="s">
        <v>38</v>
      </c>
      <c r="R117" s="157"/>
    </row>
    <row r="118" spans="2:18" ht="21" customHeight="1" x14ac:dyDescent="0.3">
      <c r="B118" s="79">
        <v>2000</v>
      </c>
      <c r="C118" s="80">
        <f t="shared" ref="C118:N118" si="18">+C4+C23+C42+C61+C80+C99</f>
        <v>57.561449999999994</v>
      </c>
      <c r="D118" s="81">
        <f t="shared" si="18"/>
        <v>67.273814000000002</v>
      </c>
      <c r="E118" s="81">
        <f t="shared" si="18"/>
        <v>70.761887999999999</v>
      </c>
      <c r="F118" s="81">
        <f t="shared" si="18"/>
        <v>71.814161000000013</v>
      </c>
      <c r="G118" s="81">
        <f t="shared" si="18"/>
        <v>66.890349999999998</v>
      </c>
      <c r="H118" s="81">
        <f t="shared" si="18"/>
        <v>67.090614610000003</v>
      </c>
      <c r="I118" s="81">
        <f t="shared" si="18"/>
        <v>68.514609709999988</v>
      </c>
      <c r="J118" s="81">
        <f t="shared" si="18"/>
        <v>66.684685840000014</v>
      </c>
      <c r="K118" s="81">
        <f t="shared" si="18"/>
        <v>63.470643469999992</v>
      </c>
      <c r="L118" s="81">
        <f t="shared" si="18"/>
        <v>63.581614999999992</v>
      </c>
      <c r="M118" s="81">
        <f t="shared" si="18"/>
        <v>73.090479000000002</v>
      </c>
      <c r="N118" s="80">
        <f t="shared" si="18"/>
        <v>89.189410000000009</v>
      </c>
      <c r="O118" s="82">
        <f>SUM(C118:N118)</f>
        <v>825.92372062999993</v>
      </c>
      <c r="P118" s="81">
        <f>SUM(I118:N118,C119:H119)</f>
        <v>995.56993302000001</v>
      </c>
      <c r="Q118" s="83"/>
      <c r="R118" s="158"/>
    </row>
    <row r="119" spans="2:18" ht="21" customHeight="1" x14ac:dyDescent="0.3">
      <c r="B119" s="79">
        <v>2001</v>
      </c>
      <c r="C119" s="80">
        <f t="shared" ref="C119:N119" si="19">+C5+C24+C43+C62+C81+C100</f>
        <v>90.502487000000002</v>
      </c>
      <c r="D119" s="81">
        <f t="shared" si="19"/>
        <v>95.318873000000011</v>
      </c>
      <c r="E119" s="81">
        <f t="shared" si="19"/>
        <v>97.806857000000008</v>
      </c>
      <c r="F119" s="81">
        <f t="shared" si="19"/>
        <v>106.00217099999999</v>
      </c>
      <c r="G119" s="81">
        <f t="shared" si="19"/>
        <v>94.583404999999985</v>
      </c>
      <c r="H119" s="81">
        <f t="shared" si="19"/>
        <v>86.824697</v>
      </c>
      <c r="I119" s="81">
        <f t="shared" si="19"/>
        <v>83.613451999999995</v>
      </c>
      <c r="J119" s="81">
        <f t="shared" si="19"/>
        <v>74.896132999999992</v>
      </c>
      <c r="K119" s="81">
        <f t="shared" si="19"/>
        <v>79.465608000000003</v>
      </c>
      <c r="L119" s="81">
        <f t="shared" si="19"/>
        <v>84.049822400000011</v>
      </c>
      <c r="M119" s="81">
        <f t="shared" si="19"/>
        <v>85.385561999999993</v>
      </c>
      <c r="N119" s="80">
        <f t="shared" si="19"/>
        <v>80.658383000000001</v>
      </c>
      <c r="O119" s="82">
        <f t="shared" ref="O119:O133" si="20">SUM(C119:N119)</f>
        <v>1059.1074503999998</v>
      </c>
      <c r="P119" s="81">
        <f t="shared" ref="P119:P132" si="21">SUM(I119:N119,C120:H120)</f>
        <v>920.2313850999999</v>
      </c>
      <c r="Q119" s="207">
        <f>((O119/O118)-1)*100</f>
        <v>28.23308302516503</v>
      </c>
      <c r="R119" s="159"/>
    </row>
    <row r="120" spans="2:18" ht="21" customHeight="1" x14ac:dyDescent="0.3">
      <c r="B120" s="79">
        <v>2002</v>
      </c>
      <c r="C120" s="80">
        <f t="shared" ref="C120:N120" si="22">+C6+C25+C44+C63+C82+C101</f>
        <v>77.005151999999995</v>
      </c>
      <c r="D120" s="81">
        <f t="shared" si="22"/>
        <v>75.183366000000007</v>
      </c>
      <c r="E120" s="81">
        <f t="shared" si="22"/>
        <v>76.571790000000007</v>
      </c>
      <c r="F120" s="81">
        <f t="shared" si="22"/>
        <v>80.647306999999998</v>
      </c>
      <c r="G120" s="81">
        <f t="shared" si="22"/>
        <v>61.279013400000004</v>
      </c>
      <c r="H120" s="81">
        <f t="shared" si="22"/>
        <v>61.475796299999999</v>
      </c>
      <c r="I120" s="81">
        <f t="shared" si="22"/>
        <v>55.890612999999988</v>
      </c>
      <c r="J120" s="81">
        <f t="shared" si="22"/>
        <v>50.707869000000002</v>
      </c>
      <c r="K120" s="81">
        <f t="shared" si="22"/>
        <v>60.873705000000001</v>
      </c>
      <c r="L120" s="81">
        <f t="shared" si="22"/>
        <v>62.412050000000001</v>
      </c>
      <c r="M120" s="81">
        <f t="shared" si="22"/>
        <v>72.448059000000001</v>
      </c>
      <c r="N120" s="80">
        <f t="shared" si="22"/>
        <v>72.312025000000006</v>
      </c>
      <c r="O120" s="82">
        <f t="shared" si="20"/>
        <v>806.80674569999996</v>
      </c>
      <c r="P120" s="81">
        <f t="shared" si="21"/>
        <v>862.79882399999997</v>
      </c>
      <c r="Q120" s="207">
        <f t="shared" ref="Q120:Q133" si="23">((O120/O119)-1)*100</f>
        <v>-23.822012072968789</v>
      </c>
      <c r="R120" s="159"/>
    </row>
    <row r="121" spans="2:18" ht="21" customHeight="1" x14ac:dyDescent="0.3">
      <c r="B121" s="79">
        <v>2003</v>
      </c>
      <c r="C121" s="80">
        <f t="shared" ref="C121:N121" si="24">+C7+C26+C45+C64+C83+C102</f>
        <v>79.660748999999996</v>
      </c>
      <c r="D121" s="81">
        <f t="shared" si="24"/>
        <v>92.189580000000021</v>
      </c>
      <c r="E121" s="81">
        <f t="shared" si="24"/>
        <v>79.20358499999999</v>
      </c>
      <c r="F121" s="81">
        <f t="shared" si="24"/>
        <v>85.61402799999999</v>
      </c>
      <c r="G121" s="81">
        <f t="shared" si="24"/>
        <v>78.669980999999993</v>
      </c>
      <c r="H121" s="81">
        <f t="shared" si="24"/>
        <v>72.816579999999988</v>
      </c>
      <c r="I121" s="81">
        <f t="shared" si="24"/>
        <v>80.076656</v>
      </c>
      <c r="J121" s="81">
        <f t="shared" si="24"/>
        <v>78.153646000000009</v>
      </c>
      <c r="K121" s="81">
        <f t="shared" si="24"/>
        <v>97.359103000000005</v>
      </c>
      <c r="L121" s="81">
        <f t="shared" si="24"/>
        <v>80.890132000000008</v>
      </c>
      <c r="M121" s="81">
        <f t="shared" si="24"/>
        <v>86.040827000000007</v>
      </c>
      <c r="N121" s="80">
        <f t="shared" si="24"/>
        <v>83.730678999999995</v>
      </c>
      <c r="O121" s="82">
        <f t="shared" si="20"/>
        <v>994.40554600000007</v>
      </c>
      <c r="P121" s="81">
        <f t="shared" si="21"/>
        <v>994.75858299999993</v>
      </c>
      <c r="Q121" s="207">
        <f t="shared" si="23"/>
        <v>23.252011872711353</v>
      </c>
      <c r="R121" s="159"/>
    </row>
    <row r="122" spans="2:18" ht="21" customHeight="1" x14ac:dyDescent="0.3">
      <c r="B122" s="79">
        <v>2004</v>
      </c>
      <c r="C122" s="80">
        <f t="shared" ref="C122:N122" si="25">+C8+C27+C46+C65+C84+C103</f>
        <v>86.54499899999999</v>
      </c>
      <c r="D122" s="81">
        <f t="shared" si="25"/>
        <v>82.528376000000009</v>
      </c>
      <c r="E122" s="81">
        <f t="shared" si="25"/>
        <v>87.270358999999999</v>
      </c>
      <c r="F122" s="81">
        <f t="shared" si="25"/>
        <v>85.549526999999983</v>
      </c>
      <c r="G122" s="81">
        <f t="shared" si="25"/>
        <v>78.252509999999987</v>
      </c>
      <c r="H122" s="81">
        <f t="shared" si="25"/>
        <v>68.361768999999995</v>
      </c>
      <c r="I122" s="81">
        <f t="shared" si="25"/>
        <v>72.796999</v>
      </c>
      <c r="J122" s="81">
        <f t="shared" si="25"/>
        <v>74.397518999999988</v>
      </c>
      <c r="K122" s="81">
        <f t="shared" si="25"/>
        <v>83.440406999999993</v>
      </c>
      <c r="L122" s="81">
        <f t="shared" si="25"/>
        <v>76.372112000000001</v>
      </c>
      <c r="M122" s="81">
        <f t="shared" si="25"/>
        <v>76.977313999999993</v>
      </c>
      <c r="N122" s="80">
        <f t="shared" si="25"/>
        <v>98.480289999999997</v>
      </c>
      <c r="O122" s="82">
        <f t="shared" si="20"/>
        <v>970.97218099999986</v>
      </c>
      <c r="P122" s="81">
        <f t="shared" si="21"/>
        <v>1053.8581429999999</v>
      </c>
      <c r="Q122" s="207">
        <f t="shared" si="23"/>
        <v>-2.3565199424179561</v>
      </c>
      <c r="R122" s="159"/>
    </row>
    <row r="123" spans="2:18" ht="21" customHeight="1" x14ac:dyDescent="0.3">
      <c r="B123" s="79">
        <v>2005</v>
      </c>
      <c r="C123" s="80">
        <f t="shared" ref="C123:N123" si="26">+C9+C28+C47+C66+C85+C104</f>
        <v>89.973469000000009</v>
      </c>
      <c r="D123" s="81">
        <f t="shared" si="26"/>
        <v>94.55518499999998</v>
      </c>
      <c r="E123" s="81">
        <f t="shared" si="26"/>
        <v>88.320048999999983</v>
      </c>
      <c r="F123" s="81">
        <f t="shared" si="26"/>
        <v>111.06364000000002</v>
      </c>
      <c r="G123" s="81">
        <f t="shared" si="26"/>
        <v>94.561025000000001</v>
      </c>
      <c r="H123" s="81">
        <f t="shared" si="26"/>
        <v>92.92013399999999</v>
      </c>
      <c r="I123" s="81">
        <f t="shared" si="26"/>
        <v>93.405875999999992</v>
      </c>
      <c r="J123" s="81">
        <f t="shared" si="26"/>
        <v>96.802872000000008</v>
      </c>
      <c r="K123" s="81">
        <f t="shared" si="26"/>
        <v>131.40706800000001</v>
      </c>
      <c r="L123" s="81">
        <f t="shared" si="26"/>
        <v>144.663545</v>
      </c>
      <c r="M123" s="81">
        <f t="shared" si="26"/>
        <v>145.684325</v>
      </c>
      <c r="N123" s="80">
        <f t="shared" si="26"/>
        <v>145.71623100000002</v>
      </c>
      <c r="O123" s="82">
        <f t="shared" si="20"/>
        <v>1329.0734190000001</v>
      </c>
      <c r="P123" s="81">
        <f t="shared" si="21"/>
        <v>1759.9970409699999</v>
      </c>
      <c r="Q123" s="207">
        <f t="shared" si="23"/>
        <v>36.880689787754093</v>
      </c>
      <c r="R123" s="159"/>
    </row>
    <row r="124" spans="2:18" ht="21" customHeight="1" x14ac:dyDescent="0.3">
      <c r="B124" s="79">
        <v>2006</v>
      </c>
      <c r="C124" s="80">
        <f t="shared" ref="C124:N124" si="27">+C10+C29+C48+C67+C86+C105</f>
        <v>148.28922800000001</v>
      </c>
      <c r="D124" s="81">
        <f t="shared" si="27"/>
        <v>176.20994299999998</v>
      </c>
      <c r="E124" s="81">
        <f t="shared" si="27"/>
        <v>184.23978199999999</v>
      </c>
      <c r="F124" s="81">
        <f t="shared" si="27"/>
        <v>191.34101200000003</v>
      </c>
      <c r="G124" s="81">
        <f t="shared" si="27"/>
        <v>159.31703466000002</v>
      </c>
      <c r="H124" s="81">
        <f t="shared" si="27"/>
        <v>142.92012430999998</v>
      </c>
      <c r="I124" s="81">
        <f t="shared" si="27"/>
        <v>137.14346879999999</v>
      </c>
      <c r="J124" s="81">
        <f t="shared" si="27"/>
        <v>121.07571477999998</v>
      </c>
      <c r="K124" s="81">
        <f t="shared" si="27"/>
        <v>147.78500911000003</v>
      </c>
      <c r="L124" s="81">
        <f t="shared" si="27"/>
        <v>150.80295662</v>
      </c>
      <c r="M124" s="81">
        <f t="shared" si="27"/>
        <v>155.71250144999999</v>
      </c>
      <c r="N124" s="80">
        <f t="shared" si="27"/>
        <v>153.70548617</v>
      </c>
      <c r="O124" s="82">
        <f t="shared" si="20"/>
        <v>1868.5422609</v>
      </c>
      <c r="P124" s="81">
        <f t="shared" si="21"/>
        <v>1799.1091933200003</v>
      </c>
      <c r="Q124" s="207">
        <f t="shared" si="23"/>
        <v>40.589845089663925</v>
      </c>
      <c r="R124" s="159"/>
    </row>
    <row r="125" spans="2:18" ht="21" customHeight="1" x14ac:dyDescent="0.3">
      <c r="B125" s="79">
        <v>2007</v>
      </c>
      <c r="C125" s="80">
        <f t="shared" ref="C125:N125" si="28">+C11+C30+C49+C68+C87+C106</f>
        <v>163.80327663</v>
      </c>
      <c r="D125" s="81">
        <f t="shared" si="28"/>
        <v>181.08628376000001</v>
      </c>
      <c r="E125" s="81">
        <f t="shared" si="28"/>
        <v>154.04453500000002</v>
      </c>
      <c r="F125" s="81">
        <f t="shared" si="28"/>
        <v>171.50311400000001</v>
      </c>
      <c r="G125" s="81">
        <f t="shared" si="28"/>
        <v>136.86957399999997</v>
      </c>
      <c r="H125" s="81">
        <f t="shared" si="28"/>
        <v>125.57727300000001</v>
      </c>
      <c r="I125" s="81">
        <f t="shared" si="28"/>
        <v>125.42082724000001</v>
      </c>
      <c r="J125" s="81">
        <f t="shared" si="28"/>
        <v>132.74045300000003</v>
      </c>
      <c r="K125" s="81">
        <f t="shared" si="28"/>
        <v>131.32453699999999</v>
      </c>
      <c r="L125" s="81">
        <f t="shared" si="28"/>
        <v>138.77468318000004</v>
      </c>
      <c r="M125" s="81">
        <f t="shared" si="28"/>
        <v>162.86772992999997</v>
      </c>
      <c r="N125" s="80">
        <f t="shared" si="28"/>
        <v>154.18566265999999</v>
      </c>
      <c r="O125" s="82">
        <f t="shared" si="20"/>
        <v>1778.1979494</v>
      </c>
      <c r="P125" s="81">
        <f t="shared" si="21"/>
        <v>2005.1320893200002</v>
      </c>
      <c r="Q125" s="207">
        <f t="shared" si="23"/>
        <v>-4.8350156905996311</v>
      </c>
      <c r="R125" s="159"/>
    </row>
    <row r="126" spans="2:18" ht="21" customHeight="1" x14ac:dyDescent="0.3">
      <c r="B126" s="79">
        <v>2008</v>
      </c>
      <c r="C126" s="80">
        <f t="shared" ref="C126:N126" si="29">+C12+C31+C50+C69+C88+C107</f>
        <v>172.30339288000002</v>
      </c>
      <c r="D126" s="81">
        <f t="shared" si="29"/>
        <v>188.93656268999999</v>
      </c>
      <c r="E126" s="81">
        <f t="shared" si="29"/>
        <v>179.43720149999999</v>
      </c>
      <c r="F126" s="81">
        <f t="shared" si="29"/>
        <v>197.66216802</v>
      </c>
      <c r="G126" s="81">
        <f t="shared" si="29"/>
        <v>214.55765606000003</v>
      </c>
      <c r="H126" s="81">
        <f t="shared" si="29"/>
        <v>206.92121516</v>
      </c>
      <c r="I126" s="81">
        <f t="shared" si="29"/>
        <v>189.09454808000004</v>
      </c>
      <c r="J126" s="81">
        <f t="shared" si="29"/>
        <v>191.74210209</v>
      </c>
      <c r="K126" s="81">
        <f t="shared" si="29"/>
        <v>181.22810272000004</v>
      </c>
      <c r="L126" s="81">
        <f t="shared" si="29"/>
        <v>189.28615731999997</v>
      </c>
      <c r="M126" s="81">
        <f t="shared" si="29"/>
        <v>256.31402677</v>
      </c>
      <c r="N126" s="80">
        <f t="shared" si="29"/>
        <v>305.74378913999993</v>
      </c>
      <c r="O126" s="82">
        <f t="shared" si="20"/>
        <v>2473.2269224300003</v>
      </c>
      <c r="P126" s="81">
        <f t="shared" si="21"/>
        <v>2725.1716175300003</v>
      </c>
      <c r="Q126" s="207">
        <f t="shared" si="23"/>
        <v>39.086141858644986</v>
      </c>
      <c r="R126" s="159"/>
    </row>
    <row r="127" spans="2:18" ht="21" customHeight="1" x14ac:dyDescent="0.3">
      <c r="B127" s="79">
        <v>2009</v>
      </c>
      <c r="C127" s="80">
        <f t="shared" ref="C127:N127" si="30">+C13+C32+C51+C70+C89+C108</f>
        <v>333.50781316000007</v>
      </c>
      <c r="D127" s="81">
        <f t="shared" si="30"/>
        <v>302.85272707000001</v>
      </c>
      <c r="E127" s="81">
        <f t="shared" si="30"/>
        <v>256.89400683000002</v>
      </c>
      <c r="F127" s="81">
        <f t="shared" si="30"/>
        <v>223.33166660000001</v>
      </c>
      <c r="G127" s="81">
        <f t="shared" si="30"/>
        <v>178.691427</v>
      </c>
      <c r="H127" s="81">
        <f t="shared" si="30"/>
        <v>116.48525075000001</v>
      </c>
      <c r="I127" s="81">
        <f t="shared" si="30"/>
        <v>110.98074579999999</v>
      </c>
      <c r="J127" s="81">
        <f t="shared" si="30"/>
        <v>121.41316625</v>
      </c>
      <c r="K127" s="81">
        <f t="shared" si="30"/>
        <v>114.60839125999999</v>
      </c>
      <c r="L127" s="81">
        <f t="shared" si="30"/>
        <v>120.82802273000003</v>
      </c>
      <c r="M127" s="81">
        <f t="shared" si="30"/>
        <v>128.83788019000002</v>
      </c>
      <c r="N127" s="80">
        <f t="shared" si="30"/>
        <v>153.17318704000002</v>
      </c>
      <c r="O127" s="82">
        <f t="shared" si="20"/>
        <v>2161.6042846800001</v>
      </c>
      <c r="P127" s="81">
        <f t="shared" si="21"/>
        <v>1819.3659908500001</v>
      </c>
      <c r="Q127" s="207">
        <f t="shared" si="23"/>
        <v>-12.599840108639281</v>
      </c>
      <c r="R127" s="159"/>
    </row>
    <row r="128" spans="2:18" ht="21" customHeight="1" x14ac:dyDescent="0.3">
      <c r="B128" s="79">
        <v>2010</v>
      </c>
      <c r="C128" s="80">
        <f t="shared" ref="C128:N128" si="31">+C14+C33+C52+C71+C90+C109</f>
        <v>166.89207106000001</v>
      </c>
      <c r="D128" s="81">
        <f t="shared" si="31"/>
        <v>169.83586373999995</v>
      </c>
      <c r="E128" s="81">
        <f t="shared" si="31"/>
        <v>171.20004228000002</v>
      </c>
      <c r="F128" s="81">
        <f t="shared" si="31"/>
        <v>195.46763897999998</v>
      </c>
      <c r="G128" s="81">
        <f t="shared" si="31"/>
        <v>182.52598152000002</v>
      </c>
      <c r="H128" s="81">
        <f t="shared" si="31"/>
        <v>183.60299999999998</v>
      </c>
      <c r="I128" s="81">
        <f t="shared" si="31"/>
        <v>177.40211066000001</v>
      </c>
      <c r="J128" s="81">
        <f t="shared" si="31"/>
        <v>188.72835174000002</v>
      </c>
      <c r="K128" s="81">
        <f t="shared" si="31"/>
        <v>208.56249886000001</v>
      </c>
      <c r="L128" s="81">
        <f t="shared" si="31"/>
        <v>194.01266889999999</v>
      </c>
      <c r="M128" s="81">
        <f t="shared" si="31"/>
        <v>207.01712000000001</v>
      </c>
      <c r="N128" s="80">
        <f t="shared" si="31"/>
        <v>210.73930726</v>
      </c>
      <c r="O128" s="150">
        <f t="shared" si="20"/>
        <v>2255.9866550000002</v>
      </c>
      <c r="P128" s="81">
        <f t="shared" si="21"/>
        <v>2356.0259264800002</v>
      </c>
      <c r="Q128" s="207">
        <f t="shared" si="23"/>
        <v>4.3663112156521411</v>
      </c>
      <c r="R128" s="159"/>
    </row>
    <row r="129" spans="2:18" ht="21" customHeight="1" x14ac:dyDescent="0.3">
      <c r="B129" s="79">
        <v>2011</v>
      </c>
      <c r="C129" s="80">
        <f t="shared" ref="C129:N129" si="32">+C15+C34+C53+C72+C91+C110</f>
        <v>190.68197263000002</v>
      </c>
      <c r="D129" s="81">
        <f t="shared" si="32"/>
        <v>198.81116115999995</v>
      </c>
      <c r="E129" s="81">
        <f t="shared" si="32"/>
        <v>192.62397292000003</v>
      </c>
      <c r="F129" s="81">
        <f t="shared" si="32"/>
        <v>211.48331852999999</v>
      </c>
      <c r="G129" s="81">
        <f t="shared" si="32"/>
        <v>175.06634074999994</v>
      </c>
      <c r="H129" s="81">
        <f t="shared" si="32"/>
        <v>200.89710306999999</v>
      </c>
      <c r="I129" s="81">
        <f t="shared" si="32"/>
        <v>194.17492485</v>
      </c>
      <c r="J129" s="81">
        <f t="shared" si="32"/>
        <v>201.05317397000002</v>
      </c>
      <c r="K129" s="81">
        <f t="shared" si="32"/>
        <v>244.77584863000004</v>
      </c>
      <c r="L129" s="81">
        <f t="shared" si="32"/>
        <v>240.06863579999998</v>
      </c>
      <c r="M129" s="81">
        <f t="shared" si="32"/>
        <v>249.28666372000004</v>
      </c>
      <c r="N129" s="80">
        <f t="shared" si="32"/>
        <v>279.94642077000003</v>
      </c>
      <c r="O129" s="82">
        <f t="shared" si="20"/>
        <v>2578.8695367999999</v>
      </c>
      <c r="P129" s="81">
        <f t="shared" si="21"/>
        <v>3048.01507739</v>
      </c>
      <c r="Q129" s="207">
        <f t="shared" si="23"/>
        <v>14.312269138843803</v>
      </c>
      <c r="R129" s="159"/>
    </row>
    <row r="130" spans="2:18" ht="21" customHeight="1" x14ac:dyDescent="0.3">
      <c r="B130" s="79">
        <v>2012</v>
      </c>
      <c r="C130" s="80">
        <f t="shared" ref="C130:N130" si="33">+C16+C35+C54+C73+C92+C111</f>
        <v>286.62760672000002</v>
      </c>
      <c r="D130" s="81">
        <f t="shared" si="33"/>
        <v>290.77489619000005</v>
      </c>
      <c r="E130" s="81">
        <f t="shared" si="33"/>
        <v>288.05336890999996</v>
      </c>
      <c r="F130" s="81">
        <f t="shared" si="33"/>
        <v>297.04059035000006</v>
      </c>
      <c r="G130" s="81">
        <f t="shared" si="33"/>
        <v>246.04542683</v>
      </c>
      <c r="H130" s="81">
        <f t="shared" si="33"/>
        <v>230.16752065</v>
      </c>
      <c r="I130" s="81">
        <f t="shared" si="33"/>
        <v>232.47327023</v>
      </c>
      <c r="J130" s="81">
        <f t="shared" si="33"/>
        <v>241.16354992999999</v>
      </c>
      <c r="K130" s="81">
        <f t="shared" si="33"/>
        <v>253.59842151000001</v>
      </c>
      <c r="L130" s="81">
        <f t="shared" si="33"/>
        <v>256.72171242000002</v>
      </c>
      <c r="M130" s="81">
        <f t="shared" si="33"/>
        <v>270.25111754</v>
      </c>
      <c r="N130" s="80">
        <f t="shared" si="33"/>
        <v>292.18037029999994</v>
      </c>
      <c r="O130" s="82">
        <f t="shared" si="20"/>
        <v>3185.0978515800002</v>
      </c>
      <c r="P130" s="81">
        <f t="shared" si="21"/>
        <v>3053.96239926</v>
      </c>
      <c r="Q130" s="207">
        <f t="shared" si="23"/>
        <v>23.507521653547503</v>
      </c>
      <c r="R130" s="159"/>
    </row>
    <row r="131" spans="2:18" ht="21" customHeight="1" x14ac:dyDescent="0.3">
      <c r="B131" s="79">
        <v>2013</v>
      </c>
      <c r="C131" s="80">
        <f t="shared" ref="C131:N131" si="34">+C17+C36+C55+C74+C93+C112</f>
        <v>268.36656123</v>
      </c>
      <c r="D131" s="81">
        <f t="shared" si="34"/>
        <v>272.09724116999996</v>
      </c>
      <c r="E131" s="81">
        <f t="shared" si="34"/>
        <v>261.49665953999994</v>
      </c>
      <c r="F131" s="81">
        <f t="shared" si="34"/>
        <v>258.21509944000002</v>
      </c>
      <c r="G131" s="81">
        <f t="shared" si="34"/>
        <v>226.64824064000001</v>
      </c>
      <c r="H131" s="81">
        <f t="shared" si="34"/>
        <v>220.75015531</v>
      </c>
      <c r="I131" s="81">
        <f t="shared" si="34"/>
        <v>201.00092771000004</v>
      </c>
      <c r="J131" s="81">
        <f t="shared" si="34"/>
        <v>266.15198691000001</v>
      </c>
      <c r="K131" s="81">
        <f t="shared" si="34"/>
        <v>235.8304924</v>
      </c>
      <c r="L131" s="81">
        <f t="shared" si="34"/>
        <v>223.19649090999999</v>
      </c>
      <c r="M131" s="81">
        <f t="shared" si="34"/>
        <v>218.96170136999999</v>
      </c>
      <c r="N131" s="80">
        <f t="shared" si="34"/>
        <v>209.25095708000001</v>
      </c>
      <c r="O131" s="82">
        <f t="shared" si="20"/>
        <v>2861.9665137100001</v>
      </c>
      <c r="P131" s="81">
        <f t="shared" si="21"/>
        <v>2708.3864848999997</v>
      </c>
      <c r="Q131" s="207">
        <f t="shared" si="23"/>
        <v>-10.145099237993815</v>
      </c>
      <c r="R131" s="159"/>
    </row>
    <row r="132" spans="2:18" ht="21" customHeight="1" x14ac:dyDescent="0.3">
      <c r="B132" s="79">
        <v>2014</v>
      </c>
      <c r="C132" s="80">
        <f t="shared" ref="C132:N132" si="35">+C18+C37+C56+C75+C94+C113</f>
        <v>229.77146737000001</v>
      </c>
      <c r="D132" s="81">
        <f t="shared" si="35"/>
        <v>247.18137584000002</v>
      </c>
      <c r="E132" s="81">
        <f t="shared" si="35"/>
        <v>229.43185001000001</v>
      </c>
      <c r="F132" s="81">
        <f t="shared" si="35"/>
        <v>253.09027016000002</v>
      </c>
      <c r="G132" s="81">
        <f t="shared" si="35"/>
        <v>209.27101134</v>
      </c>
      <c r="H132" s="81">
        <f t="shared" si="35"/>
        <v>185.24795379999995</v>
      </c>
      <c r="I132" s="81">
        <f t="shared" si="35"/>
        <v>186.41153342999999</v>
      </c>
      <c r="J132" s="81">
        <f t="shared" si="35"/>
        <v>207.37443225999999</v>
      </c>
      <c r="K132" s="81">
        <f t="shared" si="35"/>
        <v>240.2107225</v>
      </c>
      <c r="L132" s="81">
        <f t="shared" si="35"/>
        <v>213.10042003999999</v>
      </c>
      <c r="M132" s="81">
        <f t="shared" si="35"/>
        <v>212.05560280999998</v>
      </c>
      <c r="N132" s="193">
        <f t="shared" si="35"/>
        <v>220.10923061</v>
      </c>
      <c r="O132" s="82">
        <f t="shared" si="20"/>
        <v>2633.25587017</v>
      </c>
      <c r="P132" s="81">
        <f t="shared" si="21"/>
        <v>2554.0182279299997</v>
      </c>
      <c r="Q132" s="207">
        <f t="shared" si="23"/>
        <v>-7.9913808370706612</v>
      </c>
      <c r="R132" s="159"/>
    </row>
    <row r="133" spans="2:18" ht="21" customHeight="1" x14ac:dyDescent="0.3">
      <c r="B133" s="85">
        <v>2015</v>
      </c>
      <c r="C133" s="86">
        <f t="shared" ref="C133:M133" si="36">+C19+C38+C57+C76+C95+C114</f>
        <v>225.93092048000003</v>
      </c>
      <c r="D133" s="87">
        <f t="shared" si="36"/>
        <v>244.52335808000001</v>
      </c>
      <c r="E133" s="87">
        <f t="shared" si="36"/>
        <v>225.88778148</v>
      </c>
      <c r="F133" s="87">
        <f t="shared" si="36"/>
        <v>241.71666112</v>
      </c>
      <c r="G133" s="87">
        <f t="shared" si="36"/>
        <v>175.12898068999996</v>
      </c>
      <c r="H133" s="87">
        <f t="shared" si="36"/>
        <v>161.56858442999999</v>
      </c>
      <c r="I133" s="87">
        <f t="shared" si="36"/>
        <v>132.67275064</v>
      </c>
      <c r="J133" s="87">
        <f t="shared" si="36"/>
        <v>130.45543049000003</v>
      </c>
      <c r="K133" s="87">
        <f t="shared" si="36"/>
        <v>148.79483288999998</v>
      </c>
      <c r="L133" s="87">
        <f t="shared" si="36"/>
        <v>151.06664598</v>
      </c>
      <c r="M133" s="87">
        <f t="shared" si="36"/>
        <v>150.16496148000002</v>
      </c>
      <c r="N133" s="86"/>
      <c r="O133" s="88">
        <f t="shared" si="20"/>
        <v>1987.9109077600001</v>
      </c>
      <c r="P133" s="87"/>
      <c r="Q133" s="218">
        <f t="shared" si="23"/>
        <v>-24.507491646390488</v>
      </c>
      <c r="R133" s="159"/>
    </row>
    <row r="134" spans="2:18" ht="21" customHeight="1" x14ac:dyDescent="0.3"/>
    <row r="135" spans="2:18" ht="21" customHeight="1" x14ac:dyDescent="0.3"/>
    <row r="136" spans="2:18" ht="21" customHeight="1" x14ac:dyDescent="0.3"/>
    <row r="137" spans="2:18" ht="21" customHeight="1" x14ac:dyDescent="0.3"/>
    <row r="138" spans="2:18" ht="21" customHeight="1" x14ac:dyDescent="0.3"/>
    <row r="139" spans="2:18" ht="21" customHeight="1" x14ac:dyDescent="0.3"/>
    <row r="140" spans="2:18" ht="21" customHeight="1" x14ac:dyDescent="0.3"/>
  </sheetData>
  <sortState ref="B220:I222">
    <sortCondition ref="B220:B222"/>
  </sortState>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1"/>
  <sheetViews>
    <sheetView zoomScale="70" zoomScaleNormal="70" workbookViewId="0">
      <selection activeCell="Q19" sqref="Q19"/>
    </sheetView>
  </sheetViews>
  <sheetFormatPr defaultColWidth="9.109375" defaultRowHeight="15.6" x14ac:dyDescent="0.3"/>
  <cols>
    <col min="1" max="1" width="20" style="70" customWidth="1"/>
    <col min="2" max="2" width="12.88671875" style="70" bestFit="1" customWidth="1"/>
    <col min="3" max="14" width="13.5546875" style="70" customWidth="1"/>
    <col min="15" max="17" width="14.44140625" style="70" customWidth="1"/>
    <col min="18" max="18" width="14.109375" style="4" customWidth="1"/>
    <col min="19" max="21" width="17.88671875" style="4" customWidth="1"/>
    <col min="22" max="16384" width="9.109375" style="4"/>
  </cols>
  <sheetData>
    <row r="1" spans="2:24" ht="37.799999999999997" x14ac:dyDescent="0.65">
      <c r="B1" s="67" t="s">
        <v>57</v>
      </c>
      <c r="C1" s="68"/>
      <c r="D1" s="68"/>
      <c r="E1" s="68"/>
      <c r="F1" s="68"/>
      <c r="G1" s="68"/>
      <c r="H1" s="68"/>
      <c r="I1" s="68"/>
      <c r="J1" s="68"/>
      <c r="K1" s="68"/>
      <c r="L1" s="68"/>
      <c r="M1" s="68"/>
      <c r="N1" s="68"/>
      <c r="O1" s="68"/>
      <c r="P1" s="68"/>
      <c r="Q1" s="68"/>
    </row>
    <row r="2" spans="2:24" ht="33.75" x14ac:dyDescent="0.5">
      <c r="B2" s="137" t="s">
        <v>46</v>
      </c>
      <c r="C2" s="138"/>
      <c r="D2" s="138"/>
      <c r="E2" s="138"/>
      <c r="F2" s="138"/>
      <c r="G2" s="138"/>
      <c r="H2" s="138"/>
      <c r="I2" s="138"/>
      <c r="J2" s="138"/>
      <c r="K2" s="138"/>
      <c r="L2" s="138"/>
      <c r="M2" s="138"/>
      <c r="N2" s="138"/>
      <c r="O2" s="138"/>
      <c r="P2" s="138"/>
      <c r="Q2" s="181" t="s">
        <v>42</v>
      </c>
      <c r="R2" s="5"/>
      <c r="S2" s="5"/>
    </row>
    <row r="3" spans="2:24" ht="31.2" x14ac:dyDescent="0.3">
      <c r="B3" s="139" t="s">
        <v>23</v>
      </c>
      <c r="C3" s="140" t="s">
        <v>24</v>
      </c>
      <c r="D3" s="141" t="s">
        <v>25</v>
      </c>
      <c r="E3" s="141" t="s">
        <v>26</v>
      </c>
      <c r="F3" s="141" t="s">
        <v>27</v>
      </c>
      <c r="G3" s="141" t="s">
        <v>28</v>
      </c>
      <c r="H3" s="141" t="s">
        <v>29</v>
      </c>
      <c r="I3" s="141" t="s">
        <v>30</v>
      </c>
      <c r="J3" s="141" t="s">
        <v>31</v>
      </c>
      <c r="K3" s="141" t="s">
        <v>32</v>
      </c>
      <c r="L3" s="141" t="s">
        <v>33</v>
      </c>
      <c r="M3" s="141" t="s">
        <v>34</v>
      </c>
      <c r="N3" s="140" t="s">
        <v>35</v>
      </c>
      <c r="O3" s="142" t="s">
        <v>36</v>
      </c>
      <c r="P3" s="143" t="s">
        <v>37</v>
      </c>
      <c r="Q3" s="144" t="s">
        <v>38</v>
      </c>
      <c r="R3" s="5"/>
    </row>
    <row r="4" spans="2:24" ht="21" customHeight="1" x14ac:dyDescent="0.25">
      <c r="B4" s="79">
        <v>2000</v>
      </c>
      <c r="C4" s="80">
        <v>0</v>
      </c>
      <c r="D4" s="81">
        <v>0</v>
      </c>
      <c r="E4" s="81">
        <v>1.2E-2</v>
      </c>
      <c r="F4" s="81">
        <v>0.12</v>
      </c>
      <c r="G4" s="81">
        <v>0.83</v>
      </c>
      <c r="H4" s="81">
        <v>0.64800000000000002</v>
      </c>
      <c r="I4" s="81">
        <v>0.66</v>
      </c>
      <c r="J4" s="81">
        <v>1.1950000000000001</v>
      </c>
      <c r="K4" s="81">
        <v>4.0990000000000002</v>
      </c>
      <c r="L4" s="81">
        <v>6.5570504500000002</v>
      </c>
      <c r="M4" s="81">
        <v>7.0735305899999998</v>
      </c>
      <c r="N4" s="80">
        <v>4.2131744899999992</v>
      </c>
      <c r="O4" s="82">
        <f>SUM(C4:N4)</f>
        <v>25.407755529999999</v>
      </c>
      <c r="P4" s="81">
        <f>SUM(I4:N4,C5:H5)</f>
        <v>56.679393529999999</v>
      </c>
      <c r="Q4" s="83"/>
      <c r="R4" s="5"/>
    </row>
    <row r="5" spans="2:24" ht="21" customHeight="1" x14ac:dyDescent="0.25">
      <c r="B5" s="79">
        <v>2001</v>
      </c>
      <c r="C5" s="80">
        <v>6.4379999999999997</v>
      </c>
      <c r="D5" s="81">
        <v>7.7045120000000002</v>
      </c>
      <c r="E5" s="81">
        <v>5.5765219999999998</v>
      </c>
      <c r="F5" s="81">
        <v>2.32525</v>
      </c>
      <c r="G5" s="81">
        <v>5.0458210000000001</v>
      </c>
      <c r="H5" s="81">
        <v>5.7915330000000003</v>
      </c>
      <c r="I5" s="81">
        <v>7.1171249999999997</v>
      </c>
      <c r="J5" s="81">
        <v>7.3545600000000002</v>
      </c>
      <c r="K5" s="81">
        <v>5.1328849999999999</v>
      </c>
      <c r="L5" s="81">
        <v>7.6917600000000004</v>
      </c>
      <c r="M5" s="81">
        <v>7.0895330000000003</v>
      </c>
      <c r="N5" s="80">
        <v>6.51328</v>
      </c>
      <c r="O5" s="82">
        <f t="shared" ref="O5:O19" si="0">SUM(C5:N5)</f>
        <v>73.780781000000005</v>
      </c>
      <c r="P5" s="81">
        <f t="shared" ref="P5:P18" si="1">SUM(I5:N5,C6:H6)</f>
        <v>87.064986000000019</v>
      </c>
      <c r="Q5" s="207"/>
      <c r="R5" s="5"/>
    </row>
    <row r="6" spans="2:24" ht="21" customHeight="1" x14ac:dyDescent="0.25">
      <c r="B6" s="79">
        <v>2002</v>
      </c>
      <c r="C6" s="80">
        <v>8.0956069999999993</v>
      </c>
      <c r="D6" s="81">
        <v>8.0761389999999995</v>
      </c>
      <c r="E6" s="81">
        <v>6.853758</v>
      </c>
      <c r="F6" s="81">
        <v>7.3367570000000004</v>
      </c>
      <c r="G6" s="81">
        <v>8.3327209999999994</v>
      </c>
      <c r="H6" s="81">
        <v>7.4708610000000002</v>
      </c>
      <c r="I6" s="81">
        <v>8.2100570000000008</v>
      </c>
      <c r="J6" s="81">
        <v>7.46793</v>
      </c>
      <c r="K6" s="81">
        <v>7.8037650000000003</v>
      </c>
      <c r="L6" s="81">
        <v>7.5530410000000003</v>
      </c>
      <c r="M6" s="81">
        <v>8.7244679999999999</v>
      </c>
      <c r="N6" s="80">
        <v>9.5377709999999993</v>
      </c>
      <c r="O6" s="82">
        <f t="shared" si="0"/>
        <v>95.462874999999997</v>
      </c>
      <c r="P6" s="81">
        <f t="shared" si="1"/>
        <v>113.30148700000001</v>
      </c>
      <c r="Q6" s="207">
        <f t="shared" ref="Q6:Q19" si="2">((O6/O5)-1)*100</f>
        <v>29.387184177407931</v>
      </c>
      <c r="R6" s="5"/>
    </row>
    <row r="7" spans="2:24" ht="21" customHeight="1" x14ac:dyDescent="0.25">
      <c r="B7" s="79">
        <v>2003</v>
      </c>
      <c r="C7" s="80">
        <v>9.1347579999999997</v>
      </c>
      <c r="D7" s="81">
        <v>8.0846060000000008</v>
      </c>
      <c r="E7" s="81">
        <v>10.595122</v>
      </c>
      <c r="F7" s="81">
        <v>10.338445999999999</v>
      </c>
      <c r="G7" s="81">
        <v>10.031677999999999</v>
      </c>
      <c r="H7" s="81">
        <v>15.819845000000001</v>
      </c>
      <c r="I7" s="81">
        <v>13.931639000000001</v>
      </c>
      <c r="J7" s="81">
        <v>11.139920999999999</v>
      </c>
      <c r="K7" s="81">
        <v>12.937688</v>
      </c>
      <c r="L7" s="81">
        <v>14.95801</v>
      </c>
      <c r="M7" s="81">
        <v>14.409819000000001</v>
      </c>
      <c r="N7" s="80">
        <v>12.991885</v>
      </c>
      <c r="O7" s="82">
        <f t="shared" si="0"/>
        <v>144.37341700000002</v>
      </c>
      <c r="P7" s="81">
        <f t="shared" si="1"/>
        <v>170.66572900000003</v>
      </c>
      <c r="Q7" s="207">
        <f t="shared" si="2"/>
        <v>51.235144552267073</v>
      </c>
      <c r="R7" s="5"/>
      <c r="S7" s="30"/>
      <c r="T7" s="30"/>
      <c r="U7" s="30"/>
      <c r="V7" s="30"/>
      <c r="W7" s="30"/>
      <c r="X7" s="30"/>
    </row>
    <row r="8" spans="2:24" ht="21" customHeight="1" x14ac:dyDescent="0.25">
      <c r="B8" s="79">
        <v>2004</v>
      </c>
      <c r="C8" s="80">
        <v>15.762798999999999</v>
      </c>
      <c r="D8" s="81">
        <v>14.741987</v>
      </c>
      <c r="E8" s="81">
        <v>14.767863</v>
      </c>
      <c r="F8" s="81">
        <v>15.782465999999999</v>
      </c>
      <c r="G8" s="81">
        <v>14.026396</v>
      </c>
      <c r="H8" s="81">
        <v>15.215256</v>
      </c>
      <c r="I8" s="81">
        <v>15.97146</v>
      </c>
      <c r="J8" s="81">
        <v>15.666677</v>
      </c>
      <c r="K8" s="81">
        <v>13.350241</v>
      </c>
      <c r="L8" s="81">
        <v>17.386385000000001</v>
      </c>
      <c r="M8" s="81">
        <v>15.491353</v>
      </c>
      <c r="N8" s="80">
        <v>17.615124000000002</v>
      </c>
      <c r="O8" s="82">
        <f t="shared" si="0"/>
        <v>185.778007</v>
      </c>
      <c r="P8" s="81">
        <f t="shared" si="1"/>
        <v>197.69604399999997</v>
      </c>
      <c r="Q8" s="207">
        <f t="shared" si="2"/>
        <v>28.678818345069711</v>
      </c>
      <c r="R8" s="5"/>
    </row>
    <row r="9" spans="2:24" ht="21" customHeight="1" x14ac:dyDescent="0.25">
      <c r="B9" s="79">
        <v>2005</v>
      </c>
      <c r="C9" s="80">
        <v>17.990067</v>
      </c>
      <c r="D9" s="81">
        <v>17.785333999999999</v>
      </c>
      <c r="E9" s="81">
        <v>16.779731000000002</v>
      </c>
      <c r="F9" s="81">
        <v>16.570924999999999</v>
      </c>
      <c r="G9" s="81">
        <v>16.417442000000001</v>
      </c>
      <c r="H9" s="81">
        <v>16.671305</v>
      </c>
      <c r="I9" s="81">
        <v>18.450648000000001</v>
      </c>
      <c r="J9" s="81">
        <v>15.511870999999999</v>
      </c>
      <c r="K9" s="81">
        <v>16.844725</v>
      </c>
      <c r="L9" s="81">
        <v>18.464110000000002</v>
      </c>
      <c r="M9" s="81">
        <v>17.924416000000001</v>
      </c>
      <c r="N9" s="80">
        <v>19.976427000000001</v>
      </c>
      <c r="O9" s="82">
        <f t="shared" si="0"/>
        <v>209.38700100000003</v>
      </c>
      <c r="P9" s="81">
        <f t="shared" si="1"/>
        <v>222.88906600000004</v>
      </c>
      <c r="Q9" s="207">
        <f t="shared" si="2"/>
        <v>12.708174870236411</v>
      </c>
      <c r="R9" s="5"/>
    </row>
    <row r="10" spans="2:24" ht="21" customHeight="1" x14ac:dyDescent="0.25">
      <c r="B10" s="79">
        <v>2006</v>
      </c>
      <c r="C10" s="80">
        <v>19.362262000000001</v>
      </c>
      <c r="D10" s="81">
        <v>19.666264999999999</v>
      </c>
      <c r="E10" s="81">
        <v>19.150945</v>
      </c>
      <c r="F10" s="81">
        <v>18.463139000000002</v>
      </c>
      <c r="G10" s="81">
        <v>18.657138</v>
      </c>
      <c r="H10" s="81">
        <v>20.417120000000001</v>
      </c>
      <c r="I10" s="81">
        <v>20.730746</v>
      </c>
      <c r="J10" s="81">
        <v>20.753122000000001</v>
      </c>
      <c r="K10" s="81">
        <v>19.813503999999998</v>
      </c>
      <c r="L10" s="81">
        <v>21.575282000000001</v>
      </c>
      <c r="M10" s="81">
        <v>23.970867999999999</v>
      </c>
      <c r="N10" s="80">
        <v>25.712202999999999</v>
      </c>
      <c r="O10" s="82">
        <f t="shared" si="0"/>
        <v>248.27259399999997</v>
      </c>
      <c r="P10" s="81">
        <f t="shared" si="1"/>
        <v>265.75978999999995</v>
      </c>
      <c r="Q10" s="207">
        <f t="shared" si="2"/>
        <v>18.571159056812682</v>
      </c>
      <c r="R10" s="5"/>
    </row>
    <row r="11" spans="2:24" ht="21" customHeight="1" x14ac:dyDescent="0.25">
      <c r="B11" s="79">
        <v>2007</v>
      </c>
      <c r="C11" s="80">
        <v>22.246583000000001</v>
      </c>
      <c r="D11" s="81">
        <v>23.766186999999999</v>
      </c>
      <c r="E11" s="81">
        <v>22.545280999999999</v>
      </c>
      <c r="F11" s="81">
        <v>21.369146000000001</v>
      </c>
      <c r="G11" s="81">
        <v>21.276031</v>
      </c>
      <c r="H11" s="81">
        <v>22.000837000000001</v>
      </c>
      <c r="I11" s="81">
        <v>20.541864</v>
      </c>
      <c r="J11" s="81">
        <v>18.281113999999999</v>
      </c>
      <c r="K11" s="81">
        <v>21.965350999999998</v>
      </c>
      <c r="L11" s="81">
        <v>21.639272999999999</v>
      </c>
      <c r="M11" s="81">
        <v>22.833248999999999</v>
      </c>
      <c r="N11" s="80">
        <v>24.010701999999998</v>
      </c>
      <c r="O11" s="82">
        <f t="shared" si="0"/>
        <v>262.475618</v>
      </c>
      <c r="P11" s="81">
        <f t="shared" si="1"/>
        <v>267.62310199999996</v>
      </c>
      <c r="Q11" s="207">
        <f t="shared" si="2"/>
        <v>5.7207377468332377</v>
      </c>
      <c r="R11" s="5"/>
    </row>
    <row r="12" spans="2:24" ht="21" customHeight="1" x14ac:dyDescent="0.25">
      <c r="B12" s="79">
        <v>2008</v>
      </c>
      <c r="C12" s="80">
        <v>24.182075999999999</v>
      </c>
      <c r="D12" s="81">
        <v>23.948533999999999</v>
      </c>
      <c r="E12" s="81">
        <v>23.063545999999999</v>
      </c>
      <c r="F12" s="81">
        <v>23.549855000000001</v>
      </c>
      <c r="G12" s="81">
        <v>21.298743999999999</v>
      </c>
      <c r="H12" s="81">
        <v>22.308793999999999</v>
      </c>
      <c r="I12" s="81">
        <v>21.225045999999999</v>
      </c>
      <c r="J12" s="81">
        <v>18.952991999999998</v>
      </c>
      <c r="K12" s="81">
        <v>21.280975000000002</v>
      </c>
      <c r="L12" s="81">
        <v>22.993489</v>
      </c>
      <c r="M12" s="81">
        <v>24.167242000000002</v>
      </c>
      <c r="N12" s="80">
        <v>24.488799</v>
      </c>
      <c r="O12" s="82">
        <f t="shared" si="0"/>
        <v>271.46009200000003</v>
      </c>
      <c r="P12" s="81">
        <f t="shared" si="1"/>
        <v>275.72896200000002</v>
      </c>
      <c r="Q12" s="207">
        <f t="shared" si="2"/>
        <v>3.4229747008349021</v>
      </c>
      <c r="R12" s="10"/>
      <c r="S12" s="13"/>
      <c r="T12" s="26"/>
    </row>
    <row r="13" spans="2:24" ht="21" customHeight="1" x14ac:dyDescent="0.25">
      <c r="B13" s="79">
        <v>2009</v>
      </c>
      <c r="C13" s="80">
        <v>25.330503</v>
      </c>
      <c r="D13" s="81">
        <v>26.37425</v>
      </c>
      <c r="E13" s="81">
        <v>24.785211</v>
      </c>
      <c r="F13" s="81">
        <v>23.349340000000002</v>
      </c>
      <c r="G13" s="81">
        <v>21.107716</v>
      </c>
      <c r="H13" s="81">
        <v>21.673399</v>
      </c>
      <c r="I13" s="81">
        <v>23.262564999999999</v>
      </c>
      <c r="J13" s="81">
        <v>17.74390472</v>
      </c>
      <c r="K13" s="81">
        <v>19.90640866</v>
      </c>
      <c r="L13" s="81">
        <v>22.340446759999999</v>
      </c>
      <c r="M13" s="81">
        <v>24.069060889999999</v>
      </c>
      <c r="N13" s="80">
        <v>24.4408262</v>
      </c>
      <c r="O13" s="82">
        <f t="shared" si="0"/>
        <v>274.38363122999999</v>
      </c>
      <c r="P13" s="81">
        <f t="shared" si="1"/>
        <v>299.09345933999998</v>
      </c>
      <c r="Q13" s="207">
        <f t="shared" si="2"/>
        <v>1.0769683338941682</v>
      </c>
      <c r="R13" s="5"/>
      <c r="S13" s="20"/>
      <c r="T13" s="45"/>
    </row>
    <row r="14" spans="2:24" ht="21" customHeight="1" x14ac:dyDescent="0.25">
      <c r="B14" s="79">
        <v>2010</v>
      </c>
      <c r="C14" s="80">
        <v>27.920158600000001</v>
      </c>
      <c r="D14" s="81">
        <v>29.663199970000001</v>
      </c>
      <c r="E14" s="81">
        <v>27.026098609999998</v>
      </c>
      <c r="F14" s="81">
        <v>28.667390080000001</v>
      </c>
      <c r="G14" s="81">
        <v>26.292399850000002</v>
      </c>
      <c r="H14" s="81">
        <v>27.760999999999999</v>
      </c>
      <c r="I14" s="81">
        <v>24.99469075</v>
      </c>
      <c r="J14" s="81">
        <v>16.548316990000004</v>
      </c>
      <c r="K14" s="81">
        <v>22.480094149999999</v>
      </c>
      <c r="L14" s="81">
        <v>23.448394580000002</v>
      </c>
      <c r="M14" s="81">
        <v>21.564112999999999</v>
      </c>
      <c r="N14" s="80">
        <v>22.990559520000005</v>
      </c>
      <c r="O14" s="82">
        <f t="shared" si="0"/>
        <v>299.35641610000005</v>
      </c>
      <c r="P14" s="81">
        <f t="shared" si="1"/>
        <v>274.34856845000002</v>
      </c>
      <c r="Q14" s="207">
        <f t="shared" si="2"/>
        <v>9.1014120478152059</v>
      </c>
      <c r="R14" s="5"/>
    </row>
    <row r="15" spans="2:24" ht="21" customHeight="1" x14ac:dyDescent="0.25">
      <c r="B15" s="79">
        <v>2011</v>
      </c>
      <c r="C15" s="80">
        <v>24.811480339999999</v>
      </c>
      <c r="D15" s="81">
        <v>25.74256995</v>
      </c>
      <c r="E15" s="81">
        <v>25.184086019999999</v>
      </c>
      <c r="F15" s="81">
        <v>22.199771980000001</v>
      </c>
      <c r="G15" s="81">
        <v>23.545846280000003</v>
      </c>
      <c r="H15" s="81">
        <v>20.838644890000001</v>
      </c>
      <c r="I15" s="81">
        <v>21.6169312</v>
      </c>
      <c r="J15" s="81">
        <v>20.069515560000003</v>
      </c>
      <c r="K15" s="81">
        <v>22.100072870000002</v>
      </c>
      <c r="L15" s="81">
        <v>21.798458369999999</v>
      </c>
      <c r="M15" s="81">
        <v>24.856758189999997</v>
      </c>
      <c r="N15" s="80">
        <v>24.415054829999999</v>
      </c>
      <c r="O15" s="82">
        <f t="shared" si="0"/>
        <v>277.17919047999999</v>
      </c>
      <c r="P15" s="81">
        <f t="shared" si="1"/>
        <v>284.86420029999999</v>
      </c>
      <c r="Q15" s="207">
        <f t="shared" si="2"/>
        <v>-7.4083014183974445</v>
      </c>
    </row>
    <row r="16" spans="2:24" ht="21" customHeight="1" x14ac:dyDescent="0.25">
      <c r="B16" s="79">
        <v>2012</v>
      </c>
      <c r="C16" s="80">
        <v>24.580609589999998</v>
      </c>
      <c r="D16" s="81">
        <v>24.333735280000003</v>
      </c>
      <c r="E16" s="81">
        <v>23.889672690000001</v>
      </c>
      <c r="F16" s="81">
        <v>24.040775929999999</v>
      </c>
      <c r="G16" s="81">
        <v>27.83840781</v>
      </c>
      <c r="H16" s="81">
        <v>25.324207980000001</v>
      </c>
      <c r="I16" s="81">
        <v>23.018484839999999</v>
      </c>
      <c r="J16" s="81">
        <v>19.345298570000001</v>
      </c>
      <c r="K16" s="81">
        <v>23.141034680000001</v>
      </c>
      <c r="L16" s="81">
        <v>23.07582103</v>
      </c>
      <c r="M16" s="81">
        <v>23.223353970000002</v>
      </c>
      <c r="N16" s="80">
        <v>23.093003700000001</v>
      </c>
      <c r="O16" s="82">
        <f t="shared" si="0"/>
        <v>284.90440607000005</v>
      </c>
      <c r="P16" s="81">
        <f t="shared" si="1"/>
        <v>293.9801033</v>
      </c>
      <c r="Q16" s="207">
        <f t="shared" si="2"/>
        <v>2.7870835384943726</v>
      </c>
    </row>
    <row r="17" spans="1:21" ht="21" customHeight="1" x14ac:dyDescent="0.25">
      <c r="B17" s="79">
        <v>2013</v>
      </c>
      <c r="C17" s="80">
        <v>26.427303640000002</v>
      </c>
      <c r="D17" s="81">
        <v>26.770309510000001</v>
      </c>
      <c r="E17" s="81">
        <v>27.194806209999999</v>
      </c>
      <c r="F17" s="81">
        <v>23.802980229999999</v>
      </c>
      <c r="G17" s="81">
        <v>22.667515009999999</v>
      </c>
      <c r="H17" s="81">
        <v>32.220191909999997</v>
      </c>
      <c r="I17" s="81">
        <v>31.811703869999999</v>
      </c>
      <c r="J17" s="81">
        <v>15.537606220000001</v>
      </c>
      <c r="K17" s="81">
        <v>21.07452868</v>
      </c>
      <c r="L17" s="81">
        <v>25.623001909999999</v>
      </c>
      <c r="M17" s="81">
        <v>32.392563580000001</v>
      </c>
      <c r="N17" s="80">
        <v>28.920575119999999</v>
      </c>
      <c r="O17" s="82">
        <f t="shared" si="0"/>
        <v>314.44308589000008</v>
      </c>
      <c r="P17" s="81">
        <f t="shared" si="1"/>
        <v>316.08327829999996</v>
      </c>
      <c r="Q17" s="207">
        <f t="shared" si="2"/>
        <v>10.367926641591652</v>
      </c>
    </row>
    <row r="18" spans="1:21" ht="21" customHeight="1" x14ac:dyDescent="0.25">
      <c r="B18" s="79">
        <v>2014</v>
      </c>
      <c r="C18" s="80">
        <v>26.930634690000002</v>
      </c>
      <c r="D18" s="81">
        <v>28.864978860000001</v>
      </c>
      <c r="E18" s="81">
        <v>28.263413879999998</v>
      </c>
      <c r="F18" s="81">
        <v>25.074202339999999</v>
      </c>
      <c r="G18" s="81">
        <v>25.03043474</v>
      </c>
      <c r="H18" s="81">
        <v>26.559634410000001</v>
      </c>
      <c r="I18" s="81">
        <v>26.981664519999999</v>
      </c>
      <c r="J18" s="81">
        <v>23.90205125</v>
      </c>
      <c r="K18" s="81">
        <v>24.87605456</v>
      </c>
      <c r="L18" s="81">
        <v>28.647406420000003</v>
      </c>
      <c r="M18" s="81">
        <v>31.756435629999999</v>
      </c>
      <c r="N18" s="193">
        <v>31.559870270000001</v>
      </c>
      <c r="O18" s="82">
        <f t="shared" si="0"/>
        <v>328.44678156999998</v>
      </c>
      <c r="P18" s="81">
        <f t="shared" si="1"/>
        <v>343.59723486999997</v>
      </c>
      <c r="Q18" s="207">
        <f t="shared" si="2"/>
        <v>4.4534913656516961</v>
      </c>
      <c r="S18" s="22"/>
    </row>
    <row r="19" spans="1:21" ht="21" customHeight="1" x14ac:dyDescent="0.25">
      <c r="B19" s="85">
        <v>2015</v>
      </c>
      <c r="C19" s="86">
        <v>33.378651779999998</v>
      </c>
      <c r="D19" s="87">
        <v>31.55803611</v>
      </c>
      <c r="E19" s="87">
        <v>27.90860546</v>
      </c>
      <c r="F19" s="87">
        <v>27.288941990000001</v>
      </c>
      <c r="G19" s="87">
        <v>29.27288193</v>
      </c>
      <c r="H19" s="87">
        <v>26.46663495</v>
      </c>
      <c r="I19" s="87">
        <v>27.35445404</v>
      </c>
      <c r="J19" s="87">
        <v>24.054226839999998</v>
      </c>
      <c r="K19" s="87">
        <v>22.928660440000002</v>
      </c>
      <c r="L19" s="87">
        <v>22.502410439999998</v>
      </c>
      <c r="M19" s="87">
        <v>27.31663606</v>
      </c>
      <c r="N19" s="86"/>
      <c r="O19" s="88">
        <f t="shared" si="0"/>
        <v>300.03014004000005</v>
      </c>
      <c r="P19" s="87"/>
      <c r="Q19" s="218">
        <f t="shared" si="2"/>
        <v>-8.6518252345680775</v>
      </c>
      <c r="R19" s="5"/>
    </row>
    <row r="20" spans="1:21" ht="21" customHeight="1" x14ac:dyDescent="0.25"/>
    <row r="21" spans="1:21" ht="33.75" x14ac:dyDescent="0.5">
      <c r="B21" s="148" t="s">
        <v>62</v>
      </c>
      <c r="C21" s="149"/>
      <c r="D21" s="149"/>
      <c r="E21" s="149"/>
      <c r="F21" s="149"/>
      <c r="G21" s="149"/>
      <c r="H21" s="149"/>
      <c r="I21" s="149"/>
      <c r="J21" s="149"/>
      <c r="K21" s="149"/>
      <c r="L21" s="149"/>
      <c r="M21" s="149"/>
      <c r="N21" s="149"/>
      <c r="O21" s="149"/>
      <c r="P21" s="149"/>
      <c r="Q21" s="149"/>
    </row>
    <row r="22" spans="1:21" s="22" customFormat="1" ht="31.2" x14ac:dyDescent="0.3">
      <c r="A22" s="70"/>
      <c r="B22" s="139" t="s">
        <v>23</v>
      </c>
      <c r="C22" s="140" t="s">
        <v>24</v>
      </c>
      <c r="D22" s="141" t="s">
        <v>25</v>
      </c>
      <c r="E22" s="141" t="s">
        <v>26</v>
      </c>
      <c r="F22" s="141" t="s">
        <v>27</v>
      </c>
      <c r="G22" s="141" t="s">
        <v>28</v>
      </c>
      <c r="H22" s="141" t="s">
        <v>29</v>
      </c>
      <c r="I22" s="141" t="s">
        <v>30</v>
      </c>
      <c r="J22" s="141" t="s">
        <v>31</v>
      </c>
      <c r="K22" s="141" t="s">
        <v>32</v>
      </c>
      <c r="L22" s="141" t="s">
        <v>33</v>
      </c>
      <c r="M22" s="141" t="s">
        <v>34</v>
      </c>
      <c r="N22" s="140" t="s">
        <v>35</v>
      </c>
      <c r="O22" s="142" t="s">
        <v>36</v>
      </c>
      <c r="P22" s="143" t="s">
        <v>37</v>
      </c>
      <c r="Q22" s="144" t="s">
        <v>38</v>
      </c>
      <c r="R22" s="10"/>
      <c r="T22" s="4"/>
      <c r="U22" s="4"/>
    </row>
    <row r="23" spans="1:21" ht="21" customHeight="1" x14ac:dyDescent="0.25">
      <c r="B23" s="79">
        <v>2000</v>
      </c>
      <c r="C23" s="80">
        <v>0</v>
      </c>
      <c r="D23" s="81">
        <v>0</v>
      </c>
      <c r="E23" s="81">
        <v>1.6E-2</v>
      </c>
      <c r="F23" s="81">
        <v>0.16</v>
      </c>
      <c r="G23" s="81">
        <v>-0.04</v>
      </c>
      <c r="H23" s="81">
        <v>0.29399999999999998</v>
      </c>
      <c r="I23" s="81">
        <v>0.34399999999999997</v>
      </c>
      <c r="J23" s="81">
        <v>1.637</v>
      </c>
      <c r="K23" s="81">
        <v>5.2489999999999997</v>
      </c>
      <c r="L23" s="81">
        <v>7.5711411100000001</v>
      </c>
      <c r="M23" s="81">
        <v>8.2788235100000005</v>
      </c>
      <c r="N23" s="80">
        <v>5.3484854500000001</v>
      </c>
      <c r="O23" s="82">
        <f>SUM(C23:N23)</f>
        <v>28.858450069999996</v>
      </c>
      <c r="P23" s="81">
        <f>SUM(I23:N23,C24:H24)</f>
        <v>61.305750070000002</v>
      </c>
      <c r="Q23" s="83"/>
      <c r="R23" s="10"/>
    </row>
    <row r="24" spans="1:21" ht="21" customHeight="1" x14ac:dyDescent="0.3">
      <c r="B24" s="79">
        <v>2001</v>
      </c>
      <c r="C24" s="80">
        <v>5.8380000000000001</v>
      </c>
      <c r="D24" s="81">
        <v>7.4342930000000003</v>
      </c>
      <c r="E24" s="81">
        <v>5.9700129999999998</v>
      </c>
      <c r="F24" s="81">
        <v>1.9824839999999999</v>
      </c>
      <c r="G24" s="81">
        <v>6.0607959999999999</v>
      </c>
      <c r="H24" s="81">
        <v>5.5917139999999996</v>
      </c>
      <c r="I24" s="81">
        <v>9.9274769999999997</v>
      </c>
      <c r="J24" s="81">
        <v>8.0742270000000005</v>
      </c>
      <c r="K24" s="81">
        <v>5.9162990000000004</v>
      </c>
      <c r="L24" s="81">
        <v>9.2804190000000002</v>
      </c>
      <c r="M24" s="81">
        <v>7.1534829999999996</v>
      </c>
      <c r="N24" s="80">
        <v>7.3200830000000003</v>
      </c>
      <c r="O24" s="82">
        <f t="shared" ref="O24:O38" si="3">SUM(C24:N24)</f>
        <v>80.54928799999999</v>
      </c>
      <c r="P24" s="81">
        <f t="shared" ref="P24:P37" si="4">SUM(I24:N24,C25:H25)</f>
        <v>97.132823999999985</v>
      </c>
      <c r="Q24" s="84"/>
    </row>
    <row r="25" spans="1:21" ht="21" customHeight="1" x14ac:dyDescent="0.3">
      <c r="B25" s="79">
        <v>2002</v>
      </c>
      <c r="C25" s="80">
        <v>8.1917659999999994</v>
      </c>
      <c r="D25" s="81">
        <v>7.2027510000000001</v>
      </c>
      <c r="E25" s="81">
        <v>9.1268069999999994</v>
      </c>
      <c r="F25" s="81">
        <v>7.7400390000000003</v>
      </c>
      <c r="G25" s="81">
        <v>9.2349049999999995</v>
      </c>
      <c r="H25" s="81">
        <v>7.9645679999999999</v>
      </c>
      <c r="I25" s="81">
        <v>9.0904419999999995</v>
      </c>
      <c r="J25" s="81">
        <v>7.8536089999999996</v>
      </c>
      <c r="K25" s="81">
        <v>8.4527319999999992</v>
      </c>
      <c r="L25" s="81">
        <v>9.1106020000000001</v>
      </c>
      <c r="M25" s="81">
        <v>10.339656</v>
      </c>
      <c r="N25" s="80">
        <v>9.8436570000000003</v>
      </c>
      <c r="O25" s="82">
        <f t="shared" si="3"/>
        <v>104.151534</v>
      </c>
      <c r="P25" s="81">
        <f t="shared" si="4"/>
        <v>120.515117</v>
      </c>
      <c r="Q25" s="207">
        <f t="shared" ref="Q25:Q38" si="5">((O25/O24)-1)*100</f>
        <v>29.301619649325783</v>
      </c>
      <c r="R25" s="10"/>
    </row>
    <row r="26" spans="1:21" s="22" customFormat="1" ht="21" customHeight="1" x14ac:dyDescent="0.3">
      <c r="A26" s="70"/>
      <c r="B26" s="79">
        <v>2003</v>
      </c>
      <c r="C26" s="80">
        <v>9.6452380000000009</v>
      </c>
      <c r="D26" s="81">
        <v>8.5954890000000006</v>
      </c>
      <c r="E26" s="81">
        <v>9.2855519999999991</v>
      </c>
      <c r="F26" s="81">
        <v>11.249955999999999</v>
      </c>
      <c r="G26" s="81">
        <v>10.323525999999999</v>
      </c>
      <c r="H26" s="81">
        <v>16.724658000000002</v>
      </c>
      <c r="I26" s="81">
        <v>14.121097000000001</v>
      </c>
      <c r="J26" s="81">
        <v>15.687098000000001</v>
      </c>
      <c r="K26" s="81">
        <v>13.452874</v>
      </c>
      <c r="L26" s="81">
        <v>16.348905999999999</v>
      </c>
      <c r="M26" s="81">
        <v>15.655182</v>
      </c>
      <c r="N26" s="80">
        <v>14.831096000000001</v>
      </c>
      <c r="O26" s="82">
        <f t="shared" si="3"/>
        <v>155.92067200000002</v>
      </c>
      <c r="P26" s="81">
        <f t="shared" si="4"/>
        <v>185.57636099999999</v>
      </c>
      <c r="Q26" s="207">
        <f t="shared" si="5"/>
        <v>49.705593390492012</v>
      </c>
      <c r="R26" s="10"/>
    </row>
    <row r="27" spans="1:21" ht="21" customHeight="1" x14ac:dyDescent="0.3">
      <c r="B27" s="79">
        <v>2004</v>
      </c>
      <c r="C27" s="80">
        <v>15.315715000000001</v>
      </c>
      <c r="D27" s="81">
        <v>16.437543999999999</v>
      </c>
      <c r="E27" s="81">
        <v>15.809132999999999</v>
      </c>
      <c r="F27" s="81">
        <v>15.212517999999999</v>
      </c>
      <c r="G27" s="81">
        <v>16.297063999999999</v>
      </c>
      <c r="H27" s="81">
        <v>16.408134</v>
      </c>
      <c r="I27" s="81">
        <v>16.561779000000001</v>
      </c>
      <c r="J27" s="81">
        <v>18.210998</v>
      </c>
      <c r="K27" s="81">
        <v>16.153124999999999</v>
      </c>
      <c r="L27" s="81">
        <v>19.817968</v>
      </c>
      <c r="M27" s="81">
        <v>16.885991000000001</v>
      </c>
      <c r="N27" s="80">
        <v>18.668939999999999</v>
      </c>
      <c r="O27" s="82">
        <f t="shared" si="3"/>
        <v>201.778909</v>
      </c>
      <c r="P27" s="81">
        <f t="shared" si="4"/>
        <v>215.86715700000002</v>
      </c>
      <c r="Q27" s="207">
        <f t="shared" si="5"/>
        <v>29.411261772909736</v>
      </c>
      <c r="R27" s="10"/>
    </row>
    <row r="28" spans="1:21" ht="21" customHeight="1" x14ac:dyDescent="0.3">
      <c r="B28" s="79">
        <v>2005</v>
      </c>
      <c r="C28" s="80">
        <v>18.904271999999999</v>
      </c>
      <c r="D28" s="81">
        <v>18.049675000000001</v>
      </c>
      <c r="E28" s="81">
        <v>18.088491999999999</v>
      </c>
      <c r="F28" s="81">
        <v>18.233629000000001</v>
      </c>
      <c r="G28" s="81">
        <v>17.980053000000002</v>
      </c>
      <c r="H28" s="81">
        <v>18.312235000000001</v>
      </c>
      <c r="I28" s="81">
        <v>19.134726000000001</v>
      </c>
      <c r="J28" s="81">
        <v>19.051002</v>
      </c>
      <c r="K28" s="81">
        <v>20.11645</v>
      </c>
      <c r="L28" s="81">
        <v>19.456776000000001</v>
      </c>
      <c r="M28" s="81">
        <v>19.917169000000001</v>
      </c>
      <c r="N28" s="80">
        <v>20.470725999999999</v>
      </c>
      <c r="O28" s="82">
        <f t="shared" si="3"/>
        <v>227.71520500000003</v>
      </c>
      <c r="P28" s="81">
        <f t="shared" si="4"/>
        <v>246.74266300000002</v>
      </c>
      <c r="Q28" s="207">
        <f t="shared" si="5"/>
        <v>12.853819127349929</v>
      </c>
      <c r="R28" s="10"/>
    </row>
    <row r="29" spans="1:21" ht="21" customHeight="1" x14ac:dyDescent="0.3">
      <c r="B29" s="79">
        <v>2006</v>
      </c>
      <c r="C29" s="80">
        <v>21.169381000000001</v>
      </c>
      <c r="D29" s="81">
        <v>20.877443</v>
      </c>
      <c r="E29" s="81">
        <v>20.942240000000002</v>
      </c>
      <c r="F29" s="81">
        <v>20.250122000000001</v>
      </c>
      <c r="G29" s="81">
        <v>23.309626000000002</v>
      </c>
      <c r="H29" s="81">
        <v>22.047001999999999</v>
      </c>
      <c r="I29" s="81">
        <v>23.820986000000001</v>
      </c>
      <c r="J29" s="81">
        <v>26.847352000000001</v>
      </c>
      <c r="K29" s="81">
        <v>24.544505000000001</v>
      </c>
      <c r="L29" s="81">
        <v>26.117992999999998</v>
      </c>
      <c r="M29" s="81">
        <v>28.172143999999999</v>
      </c>
      <c r="N29" s="80">
        <v>27.724537999999999</v>
      </c>
      <c r="O29" s="82">
        <f t="shared" si="3"/>
        <v>285.82333199999999</v>
      </c>
      <c r="P29" s="81">
        <f t="shared" si="4"/>
        <v>306.75685300000004</v>
      </c>
      <c r="Q29" s="207">
        <f t="shared" si="5"/>
        <v>25.517895039112549</v>
      </c>
      <c r="R29" s="10"/>
    </row>
    <row r="30" spans="1:21" ht="21" customHeight="1" x14ac:dyDescent="0.3">
      <c r="B30" s="79">
        <v>2007</v>
      </c>
      <c r="C30" s="80">
        <v>24.269483999999999</v>
      </c>
      <c r="D30" s="81">
        <v>25.425308999999999</v>
      </c>
      <c r="E30" s="81">
        <v>26.083832000000001</v>
      </c>
      <c r="F30" s="81">
        <v>23.989432999999998</v>
      </c>
      <c r="G30" s="81">
        <v>24.662447</v>
      </c>
      <c r="H30" s="81">
        <v>25.09883</v>
      </c>
      <c r="I30" s="81">
        <v>23.727159</v>
      </c>
      <c r="J30" s="81">
        <v>22.957791</v>
      </c>
      <c r="K30" s="81">
        <v>27.995539000000001</v>
      </c>
      <c r="L30" s="81">
        <v>25.773828999999999</v>
      </c>
      <c r="M30" s="81">
        <v>27.079795000000001</v>
      </c>
      <c r="N30" s="80">
        <v>26.59778</v>
      </c>
      <c r="O30" s="82">
        <f t="shared" si="3"/>
        <v>303.66122800000005</v>
      </c>
      <c r="P30" s="81">
        <f t="shared" si="4"/>
        <v>316.22236100000003</v>
      </c>
      <c r="Q30" s="207">
        <f t="shared" si="5"/>
        <v>6.2408816926114552</v>
      </c>
      <c r="R30" s="10"/>
    </row>
    <row r="31" spans="1:21" ht="21" customHeight="1" x14ac:dyDescent="0.3">
      <c r="B31" s="79">
        <v>2008</v>
      </c>
      <c r="C31" s="80">
        <v>27.120059000000001</v>
      </c>
      <c r="D31" s="81">
        <v>26.47186</v>
      </c>
      <c r="E31" s="81">
        <v>27.205116</v>
      </c>
      <c r="F31" s="81">
        <v>27.529283</v>
      </c>
      <c r="G31" s="81">
        <v>26.502244999999998</v>
      </c>
      <c r="H31" s="81">
        <v>27.261904999999999</v>
      </c>
      <c r="I31" s="81">
        <v>24.753025999999998</v>
      </c>
      <c r="J31" s="81">
        <v>25.413616999999999</v>
      </c>
      <c r="K31" s="81">
        <v>29.459672000000001</v>
      </c>
      <c r="L31" s="81">
        <v>29.695235</v>
      </c>
      <c r="M31" s="81">
        <v>30.097494999999999</v>
      </c>
      <c r="N31" s="80">
        <v>29.269639000000002</v>
      </c>
      <c r="O31" s="82">
        <f t="shared" si="3"/>
        <v>330.77915199999995</v>
      </c>
      <c r="P31" s="81">
        <f t="shared" si="4"/>
        <v>345.81695799999994</v>
      </c>
      <c r="Q31" s="207">
        <f t="shared" si="5"/>
        <v>8.9303215226409716</v>
      </c>
      <c r="R31" s="5"/>
    </row>
    <row r="32" spans="1:21" ht="21" customHeight="1" x14ac:dyDescent="0.3">
      <c r="B32" s="79">
        <v>2009</v>
      </c>
      <c r="C32" s="80">
        <v>30.739863</v>
      </c>
      <c r="D32" s="81">
        <v>30.965606999999999</v>
      </c>
      <c r="E32" s="81">
        <v>31.673134000000001</v>
      </c>
      <c r="F32" s="81">
        <v>29.178884</v>
      </c>
      <c r="G32" s="81">
        <v>26.947042</v>
      </c>
      <c r="H32" s="81">
        <v>27.623743999999999</v>
      </c>
      <c r="I32" s="81">
        <v>28.169008000000002</v>
      </c>
      <c r="J32" s="81">
        <v>23.36015733</v>
      </c>
      <c r="K32" s="81">
        <v>26.911415250000001</v>
      </c>
      <c r="L32" s="81">
        <v>26.610057300000001</v>
      </c>
      <c r="M32" s="81">
        <v>32.326065560000004</v>
      </c>
      <c r="N32" s="80">
        <v>29.214183869999999</v>
      </c>
      <c r="O32" s="82">
        <f t="shared" si="3"/>
        <v>343.71916131</v>
      </c>
      <c r="P32" s="81">
        <f t="shared" si="4"/>
        <v>359.53846290999996</v>
      </c>
      <c r="Q32" s="207">
        <f t="shared" si="5"/>
        <v>3.9119785003862706</v>
      </c>
      <c r="R32" s="5"/>
    </row>
    <row r="33" spans="2:21" ht="21" customHeight="1" x14ac:dyDescent="0.3">
      <c r="B33" s="79">
        <v>2010</v>
      </c>
      <c r="C33" s="80">
        <v>31.556490629999999</v>
      </c>
      <c r="D33" s="81">
        <v>32.333404780000002</v>
      </c>
      <c r="E33" s="81">
        <v>31.221333139999999</v>
      </c>
      <c r="F33" s="81">
        <v>33.089691600000002</v>
      </c>
      <c r="G33" s="81">
        <v>31.539655449999998</v>
      </c>
      <c r="H33" s="81">
        <v>33.207000000000001</v>
      </c>
      <c r="I33" s="81">
        <v>27.26246944</v>
      </c>
      <c r="J33" s="81">
        <v>24.329064170000002</v>
      </c>
      <c r="K33" s="81">
        <v>26.249537719999999</v>
      </c>
      <c r="L33" s="81">
        <v>27.969650789999999</v>
      </c>
      <c r="M33" s="81">
        <v>28.262757000000001</v>
      </c>
      <c r="N33" s="80">
        <v>24.449477829999999</v>
      </c>
      <c r="O33" s="82">
        <f t="shared" si="3"/>
        <v>351.47053254999997</v>
      </c>
      <c r="P33" s="81">
        <f t="shared" si="4"/>
        <v>329.48360138000004</v>
      </c>
      <c r="Q33" s="207">
        <f t="shared" si="5"/>
        <v>2.25514667569231</v>
      </c>
      <c r="R33" s="5"/>
    </row>
    <row r="34" spans="2:21" ht="21" customHeight="1" x14ac:dyDescent="0.3">
      <c r="B34" s="79">
        <v>2011</v>
      </c>
      <c r="C34" s="80">
        <v>29.804947970000001</v>
      </c>
      <c r="D34" s="81">
        <v>28.888933890000001</v>
      </c>
      <c r="E34" s="81">
        <v>29.239009589999998</v>
      </c>
      <c r="F34" s="81">
        <v>27.095811229999999</v>
      </c>
      <c r="G34" s="81">
        <v>28.698418670000002</v>
      </c>
      <c r="H34" s="81">
        <v>27.233523079999998</v>
      </c>
      <c r="I34" s="81">
        <v>26.649273520000001</v>
      </c>
      <c r="J34" s="81">
        <v>26.41223879</v>
      </c>
      <c r="K34" s="81">
        <v>29.57512337</v>
      </c>
      <c r="L34" s="81">
        <v>28.386124850000002</v>
      </c>
      <c r="M34" s="81">
        <v>31.347461670000001</v>
      </c>
      <c r="N34" s="80">
        <v>29.281935730000001</v>
      </c>
      <c r="O34" s="82">
        <f t="shared" si="3"/>
        <v>342.61280236000005</v>
      </c>
      <c r="P34" s="81">
        <f t="shared" si="4"/>
        <v>357.38936104999999</v>
      </c>
      <c r="Q34" s="207">
        <f t="shared" si="5"/>
        <v>-2.5201914156885441</v>
      </c>
      <c r="R34" s="5"/>
    </row>
    <row r="35" spans="2:21" ht="21" customHeight="1" x14ac:dyDescent="0.3">
      <c r="B35" s="79">
        <v>2012</v>
      </c>
      <c r="C35" s="80">
        <v>29.521641300000002</v>
      </c>
      <c r="D35" s="81">
        <v>28.313585030000002</v>
      </c>
      <c r="E35" s="81">
        <v>29.023583129999999</v>
      </c>
      <c r="F35" s="81">
        <v>30.379451890000002</v>
      </c>
      <c r="G35" s="81">
        <v>37.934909570000002</v>
      </c>
      <c r="H35" s="81">
        <v>30.5640322</v>
      </c>
      <c r="I35" s="81">
        <v>30.001935889999999</v>
      </c>
      <c r="J35" s="81">
        <v>25.932473999999999</v>
      </c>
      <c r="K35" s="81">
        <v>31.186500049999999</v>
      </c>
      <c r="L35" s="81">
        <v>30.742467189999999</v>
      </c>
      <c r="M35" s="81">
        <v>29.02775437</v>
      </c>
      <c r="N35" s="80">
        <v>27.699315689999999</v>
      </c>
      <c r="O35" s="82">
        <f t="shared" si="3"/>
        <v>360.32765031000002</v>
      </c>
      <c r="P35" s="81">
        <f t="shared" si="4"/>
        <v>370.03995164999992</v>
      </c>
      <c r="Q35" s="207">
        <f t="shared" si="5"/>
        <v>5.1705154705182776</v>
      </c>
      <c r="R35" s="5"/>
      <c r="S35" s="5"/>
    </row>
    <row r="36" spans="2:21" ht="21" customHeight="1" x14ac:dyDescent="0.3">
      <c r="B36" s="79">
        <v>2013</v>
      </c>
      <c r="C36" s="80">
        <v>32.031540319999998</v>
      </c>
      <c r="D36" s="81">
        <v>31.916628029999998</v>
      </c>
      <c r="E36" s="81">
        <v>32.558333140000002</v>
      </c>
      <c r="F36" s="81">
        <v>34.488908780000003</v>
      </c>
      <c r="G36" s="81">
        <v>38.314521229999997</v>
      </c>
      <c r="H36" s="81">
        <v>26.139572959999999</v>
      </c>
      <c r="I36" s="81">
        <v>29.97621037</v>
      </c>
      <c r="J36" s="81">
        <v>28.728814440000001</v>
      </c>
      <c r="K36" s="81">
        <v>33.021226069999997</v>
      </c>
      <c r="L36" s="81">
        <v>35.44082221</v>
      </c>
      <c r="M36" s="81">
        <v>46.097497759999996</v>
      </c>
      <c r="N36" s="80">
        <v>36.440481609999999</v>
      </c>
      <c r="O36" s="82">
        <f t="shared" si="3"/>
        <v>405.15455692000006</v>
      </c>
      <c r="P36" s="81">
        <f t="shared" si="4"/>
        <v>421.70054699999997</v>
      </c>
      <c r="Q36" s="207">
        <f t="shared" si="5"/>
        <v>12.440595822006495</v>
      </c>
      <c r="R36" s="5"/>
      <c r="S36" s="5"/>
    </row>
    <row r="37" spans="2:21" ht="21" customHeight="1" x14ac:dyDescent="0.3">
      <c r="B37" s="79">
        <v>2014</v>
      </c>
      <c r="C37" s="80">
        <v>34.631984369999998</v>
      </c>
      <c r="D37" s="81">
        <v>35.386504029999998</v>
      </c>
      <c r="E37" s="81">
        <v>37.880858170000003</v>
      </c>
      <c r="F37" s="81">
        <v>32.630852969999999</v>
      </c>
      <c r="G37" s="81">
        <v>34.016244559999997</v>
      </c>
      <c r="H37" s="81">
        <v>37.449050440000001</v>
      </c>
      <c r="I37" s="81">
        <v>35.318417840000002</v>
      </c>
      <c r="J37" s="81">
        <v>34.357722289999998</v>
      </c>
      <c r="K37" s="81">
        <v>35.93869291</v>
      </c>
      <c r="L37" s="81">
        <v>39.966161679999999</v>
      </c>
      <c r="M37" s="81">
        <v>41.502428430000002</v>
      </c>
      <c r="N37" s="193">
        <v>42.024385930000001</v>
      </c>
      <c r="O37" s="82">
        <f t="shared" si="3"/>
        <v>441.10330362000002</v>
      </c>
      <c r="P37" s="81">
        <f t="shared" si="4"/>
        <v>456.81867549999993</v>
      </c>
      <c r="Q37" s="207">
        <f t="shared" si="5"/>
        <v>8.8728476789903699</v>
      </c>
      <c r="S37" s="5"/>
    </row>
    <row r="38" spans="2:21" ht="21" customHeight="1" x14ac:dyDescent="0.3">
      <c r="B38" s="85">
        <v>2015</v>
      </c>
      <c r="C38" s="86">
        <v>40.284682799999999</v>
      </c>
      <c r="D38" s="87">
        <v>39.568118310000003</v>
      </c>
      <c r="E38" s="87">
        <v>37.291593450000001</v>
      </c>
      <c r="F38" s="87">
        <v>36.294679950000003</v>
      </c>
      <c r="G38" s="87">
        <v>39.109254739999997</v>
      </c>
      <c r="H38" s="87">
        <v>35.16253717</v>
      </c>
      <c r="I38" s="87">
        <v>35.716775740000003</v>
      </c>
      <c r="J38" s="87">
        <v>33.671735169999998</v>
      </c>
      <c r="K38" s="87">
        <v>33.131676640000002</v>
      </c>
      <c r="L38" s="87">
        <v>30.195134039999999</v>
      </c>
      <c r="M38" s="87">
        <v>33.440165290000003</v>
      </c>
      <c r="N38" s="86"/>
      <c r="O38" s="88">
        <f t="shared" si="3"/>
        <v>393.86635330000001</v>
      </c>
      <c r="P38" s="87"/>
      <c r="Q38" s="218">
        <f t="shared" si="5"/>
        <v>-10.708818077838178</v>
      </c>
      <c r="R38" s="5"/>
      <c r="S38" s="5"/>
    </row>
    <row r="39" spans="2:21" ht="21" customHeight="1" x14ac:dyDescent="0.3">
      <c r="R39" s="5"/>
      <c r="S39" s="5"/>
    </row>
    <row r="40" spans="2:21" ht="33" x14ac:dyDescent="0.6">
      <c r="B40" s="137" t="s">
        <v>63</v>
      </c>
      <c r="C40" s="123"/>
      <c r="D40" s="123"/>
      <c r="E40" s="123"/>
      <c r="F40" s="123"/>
      <c r="G40" s="123"/>
      <c r="H40" s="123"/>
      <c r="I40" s="123"/>
      <c r="J40" s="123"/>
      <c r="K40" s="123"/>
      <c r="L40" s="123"/>
      <c r="M40" s="123"/>
      <c r="N40" s="123"/>
      <c r="O40" s="123"/>
      <c r="P40" s="123"/>
      <c r="Q40" s="123"/>
      <c r="R40" s="5"/>
      <c r="S40" s="5"/>
    </row>
    <row r="41" spans="2:21" ht="31.2" x14ac:dyDescent="0.3">
      <c r="B41" s="139" t="s">
        <v>23</v>
      </c>
      <c r="C41" s="140" t="s">
        <v>24</v>
      </c>
      <c r="D41" s="141" t="s">
        <v>25</v>
      </c>
      <c r="E41" s="141" t="s">
        <v>26</v>
      </c>
      <c r="F41" s="141" t="s">
        <v>27</v>
      </c>
      <c r="G41" s="141" t="s">
        <v>28</v>
      </c>
      <c r="H41" s="141" t="s">
        <v>29</v>
      </c>
      <c r="I41" s="141" t="s">
        <v>30</v>
      </c>
      <c r="J41" s="141" t="s">
        <v>31</v>
      </c>
      <c r="K41" s="141" t="s">
        <v>32</v>
      </c>
      <c r="L41" s="141" t="s">
        <v>33</v>
      </c>
      <c r="M41" s="141" t="s">
        <v>34</v>
      </c>
      <c r="N41" s="140" t="s">
        <v>35</v>
      </c>
      <c r="O41" s="142" t="s">
        <v>36</v>
      </c>
      <c r="P41" s="143" t="s">
        <v>37</v>
      </c>
      <c r="Q41" s="144" t="s">
        <v>38</v>
      </c>
      <c r="R41" s="5"/>
      <c r="S41" s="5"/>
    </row>
    <row r="42" spans="2:21" ht="21" customHeight="1" x14ac:dyDescent="0.3">
      <c r="B42" s="79">
        <v>2000</v>
      </c>
      <c r="C42" s="80">
        <v>0</v>
      </c>
      <c r="D42" s="81">
        <v>0</v>
      </c>
      <c r="E42" s="81">
        <v>7.0000000000000001E-3</v>
      </c>
      <c r="F42" s="81">
        <v>7.1999999999999995E-2</v>
      </c>
      <c r="G42" s="81">
        <v>0.32100000000000001</v>
      </c>
      <c r="H42" s="81">
        <v>0.249</v>
      </c>
      <c r="I42" s="81">
        <v>0.29299999999999998</v>
      </c>
      <c r="J42" s="81">
        <v>0.96</v>
      </c>
      <c r="K42" s="81">
        <v>2.0880000000000001</v>
      </c>
      <c r="L42" s="81">
        <v>3.7801433199999996</v>
      </c>
      <c r="M42" s="81">
        <v>4.7173044000000006</v>
      </c>
      <c r="N42" s="80">
        <v>2.9700304599999998</v>
      </c>
      <c r="O42" s="82">
        <f>SUM(C42:N42)</f>
        <v>15.457478180000001</v>
      </c>
      <c r="P42" s="81">
        <f>SUM(I42:N42,C43:H43)</f>
        <v>31.564477179999997</v>
      </c>
      <c r="Q42" s="83"/>
      <c r="R42" s="5"/>
      <c r="S42" s="5"/>
    </row>
    <row r="43" spans="2:21" ht="21" customHeight="1" x14ac:dyDescent="0.3">
      <c r="B43" s="79">
        <v>2001</v>
      </c>
      <c r="C43" s="80">
        <v>2.8919999999999999</v>
      </c>
      <c r="D43" s="81">
        <v>4.4870000000000001</v>
      </c>
      <c r="E43" s="81">
        <v>2.6059700000000001</v>
      </c>
      <c r="F43" s="81">
        <v>1.3179350000000001</v>
      </c>
      <c r="G43" s="81">
        <v>2.9640939999999998</v>
      </c>
      <c r="H43" s="81">
        <v>2.4889999999999999</v>
      </c>
      <c r="I43" s="81">
        <v>4.7293479999999999</v>
      </c>
      <c r="J43" s="81">
        <v>4.0684120000000004</v>
      </c>
      <c r="K43" s="81">
        <v>3.150709</v>
      </c>
      <c r="L43" s="81">
        <v>4.7539610000000003</v>
      </c>
      <c r="M43" s="81">
        <v>3.2014170000000002</v>
      </c>
      <c r="N43" s="80">
        <v>3.6380759999999999</v>
      </c>
      <c r="O43" s="82">
        <f t="shared" ref="O43:O57" si="6">SUM(C43:N43)</f>
        <v>40.297921999999993</v>
      </c>
      <c r="P43" s="81">
        <f t="shared" ref="P43:P56" si="7">SUM(I43:N43,C44:H44)</f>
        <v>46.167935999999997</v>
      </c>
      <c r="Q43" s="84"/>
      <c r="R43" s="5"/>
      <c r="S43" s="5"/>
    </row>
    <row r="44" spans="2:21" ht="21" customHeight="1" x14ac:dyDescent="0.3">
      <c r="B44" s="79">
        <v>2002</v>
      </c>
      <c r="C44" s="80">
        <v>3.7855989999999999</v>
      </c>
      <c r="D44" s="81">
        <v>3.096854</v>
      </c>
      <c r="E44" s="81">
        <v>4.3018130000000001</v>
      </c>
      <c r="F44" s="81">
        <v>3.543866</v>
      </c>
      <c r="G44" s="81">
        <v>4.3059820000000002</v>
      </c>
      <c r="H44" s="81">
        <v>3.5918990000000002</v>
      </c>
      <c r="I44" s="81">
        <v>3.8530579999999999</v>
      </c>
      <c r="J44" s="81">
        <v>3.7548180000000002</v>
      </c>
      <c r="K44" s="81">
        <v>3.8811490000000002</v>
      </c>
      <c r="L44" s="81">
        <v>4.3496620000000004</v>
      </c>
      <c r="M44" s="81">
        <v>4.807213</v>
      </c>
      <c r="N44" s="80">
        <v>4.3653930000000001</v>
      </c>
      <c r="O44" s="82">
        <f t="shared" si="6"/>
        <v>47.637306000000002</v>
      </c>
      <c r="P44" s="81">
        <f t="shared" si="7"/>
        <v>55.827097999999999</v>
      </c>
      <c r="Q44" s="207">
        <f t="shared" ref="Q44:Q57" si="8">((O44/O43)-1)*100</f>
        <v>18.212810079884534</v>
      </c>
      <c r="R44" s="5"/>
      <c r="S44" s="5"/>
    </row>
    <row r="45" spans="2:21" ht="21" customHeight="1" x14ac:dyDescent="0.3">
      <c r="B45" s="79">
        <v>2003</v>
      </c>
      <c r="C45" s="80">
        <v>4.635427</v>
      </c>
      <c r="D45" s="81">
        <v>4.1078669999999997</v>
      </c>
      <c r="E45" s="81">
        <v>4.4113519999999999</v>
      </c>
      <c r="F45" s="81">
        <v>5.3782059999999996</v>
      </c>
      <c r="G45" s="81">
        <v>4.9800050000000002</v>
      </c>
      <c r="H45" s="81">
        <v>7.3029479999999998</v>
      </c>
      <c r="I45" s="81">
        <v>5.407896</v>
      </c>
      <c r="J45" s="81">
        <v>7.800592</v>
      </c>
      <c r="K45" s="81">
        <v>5.9263159999999999</v>
      </c>
      <c r="L45" s="81">
        <v>7.2521490000000002</v>
      </c>
      <c r="M45" s="81">
        <v>6.6088899999999997</v>
      </c>
      <c r="N45" s="80">
        <v>6.4652710000000004</v>
      </c>
      <c r="O45" s="82">
        <f t="shared" si="6"/>
        <v>70.276919000000007</v>
      </c>
      <c r="P45" s="81">
        <f t="shared" si="7"/>
        <v>81.535223000000002</v>
      </c>
      <c r="Q45" s="207">
        <f t="shared" si="8"/>
        <v>47.524964992772681</v>
      </c>
      <c r="R45" s="43"/>
      <c r="S45" s="43"/>
      <c r="T45" s="43"/>
      <c r="U45" s="43"/>
    </row>
    <row r="46" spans="2:21" ht="21" customHeight="1" x14ac:dyDescent="0.3">
      <c r="B46" s="79">
        <v>2004</v>
      </c>
      <c r="C46" s="80">
        <v>6.1028799999999999</v>
      </c>
      <c r="D46" s="81">
        <v>7.322616</v>
      </c>
      <c r="E46" s="81">
        <v>7.1545529999999999</v>
      </c>
      <c r="F46" s="81">
        <v>7.5813459999999999</v>
      </c>
      <c r="G46" s="81">
        <v>6.5580449999999999</v>
      </c>
      <c r="H46" s="81">
        <v>7.3546690000000003</v>
      </c>
      <c r="I46" s="81">
        <v>6.7319899999999997</v>
      </c>
      <c r="J46" s="81">
        <v>8.813364</v>
      </c>
      <c r="K46" s="81">
        <v>7.2707569999999997</v>
      </c>
      <c r="L46" s="81">
        <v>9.3133330000000001</v>
      </c>
      <c r="M46" s="81">
        <v>8.2544629999999994</v>
      </c>
      <c r="N46" s="80">
        <v>8.6406379999999992</v>
      </c>
      <c r="O46" s="82">
        <f t="shared" si="6"/>
        <v>91.098653999999996</v>
      </c>
      <c r="P46" s="81">
        <f t="shared" si="7"/>
        <v>98.974008000000012</v>
      </c>
      <c r="Q46" s="207">
        <f t="shared" si="8"/>
        <v>29.628127266080039</v>
      </c>
      <c r="R46" s="5"/>
      <c r="S46" s="5"/>
    </row>
    <row r="47" spans="2:21" ht="21" customHeight="1" x14ac:dyDescent="0.3">
      <c r="B47" s="79">
        <v>2005</v>
      </c>
      <c r="C47" s="80">
        <v>8.5606329999999993</v>
      </c>
      <c r="D47" s="81">
        <v>8.7413889999999999</v>
      </c>
      <c r="E47" s="81">
        <v>7.0013459999999998</v>
      </c>
      <c r="F47" s="81">
        <v>8.1385290000000001</v>
      </c>
      <c r="G47" s="81">
        <v>8.7429000000000006</v>
      </c>
      <c r="H47" s="81">
        <v>8.7646660000000001</v>
      </c>
      <c r="I47" s="81">
        <v>8.6867750000000008</v>
      </c>
      <c r="J47" s="81">
        <v>9.0399080000000005</v>
      </c>
      <c r="K47" s="81">
        <v>8.8653329999999997</v>
      </c>
      <c r="L47" s="81">
        <v>9.2602320000000002</v>
      </c>
      <c r="M47" s="81">
        <v>9.160209</v>
      </c>
      <c r="N47" s="80">
        <v>8.9702839999999995</v>
      </c>
      <c r="O47" s="82">
        <f t="shared" si="6"/>
        <v>103.93220399999998</v>
      </c>
      <c r="P47" s="81">
        <f t="shared" si="7"/>
        <v>111.47492500000001</v>
      </c>
      <c r="Q47" s="207">
        <f t="shared" si="8"/>
        <v>14.087529767454065</v>
      </c>
      <c r="R47" s="5"/>
      <c r="S47" s="5"/>
    </row>
    <row r="48" spans="2:21" ht="21" customHeight="1" x14ac:dyDescent="0.3">
      <c r="B48" s="79">
        <v>2006</v>
      </c>
      <c r="C48" s="80">
        <v>8.9504180000000009</v>
      </c>
      <c r="D48" s="81">
        <v>9.075253</v>
      </c>
      <c r="E48" s="81">
        <v>9.1455990000000007</v>
      </c>
      <c r="F48" s="81">
        <v>9.16052</v>
      </c>
      <c r="G48" s="81">
        <v>10.69824</v>
      </c>
      <c r="H48" s="81">
        <v>10.462154</v>
      </c>
      <c r="I48" s="81">
        <v>10.01986</v>
      </c>
      <c r="J48" s="81">
        <v>12.440803000000001</v>
      </c>
      <c r="K48" s="81">
        <v>10.270465</v>
      </c>
      <c r="L48" s="81">
        <v>11.762021000000001</v>
      </c>
      <c r="M48" s="81">
        <v>13.006743999999999</v>
      </c>
      <c r="N48" s="80">
        <v>11.913147</v>
      </c>
      <c r="O48" s="82">
        <f t="shared" si="6"/>
        <v>126.905224</v>
      </c>
      <c r="P48" s="81">
        <f t="shared" si="7"/>
        <v>134.75560400000001</v>
      </c>
      <c r="Q48" s="207">
        <f t="shared" si="8"/>
        <v>22.103851468405324</v>
      </c>
      <c r="R48" s="5"/>
      <c r="S48" s="5"/>
    </row>
    <row r="49" spans="2:17" ht="21" customHeight="1" x14ac:dyDescent="0.3">
      <c r="B49" s="79">
        <v>2007</v>
      </c>
      <c r="C49" s="80">
        <v>10.935943999999999</v>
      </c>
      <c r="D49" s="81">
        <v>11.102838</v>
      </c>
      <c r="E49" s="81">
        <v>10.611288999999999</v>
      </c>
      <c r="F49" s="81">
        <v>10.736959000000001</v>
      </c>
      <c r="G49" s="81">
        <v>11.373138000000001</v>
      </c>
      <c r="H49" s="81">
        <v>10.582395999999999</v>
      </c>
      <c r="I49" s="81">
        <v>9.6409400000000005</v>
      </c>
      <c r="J49" s="81">
        <v>10.222222</v>
      </c>
      <c r="K49" s="81">
        <v>12.109726</v>
      </c>
      <c r="L49" s="81">
        <v>10.863638</v>
      </c>
      <c r="M49" s="81">
        <v>10.847362</v>
      </c>
      <c r="N49" s="80">
        <v>10.638350000000001</v>
      </c>
      <c r="O49" s="82">
        <f t="shared" si="6"/>
        <v>129.66480199999998</v>
      </c>
      <c r="P49" s="81">
        <f t="shared" si="7"/>
        <v>128.63868600000001</v>
      </c>
      <c r="Q49" s="207">
        <f t="shared" si="8"/>
        <v>2.174518836198569</v>
      </c>
    </row>
    <row r="50" spans="2:17" ht="21" customHeight="1" x14ac:dyDescent="0.3">
      <c r="B50" s="79">
        <v>2008</v>
      </c>
      <c r="C50" s="80">
        <v>11.411362</v>
      </c>
      <c r="D50" s="81">
        <v>10.342593000000001</v>
      </c>
      <c r="E50" s="81">
        <v>10.305680000000001</v>
      </c>
      <c r="F50" s="81">
        <v>10.788589999999999</v>
      </c>
      <c r="G50" s="81">
        <v>10.623346</v>
      </c>
      <c r="H50" s="81">
        <v>10.844877</v>
      </c>
      <c r="I50" s="81">
        <v>9.0994820000000001</v>
      </c>
      <c r="J50" s="81">
        <v>10.4153</v>
      </c>
      <c r="K50" s="81">
        <v>11.598563</v>
      </c>
      <c r="L50" s="81">
        <v>11.338851999999999</v>
      </c>
      <c r="M50" s="81">
        <v>11.856385</v>
      </c>
      <c r="N50" s="80">
        <v>10.906775</v>
      </c>
      <c r="O50" s="82">
        <f t="shared" si="6"/>
        <v>129.53180499999999</v>
      </c>
      <c r="P50" s="81">
        <f t="shared" si="7"/>
        <v>128.35966000000002</v>
      </c>
      <c r="Q50" s="207">
        <f t="shared" si="8"/>
        <v>-0.10256985546469588</v>
      </c>
    </row>
    <row r="51" spans="2:17" ht="21" customHeight="1" x14ac:dyDescent="0.3">
      <c r="B51" s="79">
        <v>2009</v>
      </c>
      <c r="C51" s="80">
        <v>11.560242000000001</v>
      </c>
      <c r="D51" s="81">
        <v>11.150152</v>
      </c>
      <c r="E51" s="81">
        <v>10.308159</v>
      </c>
      <c r="F51" s="81">
        <v>10.693013000000001</v>
      </c>
      <c r="G51" s="81">
        <v>9.5017180000000003</v>
      </c>
      <c r="H51" s="81">
        <v>9.9310189999999992</v>
      </c>
      <c r="I51" s="81">
        <v>9.0847680000000004</v>
      </c>
      <c r="J51" s="81">
        <v>8.4169529900000004</v>
      </c>
      <c r="K51" s="81">
        <v>9.2170138099999992</v>
      </c>
      <c r="L51" s="81">
        <v>9.1951431499999998</v>
      </c>
      <c r="M51" s="81">
        <v>10.563889639999999</v>
      </c>
      <c r="N51" s="80">
        <v>9.8143880400000008</v>
      </c>
      <c r="O51" s="82">
        <f t="shared" si="6"/>
        <v>119.43645863</v>
      </c>
      <c r="P51" s="81">
        <f t="shared" si="7"/>
        <v>117.22304233000001</v>
      </c>
      <c r="Q51" s="207">
        <f t="shared" si="8"/>
        <v>-7.7937201369192577</v>
      </c>
    </row>
    <row r="52" spans="2:17" ht="21" customHeight="1" x14ac:dyDescent="0.3">
      <c r="B52" s="79">
        <v>2010</v>
      </c>
      <c r="C52" s="80">
        <v>10.22111407</v>
      </c>
      <c r="D52" s="81">
        <v>9.6248278000000003</v>
      </c>
      <c r="E52" s="81">
        <v>10.370797100000001</v>
      </c>
      <c r="F52" s="81">
        <v>9.9568569999999994</v>
      </c>
      <c r="G52" s="81">
        <v>10.25029073</v>
      </c>
      <c r="H52" s="81">
        <v>10.507</v>
      </c>
      <c r="I52" s="81">
        <v>8.0050130799999994</v>
      </c>
      <c r="J52" s="81">
        <v>7.8019768599999999</v>
      </c>
      <c r="K52" s="81">
        <v>8.5004286899999997</v>
      </c>
      <c r="L52" s="81">
        <v>8.7371468300000004</v>
      </c>
      <c r="M52" s="81">
        <v>9.2827730000000006</v>
      </c>
      <c r="N52" s="80">
        <v>8.0543919600000002</v>
      </c>
      <c r="O52" s="82">
        <f t="shared" si="6"/>
        <v>111.31261712000001</v>
      </c>
      <c r="P52" s="81">
        <f t="shared" si="7"/>
        <v>102.2536709</v>
      </c>
      <c r="Q52" s="207">
        <f t="shared" si="8"/>
        <v>-6.8018104381064148</v>
      </c>
    </row>
    <row r="53" spans="2:17" ht="21" customHeight="1" x14ac:dyDescent="0.3">
      <c r="B53" s="79">
        <v>2011</v>
      </c>
      <c r="C53" s="80">
        <v>8.3406168300000001</v>
      </c>
      <c r="D53" s="81">
        <v>9.3773116600000002</v>
      </c>
      <c r="E53" s="81">
        <v>8.5826443399999999</v>
      </c>
      <c r="F53" s="81">
        <v>8.9152340199999998</v>
      </c>
      <c r="G53" s="81">
        <v>9.0455374099999997</v>
      </c>
      <c r="H53" s="81">
        <v>7.6105962199999997</v>
      </c>
      <c r="I53" s="81">
        <v>8.18794954</v>
      </c>
      <c r="J53" s="81">
        <v>8.4018606300000016</v>
      </c>
      <c r="K53" s="81">
        <v>9.4377136799999999</v>
      </c>
      <c r="L53" s="81">
        <v>8.5524330099999997</v>
      </c>
      <c r="M53" s="81">
        <v>9.87124326</v>
      </c>
      <c r="N53" s="80">
        <v>9.1485572899999994</v>
      </c>
      <c r="O53" s="82">
        <f t="shared" si="6"/>
        <v>105.47169789</v>
      </c>
      <c r="P53" s="81">
        <f t="shared" si="7"/>
        <v>109.66619139000001</v>
      </c>
      <c r="Q53" s="207">
        <f t="shared" si="8"/>
        <v>-5.2473110246821664</v>
      </c>
    </row>
    <row r="54" spans="2:17" ht="21" customHeight="1" x14ac:dyDescent="0.3">
      <c r="B54" s="79">
        <v>2012</v>
      </c>
      <c r="C54" s="80">
        <v>8.7335869299999995</v>
      </c>
      <c r="D54" s="81">
        <v>8.0622213499999997</v>
      </c>
      <c r="E54" s="81">
        <v>8.750251050000001</v>
      </c>
      <c r="F54" s="81">
        <v>9.49747451</v>
      </c>
      <c r="G54" s="81">
        <v>10.839174249999999</v>
      </c>
      <c r="H54" s="81">
        <v>10.18372589</v>
      </c>
      <c r="I54" s="81">
        <v>6.8099910699999997</v>
      </c>
      <c r="J54" s="81">
        <v>8.2496536599999999</v>
      </c>
      <c r="K54" s="81">
        <v>8.6595189700000006</v>
      </c>
      <c r="L54" s="81">
        <v>8.4899392299999992</v>
      </c>
      <c r="M54" s="81">
        <v>8.4539986099999993</v>
      </c>
      <c r="N54" s="80">
        <v>9.5281704499999993</v>
      </c>
      <c r="O54" s="82">
        <f t="shared" si="6"/>
        <v>106.25770597</v>
      </c>
      <c r="P54" s="81">
        <f t="shared" si="7"/>
        <v>103.53561570000001</v>
      </c>
      <c r="Q54" s="207">
        <f t="shared" si="8"/>
        <v>0.74523127599572803</v>
      </c>
    </row>
    <row r="55" spans="2:17" ht="21" customHeight="1" x14ac:dyDescent="0.3">
      <c r="B55" s="79">
        <v>2013</v>
      </c>
      <c r="C55" s="80">
        <v>8.3935109600000004</v>
      </c>
      <c r="D55" s="81">
        <v>8.7990557700000007</v>
      </c>
      <c r="E55" s="81">
        <v>8.8087910199999992</v>
      </c>
      <c r="F55" s="81">
        <v>9.0460987599999996</v>
      </c>
      <c r="G55" s="81">
        <v>7.3408776900000001</v>
      </c>
      <c r="H55" s="81">
        <v>10.956009509999999</v>
      </c>
      <c r="I55" s="81">
        <v>7.3596009799999997</v>
      </c>
      <c r="J55" s="81">
        <v>7.8804081100000003</v>
      </c>
      <c r="K55" s="81">
        <v>8.2489888100000002</v>
      </c>
      <c r="L55" s="81">
        <v>9.9078401700000001</v>
      </c>
      <c r="M55" s="81">
        <v>11.758587369999999</v>
      </c>
      <c r="N55" s="80">
        <v>9.8176254499999995</v>
      </c>
      <c r="O55" s="82">
        <f t="shared" si="6"/>
        <v>108.3173946</v>
      </c>
      <c r="P55" s="81">
        <f t="shared" si="7"/>
        <v>110.41272344000001</v>
      </c>
      <c r="Q55" s="207">
        <f t="shared" si="8"/>
        <v>1.9383898901238483</v>
      </c>
    </row>
    <row r="56" spans="2:17" ht="21" customHeight="1" x14ac:dyDescent="0.3">
      <c r="B56" s="79">
        <v>2014</v>
      </c>
      <c r="C56" s="80">
        <v>9.0947595299999993</v>
      </c>
      <c r="D56" s="81">
        <v>9.7412871600000006</v>
      </c>
      <c r="E56" s="81">
        <v>8.87501842</v>
      </c>
      <c r="F56" s="81">
        <v>8.5303329699999999</v>
      </c>
      <c r="G56" s="81">
        <v>8.8715133700000006</v>
      </c>
      <c r="H56" s="81">
        <v>10.326761100000001</v>
      </c>
      <c r="I56" s="81">
        <v>8.6732393800000001</v>
      </c>
      <c r="J56" s="81">
        <v>9.55779435</v>
      </c>
      <c r="K56" s="81">
        <v>9.5631202099999992</v>
      </c>
      <c r="L56" s="81">
        <v>10.34852641</v>
      </c>
      <c r="M56" s="81">
        <v>10.810535529999999</v>
      </c>
      <c r="N56" s="193">
        <v>10.83606397</v>
      </c>
      <c r="O56" s="82">
        <f t="shared" si="6"/>
        <v>115.22895239999998</v>
      </c>
      <c r="P56" s="81">
        <f t="shared" si="7"/>
        <v>117.71909267999999</v>
      </c>
      <c r="Q56" s="207">
        <f t="shared" si="8"/>
        <v>6.3808382998163271</v>
      </c>
    </row>
    <row r="57" spans="2:17" ht="21" customHeight="1" x14ac:dyDescent="0.3">
      <c r="B57" s="85">
        <v>2015</v>
      </c>
      <c r="C57" s="86">
        <v>10.474261390000001</v>
      </c>
      <c r="D57" s="87">
        <v>9.6511094199999992</v>
      </c>
      <c r="E57" s="87">
        <v>9.7602885500000003</v>
      </c>
      <c r="F57" s="87">
        <v>8.9901569699999992</v>
      </c>
      <c r="G57" s="87">
        <v>9.4317465899999995</v>
      </c>
      <c r="H57" s="87">
        <v>9.6222499100000007</v>
      </c>
      <c r="I57" s="87">
        <v>8.2862820500000005</v>
      </c>
      <c r="J57" s="87">
        <v>8.5308393299999992</v>
      </c>
      <c r="K57" s="87">
        <v>8.9509685099999992</v>
      </c>
      <c r="L57" s="87">
        <v>7.4053393999999999</v>
      </c>
      <c r="M57" s="87">
        <v>8.7518997800000005</v>
      </c>
      <c r="N57" s="86"/>
      <c r="O57" s="88">
        <f t="shared" si="6"/>
        <v>99.855141900000007</v>
      </c>
      <c r="P57" s="87"/>
      <c r="Q57" s="218">
        <f t="shared" si="8"/>
        <v>-13.341968472152821</v>
      </c>
    </row>
    <row r="58" spans="2:17" ht="21" customHeight="1" x14ac:dyDescent="0.3"/>
    <row r="59" spans="2:17" ht="33" x14ac:dyDescent="0.6">
      <c r="B59" s="137" t="s">
        <v>64</v>
      </c>
      <c r="C59" s="123"/>
      <c r="D59" s="123"/>
      <c r="E59" s="123"/>
      <c r="F59" s="123"/>
      <c r="G59" s="123"/>
      <c r="H59" s="123"/>
      <c r="I59" s="123"/>
      <c r="J59" s="123"/>
      <c r="K59" s="123"/>
      <c r="L59" s="123"/>
      <c r="M59" s="123"/>
      <c r="N59" s="123"/>
      <c r="O59" s="123"/>
      <c r="P59" s="123"/>
      <c r="Q59" s="123"/>
    </row>
    <row r="60" spans="2:17" ht="31.2" x14ac:dyDescent="0.3">
      <c r="B60" s="139" t="s">
        <v>23</v>
      </c>
      <c r="C60" s="140" t="s">
        <v>24</v>
      </c>
      <c r="D60" s="141" t="s">
        <v>25</v>
      </c>
      <c r="E60" s="141" t="s">
        <v>26</v>
      </c>
      <c r="F60" s="141" t="s">
        <v>27</v>
      </c>
      <c r="G60" s="141" t="s">
        <v>28</v>
      </c>
      <c r="H60" s="141" t="s">
        <v>29</v>
      </c>
      <c r="I60" s="141" t="s">
        <v>30</v>
      </c>
      <c r="J60" s="141" t="s">
        <v>31</v>
      </c>
      <c r="K60" s="141" t="s">
        <v>32</v>
      </c>
      <c r="L60" s="141" t="s">
        <v>33</v>
      </c>
      <c r="M60" s="141" t="s">
        <v>34</v>
      </c>
      <c r="N60" s="140" t="s">
        <v>35</v>
      </c>
      <c r="O60" s="142" t="s">
        <v>36</v>
      </c>
      <c r="P60" s="143" t="s">
        <v>37</v>
      </c>
      <c r="Q60" s="144" t="s">
        <v>38</v>
      </c>
    </row>
    <row r="61" spans="2:17" ht="21" customHeight="1" x14ac:dyDescent="0.3">
      <c r="B61" s="79">
        <v>2000</v>
      </c>
      <c r="C61" s="80">
        <v>0</v>
      </c>
      <c r="D61" s="81">
        <v>0</v>
      </c>
      <c r="E61" s="81">
        <v>1E-3</v>
      </c>
      <c r="F61" s="81">
        <v>1.0999999999999999E-2</v>
      </c>
      <c r="G61" s="81">
        <v>-0.111</v>
      </c>
      <c r="H61" s="81">
        <v>-0.04</v>
      </c>
      <c r="I61" s="81">
        <v>-0.109</v>
      </c>
      <c r="J61" s="81">
        <v>4.2999999999999997E-2</v>
      </c>
      <c r="K61" s="81">
        <v>0.43099999999999999</v>
      </c>
      <c r="L61" s="81">
        <v>0.3750077</v>
      </c>
      <c r="M61" s="81">
        <v>0.29479529999999998</v>
      </c>
      <c r="N61" s="80">
        <v>0.12210257000000001</v>
      </c>
      <c r="O61" s="82">
        <f>SUM(C61:N61)</f>
        <v>1.0179055699999999</v>
      </c>
      <c r="P61" s="81">
        <f>SUM(I61:N61,C62:H62)</f>
        <v>2.2886615700000004</v>
      </c>
      <c r="Q61" s="83"/>
    </row>
    <row r="62" spans="2:17" ht="21" customHeight="1" x14ac:dyDescent="0.3">
      <c r="B62" s="79">
        <v>2001</v>
      </c>
      <c r="C62" s="80">
        <v>-0.246</v>
      </c>
      <c r="D62" s="81">
        <v>0.36399999999999999</v>
      </c>
      <c r="E62" s="81">
        <v>0.183</v>
      </c>
      <c r="F62" s="81">
        <v>6.8353999999999998E-2</v>
      </c>
      <c r="G62" s="81">
        <v>0.123359</v>
      </c>
      <c r="H62" s="81">
        <v>0.63904300000000003</v>
      </c>
      <c r="I62" s="81">
        <v>0.16298299999999999</v>
      </c>
      <c r="J62" s="81">
        <v>0.42448000000000002</v>
      </c>
      <c r="K62" s="81">
        <v>-0.14124700000000001</v>
      </c>
      <c r="L62" s="81">
        <v>0.33914</v>
      </c>
      <c r="M62" s="81">
        <v>0.43695899999999999</v>
      </c>
      <c r="N62" s="80">
        <v>0.1157</v>
      </c>
      <c r="O62" s="82">
        <f t="shared" ref="O62:O76" si="9">SUM(C62:N62)</f>
        <v>2.4697709999999997</v>
      </c>
      <c r="P62" s="81">
        <f t="shared" ref="P62:P75" si="10">SUM(I62:N62,C63:H63)</f>
        <v>2.8952969999999998</v>
      </c>
      <c r="Q62" s="84"/>
    </row>
    <row r="63" spans="2:17" ht="21" customHeight="1" x14ac:dyDescent="0.3">
      <c r="B63" s="79">
        <v>2002</v>
      </c>
      <c r="C63" s="80">
        <v>-1.7524000000000001E-2</v>
      </c>
      <c r="D63" s="81">
        <v>0.53825299999999998</v>
      </c>
      <c r="E63" s="81">
        <v>-0.14121</v>
      </c>
      <c r="F63" s="81">
        <v>0.49059000000000003</v>
      </c>
      <c r="G63" s="81">
        <v>0.16941600000000001</v>
      </c>
      <c r="H63" s="81">
        <v>0.51775700000000002</v>
      </c>
      <c r="I63" s="81">
        <v>0.36690899999999999</v>
      </c>
      <c r="J63" s="81">
        <v>0.16187399999999999</v>
      </c>
      <c r="K63" s="81">
        <v>0.35855700000000001</v>
      </c>
      <c r="L63" s="81">
        <v>0.46906999999999999</v>
      </c>
      <c r="M63" s="81">
        <v>9.7957000000000002E-2</v>
      </c>
      <c r="N63" s="80">
        <v>0.46207300000000001</v>
      </c>
      <c r="O63" s="82">
        <f t="shared" si="9"/>
        <v>3.473722</v>
      </c>
      <c r="P63" s="81">
        <f t="shared" si="10"/>
        <v>3.5605209999999996</v>
      </c>
      <c r="Q63" s="207">
        <f t="shared" ref="Q63:Q76" si="11">((O63/O62)-1)*100</f>
        <v>40.649558197905812</v>
      </c>
    </row>
    <row r="64" spans="2:17" ht="21" customHeight="1" x14ac:dyDescent="0.3">
      <c r="B64" s="79">
        <v>2003</v>
      </c>
      <c r="C64" s="80">
        <v>0.319415</v>
      </c>
      <c r="D64" s="81">
        <v>3.3201000000000001E-2</v>
      </c>
      <c r="E64" s="81">
        <v>0.30614799999999998</v>
      </c>
      <c r="F64" s="81">
        <v>0.35151300000000002</v>
      </c>
      <c r="G64" s="81">
        <v>0.137958</v>
      </c>
      <c r="H64" s="81">
        <v>0.49584600000000001</v>
      </c>
      <c r="I64" s="81">
        <v>1.2865979999999999</v>
      </c>
      <c r="J64" s="81">
        <v>0.32569799999999999</v>
      </c>
      <c r="K64" s="81">
        <v>0.40165099999999998</v>
      </c>
      <c r="L64" s="81">
        <v>0.47110200000000002</v>
      </c>
      <c r="M64" s="81">
        <v>0.66945600000000005</v>
      </c>
      <c r="N64" s="80">
        <v>0.28368100000000002</v>
      </c>
      <c r="O64" s="82">
        <f t="shared" si="9"/>
        <v>5.0822669999999999</v>
      </c>
      <c r="P64" s="81">
        <f t="shared" si="10"/>
        <v>6.4396700000000013</v>
      </c>
      <c r="Q64" s="207">
        <f t="shared" si="11"/>
        <v>46.306094730666402</v>
      </c>
    </row>
    <row r="65" spans="2:17" ht="21" customHeight="1" x14ac:dyDescent="0.3">
      <c r="B65" s="79">
        <v>2004</v>
      </c>
      <c r="C65" s="80">
        <v>0.53280400000000006</v>
      </c>
      <c r="D65" s="81">
        <v>0.50451800000000002</v>
      </c>
      <c r="E65" s="81">
        <v>0.43660300000000002</v>
      </c>
      <c r="F65" s="81">
        <v>0.44445400000000002</v>
      </c>
      <c r="G65" s="81">
        <v>0.49660900000000002</v>
      </c>
      <c r="H65" s="81">
        <v>0.58649600000000002</v>
      </c>
      <c r="I65" s="81">
        <v>0.67389699999999997</v>
      </c>
      <c r="J65" s="81">
        <v>0.62201799999999996</v>
      </c>
      <c r="K65" s="81">
        <v>0.50725799999999999</v>
      </c>
      <c r="L65" s="81">
        <v>0.60862400000000005</v>
      </c>
      <c r="M65" s="81">
        <v>0.49143799999999999</v>
      </c>
      <c r="N65" s="80">
        <v>0.54669400000000001</v>
      </c>
      <c r="O65" s="82">
        <f t="shared" si="9"/>
        <v>6.4514129999999987</v>
      </c>
      <c r="P65" s="81">
        <f t="shared" si="10"/>
        <v>6.883991</v>
      </c>
      <c r="Q65" s="207">
        <f t="shared" si="11"/>
        <v>26.939670820128093</v>
      </c>
    </row>
    <row r="66" spans="2:17" ht="21" customHeight="1" x14ac:dyDescent="0.3">
      <c r="B66" s="79">
        <v>2005</v>
      </c>
      <c r="C66" s="80">
        <v>0.51665499999999998</v>
      </c>
      <c r="D66" s="81">
        <v>0.64796600000000004</v>
      </c>
      <c r="E66" s="81">
        <v>0.64534800000000003</v>
      </c>
      <c r="F66" s="81">
        <v>0.56375500000000001</v>
      </c>
      <c r="G66" s="81">
        <v>0.53839999999999999</v>
      </c>
      <c r="H66" s="81">
        <v>0.52193800000000001</v>
      </c>
      <c r="I66" s="81">
        <v>0.64452600000000004</v>
      </c>
      <c r="J66" s="81">
        <v>0.61241000000000001</v>
      </c>
      <c r="K66" s="81">
        <v>0.75794499999999998</v>
      </c>
      <c r="L66" s="81">
        <v>0.61631100000000005</v>
      </c>
      <c r="M66" s="81">
        <v>0.54578300000000002</v>
      </c>
      <c r="N66" s="80">
        <v>0.61075299999999999</v>
      </c>
      <c r="O66" s="82">
        <f t="shared" si="9"/>
        <v>7.2217900000000013</v>
      </c>
      <c r="P66" s="81">
        <f t="shared" si="10"/>
        <v>7.7833999999999994</v>
      </c>
      <c r="Q66" s="207">
        <f t="shared" si="11"/>
        <v>11.941213498500304</v>
      </c>
    </row>
    <row r="67" spans="2:17" ht="21" customHeight="1" x14ac:dyDescent="0.3">
      <c r="B67" s="79">
        <v>2006</v>
      </c>
      <c r="C67" s="80">
        <v>0.70313199999999998</v>
      </c>
      <c r="D67" s="81">
        <v>0.61963199999999996</v>
      </c>
      <c r="E67" s="81">
        <v>0.62715799999999999</v>
      </c>
      <c r="F67" s="81">
        <v>0.62970199999999998</v>
      </c>
      <c r="G67" s="81">
        <v>0.58322300000000005</v>
      </c>
      <c r="H67" s="81">
        <v>0.83282500000000004</v>
      </c>
      <c r="I67" s="81">
        <v>0.81381000000000003</v>
      </c>
      <c r="J67" s="81">
        <v>-0.33741900000000002</v>
      </c>
      <c r="K67" s="81">
        <v>2.6800899999999999</v>
      </c>
      <c r="L67" s="81">
        <v>0.53706399999999999</v>
      </c>
      <c r="M67" s="81">
        <v>0.82021100000000002</v>
      </c>
      <c r="N67" s="80">
        <v>0.82627899999999999</v>
      </c>
      <c r="O67" s="82">
        <f t="shared" si="9"/>
        <v>9.3357069999999993</v>
      </c>
      <c r="P67" s="81">
        <f t="shared" si="10"/>
        <v>9.7580100000000005</v>
      </c>
      <c r="Q67" s="207">
        <f t="shared" si="11"/>
        <v>29.27137177901875</v>
      </c>
    </row>
    <row r="68" spans="2:17" ht="21" customHeight="1" x14ac:dyDescent="0.3">
      <c r="B68" s="79">
        <v>2007</v>
      </c>
      <c r="C68" s="80">
        <v>0.68381700000000001</v>
      </c>
      <c r="D68" s="81">
        <v>0.76668800000000004</v>
      </c>
      <c r="E68" s="81">
        <v>0.76171599999999995</v>
      </c>
      <c r="F68" s="81">
        <v>0.66933200000000004</v>
      </c>
      <c r="G68" s="81">
        <v>0.69173399999999996</v>
      </c>
      <c r="H68" s="81">
        <v>0.84468799999999999</v>
      </c>
      <c r="I68" s="81">
        <v>0.79718</v>
      </c>
      <c r="J68" s="81">
        <v>0.87085500000000005</v>
      </c>
      <c r="K68" s="81">
        <v>0.92944099999999996</v>
      </c>
      <c r="L68" s="81">
        <v>0.76580000000000004</v>
      </c>
      <c r="M68" s="81">
        <v>0.837982</v>
      </c>
      <c r="N68" s="80">
        <v>0.79403800000000002</v>
      </c>
      <c r="O68" s="82">
        <f t="shared" si="9"/>
        <v>9.4132709999999999</v>
      </c>
      <c r="P68" s="81">
        <f t="shared" si="10"/>
        <v>10.013885</v>
      </c>
      <c r="Q68" s="207">
        <f t="shared" si="11"/>
        <v>0.83083155887391236</v>
      </c>
    </row>
    <row r="69" spans="2:17" ht="21" customHeight="1" x14ac:dyDescent="0.3">
      <c r="B69" s="79">
        <v>2008</v>
      </c>
      <c r="C69" s="80">
        <v>0.82392200000000004</v>
      </c>
      <c r="D69" s="81">
        <v>0.82194100000000003</v>
      </c>
      <c r="E69" s="81">
        <v>0.77358300000000002</v>
      </c>
      <c r="F69" s="81">
        <v>0.90457200000000004</v>
      </c>
      <c r="G69" s="81">
        <v>0.80186199999999996</v>
      </c>
      <c r="H69" s="81">
        <v>0.89270899999999997</v>
      </c>
      <c r="I69" s="81">
        <v>0.82858900000000002</v>
      </c>
      <c r="J69" s="81">
        <v>0.90318699999999996</v>
      </c>
      <c r="K69" s="81">
        <v>0.94232099999999996</v>
      </c>
      <c r="L69" s="81">
        <v>1.0352490000000001</v>
      </c>
      <c r="M69" s="81">
        <v>1.066122</v>
      </c>
      <c r="N69" s="80">
        <v>0.91245500000000002</v>
      </c>
      <c r="O69" s="82">
        <f t="shared" si="9"/>
        <v>10.706512</v>
      </c>
      <c r="P69" s="81">
        <f t="shared" si="10"/>
        <v>11.346067</v>
      </c>
      <c r="Q69" s="207">
        <f t="shared" si="11"/>
        <v>13.738486866042642</v>
      </c>
    </row>
    <row r="70" spans="2:17" ht="21" customHeight="1" x14ac:dyDescent="0.3">
      <c r="B70" s="79">
        <v>2009</v>
      </c>
      <c r="C70" s="80">
        <v>0.89573599999999998</v>
      </c>
      <c r="D70" s="81">
        <v>0.98996499999999998</v>
      </c>
      <c r="E70" s="81">
        <v>1.004208</v>
      </c>
      <c r="F70" s="81">
        <v>0.96208400000000005</v>
      </c>
      <c r="G70" s="81">
        <v>0.92407399999999995</v>
      </c>
      <c r="H70" s="81">
        <v>0.882077</v>
      </c>
      <c r="I70" s="81">
        <v>1.121661</v>
      </c>
      <c r="J70" s="81">
        <v>0.74337953999999995</v>
      </c>
      <c r="K70" s="81">
        <v>0.83294235999999999</v>
      </c>
      <c r="L70" s="81">
        <v>0.93695846999999999</v>
      </c>
      <c r="M70" s="81">
        <v>1.69313249</v>
      </c>
      <c r="N70" s="80">
        <v>0.61494821</v>
      </c>
      <c r="O70" s="82">
        <f t="shared" si="9"/>
        <v>11.60116607</v>
      </c>
      <c r="P70" s="81">
        <f t="shared" si="10"/>
        <v>12.36316512</v>
      </c>
      <c r="Q70" s="207">
        <f t="shared" si="11"/>
        <v>8.3561674427675481</v>
      </c>
    </row>
    <row r="71" spans="2:17" ht="21" customHeight="1" x14ac:dyDescent="0.3">
      <c r="B71" s="79">
        <v>2010</v>
      </c>
      <c r="C71" s="80">
        <v>1.04830114</v>
      </c>
      <c r="D71" s="81">
        <v>1.0577167599999999</v>
      </c>
      <c r="E71" s="81">
        <v>0.95339741</v>
      </c>
      <c r="F71" s="81">
        <v>1.0950703799999999</v>
      </c>
      <c r="G71" s="81">
        <v>1.1406573600000001</v>
      </c>
      <c r="H71" s="81">
        <v>1.125</v>
      </c>
      <c r="I71" s="81">
        <v>1.12697874</v>
      </c>
      <c r="J71" s="81">
        <v>0.86926216000000001</v>
      </c>
      <c r="K71" s="81">
        <v>0.78554210999999996</v>
      </c>
      <c r="L71" s="81">
        <v>0.97173864999999982</v>
      </c>
      <c r="M71" s="81">
        <v>1.0026949999999999</v>
      </c>
      <c r="N71" s="80">
        <v>0.77284509999999984</v>
      </c>
      <c r="O71" s="82">
        <f t="shared" si="9"/>
        <v>11.949204809999999</v>
      </c>
      <c r="P71" s="81">
        <f t="shared" si="10"/>
        <v>11.216438370000001</v>
      </c>
      <c r="Q71" s="207">
        <f t="shared" si="11"/>
        <v>3.0000323924334493</v>
      </c>
    </row>
    <row r="72" spans="2:17" ht="21" customHeight="1" x14ac:dyDescent="0.3">
      <c r="B72" s="79">
        <v>2011</v>
      </c>
      <c r="C72" s="80">
        <v>0.99613119999999999</v>
      </c>
      <c r="D72" s="81">
        <v>0.97484879000000002</v>
      </c>
      <c r="E72" s="81">
        <v>0.92759431000000003</v>
      </c>
      <c r="F72" s="81">
        <v>0.92586231999999991</v>
      </c>
      <c r="G72" s="81">
        <v>0.94141028999999998</v>
      </c>
      <c r="H72" s="81">
        <v>0.92152970000000001</v>
      </c>
      <c r="I72" s="81">
        <v>1.04846463</v>
      </c>
      <c r="J72" s="81">
        <v>0.95590086000000007</v>
      </c>
      <c r="K72" s="81">
        <v>1.1810564300000002</v>
      </c>
      <c r="L72" s="81">
        <v>0.91584863999999999</v>
      </c>
      <c r="M72" s="81">
        <v>1.0296687900000001</v>
      </c>
      <c r="N72" s="80">
        <v>1.02412737</v>
      </c>
      <c r="O72" s="82">
        <f t="shared" si="9"/>
        <v>11.84244333</v>
      </c>
      <c r="P72" s="81">
        <f t="shared" si="10"/>
        <v>12.50093287</v>
      </c>
      <c r="Q72" s="207">
        <f t="shared" si="11"/>
        <v>-0.89346095993478869</v>
      </c>
    </row>
    <row r="73" spans="2:17" ht="21" customHeight="1" x14ac:dyDescent="0.3">
      <c r="B73" s="79">
        <v>2012</v>
      </c>
      <c r="C73" s="80">
        <v>1.0003883499999999</v>
      </c>
      <c r="D73" s="81">
        <v>1.2380493100000001</v>
      </c>
      <c r="E73" s="81">
        <v>0.64878141</v>
      </c>
      <c r="F73" s="81">
        <v>0.82131568999999993</v>
      </c>
      <c r="G73" s="81">
        <v>1.4585237</v>
      </c>
      <c r="H73" s="81">
        <v>1.17880769</v>
      </c>
      <c r="I73" s="81">
        <v>1.0819467300000001</v>
      </c>
      <c r="J73" s="81">
        <v>0.89790610999999998</v>
      </c>
      <c r="K73" s="81">
        <v>1.09089853</v>
      </c>
      <c r="L73" s="81">
        <v>1.8007781199999999</v>
      </c>
      <c r="M73" s="81">
        <v>0.73164284999999996</v>
      </c>
      <c r="N73" s="80">
        <v>1.4178680000000001E-2</v>
      </c>
      <c r="O73" s="82">
        <f t="shared" si="9"/>
        <v>11.963217170000002</v>
      </c>
      <c r="P73" s="81">
        <f t="shared" si="10"/>
        <v>12.127033369999999</v>
      </c>
      <c r="Q73" s="207">
        <f t="shared" si="11"/>
        <v>1.0198388679982129</v>
      </c>
    </row>
    <row r="74" spans="2:17" ht="21" customHeight="1" x14ac:dyDescent="0.3">
      <c r="B74" s="79">
        <v>2013</v>
      </c>
      <c r="C74" s="80">
        <v>0.93867898000000005</v>
      </c>
      <c r="D74" s="81">
        <v>1.0010418000000001</v>
      </c>
      <c r="E74" s="81">
        <v>1.1687675099999999</v>
      </c>
      <c r="F74" s="81">
        <v>1.1701213800000001</v>
      </c>
      <c r="G74" s="81">
        <v>0.66920787999999998</v>
      </c>
      <c r="H74" s="81">
        <v>1.5618647999999999</v>
      </c>
      <c r="I74" s="81">
        <v>1.0805263599999999</v>
      </c>
      <c r="J74" s="81">
        <v>0.79059999000000003</v>
      </c>
      <c r="K74" s="81">
        <v>1.2056626500000003</v>
      </c>
      <c r="L74" s="81">
        <v>1.27587188</v>
      </c>
      <c r="M74" s="81">
        <v>1.7380158300000002</v>
      </c>
      <c r="N74" s="80">
        <v>1.1936796999999997</v>
      </c>
      <c r="O74" s="82">
        <f t="shared" si="9"/>
        <v>13.794038760000003</v>
      </c>
      <c r="P74" s="81">
        <f t="shared" si="10"/>
        <v>14.60275388</v>
      </c>
      <c r="Q74" s="207">
        <f t="shared" si="11"/>
        <v>15.303756205238228</v>
      </c>
    </row>
    <row r="75" spans="2:17" ht="21" customHeight="1" x14ac:dyDescent="0.3">
      <c r="B75" s="79">
        <v>2014</v>
      </c>
      <c r="C75" s="80">
        <v>1.30396603</v>
      </c>
      <c r="D75" s="81">
        <v>1.07462839</v>
      </c>
      <c r="E75" s="81">
        <v>1.4953779700000001</v>
      </c>
      <c r="F75" s="81">
        <v>0.97040276999999997</v>
      </c>
      <c r="G75" s="81">
        <v>1.01440872</v>
      </c>
      <c r="H75" s="81">
        <v>1.45961359</v>
      </c>
      <c r="I75" s="81">
        <v>1.61691209</v>
      </c>
      <c r="J75" s="81">
        <v>1.0280192500000001</v>
      </c>
      <c r="K75" s="81">
        <v>1.5612772100000001</v>
      </c>
      <c r="L75" s="81">
        <v>1.39124884</v>
      </c>
      <c r="M75" s="81">
        <v>1.8717652499999999</v>
      </c>
      <c r="N75" s="193">
        <v>1.39599451</v>
      </c>
      <c r="O75" s="82">
        <f t="shared" si="9"/>
        <v>16.183614619999997</v>
      </c>
      <c r="P75" s="81">
        <f t="shared" si="10"/>
        <v>16.867613030000001</v>
      </c>
      <c r="Q75" s="207">
        <f t="shared" si="11"/>
        <v>17.323250293665215</v>
      </c>
    </row>
    <row r="76" spans="2:17" ht="21" customHeight="1" x14ac:dyDescent="0.3">
      <c r="B76" s="85">
        <v>2015</v>
      </c>
      <c r="C76" s="86">
        <v>1.4762724300000001</v>
      </c>
      <c r="D76" s="87">
        <v>1.3416943400000001</v>
      </c>
      <c r="E76" s="87">
        <v>1.1983495799999999</v>
      </c>
      <c r="F76" s="87">
        <v>1.2992472100000001</v>
      </c>
      <c r="G76" s="87">
        <v>1.44586415</v>
      </c>
      <c r="H76" s="87">
        <v>1.2409681699999999</v>
      </c>
      <c r="I76" s="87">
        <v>1.4370225599999999</v>
      </c>
      <c r="J76" s="87">
        <v>1.3152779100000001</v>
      </c>
      <c r="K76" s="87">
        <v>1.70875618</v>
      </c>
      <c r="L76" s="87">
        <v>1.3619391000000001</v>
      </c>
      <c r="M76" s="87">
        <v>1.1641188899999999</v>
      </c>
      <c r="N76" s="86"/>
      <c r="O76" s="88">
        <f t="shared" si="9"/>
        <v>14.989510520000001</v>
      </c>
      <c r="P76" s="87"/>
      <c r="Q76" s="218">
        <f t="shared" si="11"/>
        <v>-7.3784758722831967</v>
      </c>
    </row>
    <row r="77" spans="2:17" ht="21" customHeight="1" x14ac:dyDescent="0.3"/>
    <row r="78" spans="2:17" ht="33" x14ac:dyDescent="0.6">
      <c r="B78" s="137" t="s">
        <v>65</v>
      </c>
      <c r="C78" s="123"/>
      <c r="D78" s="123"/>
      <c r="E78" s="123"/>
      <c r="F78" s="123"/>
      <c r="G78" s="123"/>
      <c r="H78" s="123"/>
      <c r="I78" s="123"/>
      <c r="J78" s="123"/>
      <c r="K78" s="123"/>
      <c r="L78" s="123"/>
      <c r="M78" s="123"/>
      <c r="N78" s="123"/>
      <c r="O78" s="123"/>
      <c r="P78" s="123"/>
      <c r="Q78" s="123"/>
    </row>
    <row r="79" spans="2:17" ht="31.2" x14ac:dyDescent="0.3">
      <c r="B79" s="139" t="s">
        <v>23</v>
      </c>
      <c r="C79" s="140" t="s">
        <v>24</v>
      </c>
      <c r="D79" s="141" t="s">
        <v>25</v>
      </c>
      <c r="E79" s="141" t="s">
        <v>26</v>
      </c>
      <c r="F79" s="141" t="s">
        <v>27</v>
      </c>
      <c r="G79" s="141" t="s">
        <v>28</v>
      </c>
      <c r="H79" s="141" t="s">
        <v>29</v>
      </c>
      <c r="I79" s="141" t="s">
        <v>30</v>
      </c>
      <c r="J79" s="141" t="s">
        <v>31</v>
      </c>
      <c r="K79" s="141" t="s">
        <v>32</v>
      </c>
      <c r="L79" s="141" t="s">
        <v>33</v>
      </c>
      <c r="M79" s="141" t="s">
        <v>34</v>
      </c>
      <c r="N79" s="140" t="s">
        <v>35</v>
      </c>
      <c r="O79" s="142" t="s">
        <v>36</v>
      </c>
      <c r="P79" s="143" t="s">
        <v>37</v>
      </c>
      <c r="Q79" s="144" t="s">
        <v>38</v>
      </c>
    </row>
    <row r="80" spans="2:17" ht="21" customHeight="1" x14ac:dyDescent="0.3">
      <c r="B80" s="79">
        <v>2000</v>
      </c>
      <c r="C80" s="80">
        <v>0</v>
      </c>
      <c r="D80" s="81">
        <v>0</v>
      </c>
      <c r="E80" s="81">
        <v>0</v>
      </c>
      <c r="F80" s="81">
        <v>1E-3</v>
      </c>
      <c r="G80" s="81">
        <v>3.0000000000000001E-3</v>
      </c>
      <c r="H80" s="81">
        <v>6.0000000000000001E-3</v>
      </c>
      <c r="I80" s="81">
        <v>5.0000000000000001E-3</v>
      </c>
      <c r="J80" s="81">
        <v>6.0000000000000001E-3</v>
      </c>
      <c r="K80" s="81">
        <v>0.03</v>
      </c>
      <c r="L80" s="81">
        <v>4.9656689999999996E-2</v>
      </c>
      <c r="M80" s="81">
        <v>5.4224959999999996E-2</v>
      </c>
      <c r="N80" s="80">
        <v>9.9323899999999993E-3</v>
      </c>
      <c r="O80" s="82">
        <f>SUM(C80:N80)</f>
        <v>0.16481403999999999</v>
      </c>
      <c r="P80" s="81">
        <f>SUM(I80:N80,C81:H81)</f>
        <v>0.37711893000000002</v>
      </c>
      <c r="Q80" s="83"/>
    </row>
    <row r="81" spans="2:17" ht="21" customHeight="1" x14ac:dyDescent="0.3">
      <c r="B81" s="79">
        <v>2001</v>
      </c>
      <c r="C81" s="80">
        <v>4.7473889999999998E-2</v>
      </c>
      <c r="D81" s="81">
        <v>5.6762E-2</v>
      </c>
      <c r="E81" s="81">
        <v>3.1598000000000001E-2</v>
      </c>
      <c r="F81" s="81">
        <v>1.0808999999999999E-2</v>
      </c>
      <c r="G81" s="81">
        <v>2.0029999999999999E-2</v>
      </c>
      <c r="H81" s="81">
        <v>5.5632000000000001E-2</v>
      </c>
      <c r="I81" s="81">
        <v>1.9788E-2</v>
      </c>
      <c r="J81" s="81">
        <v>6.7812999999999998E-2</v>
      </c>
      <c r="K81" s="81">
        <v>4.1383000000000003E-2</v>
      </c>
      <c r="L81" s="81">
        <v>4.0407999999999999E-2</v>
      </c>
      <c r="M81" s="81">
        <v>5.7492000000000001E-2</v>
      </c>
      <c r="N81" s="80">
        <v>2.8240000000000001E-2</v>
      </c>
      <c r="O81" s="82">
        <f t="shared" ref="O81:O95" si="12">SUM(C81:N81)</f>
        <v>0.47742888999999999</v>
      </c>
      <c r="P81" s="81">
        <f t="shared" ref="P81:P94" si="13">SUM(I81:N81,C82:H82)</f>
        <v>0.53596999999999995</v>
      </c>
      <c r="Q81" s="84"/>
    </row>
    <row r="82" spans="2:17" ht="21" customHeight="1" x14ac:dyDescent="0.3">
      <c r="B82" s="79">
        <v>2002</v>
      </c>
      <c r="C82" s="80">
        <v>4.5588999999999998E-2</v>
      </c>
      <c r="D82" s="81">
        <v>6.9069000000000005E-2</v>
      </c>
      <c r="E82" s="81">
        <v>2.0442999999999999E-2</v>
      </c>
      <c r="F82" s="81">
        <v>4.5779E-2</v>
      </c>
      <c r="G82" s="81">
        <v>5.1360999999999997E-2</v>
      </c>
      <c r="H82" s="81">
        <v>4.8605000000000002E-2</v>
      </c>
      <c r="I82" s="81">
        <v>3.3921E-2</v>
      </c>
      <c r="J82" s="81">
        <v>4.8335999999999997E-2</v>
      </c>
      <c r="K82" s="81">
        <v>9.0384999999999993E-2</v>
      </c>
      <c r="L82" s="81">
        <v>2.9680999999999999E-2</v>
      </c>
      <c r="M82" s="81">
        <v>4.8237000000000002E-2</v>
      </c>
      <c r="N82" s="80">
        <v>6.6614000000000007E-2</v>
      </c>
      <c r="O82" s="82">
        <f t="shared" si="12"/>
        <v>0.59802</v>
      </c>
      <c r="P82" s="81">
        <f t="shared" si="13"/>
        <v>0.68098199999999987</v>
      </c>
      <c r="Q82" s="207">
        <f t="shared" ref="Q82:Q95" si="14">((O82/O81)-1)*100</f>
        <v>25.258444247058453</v>
      </c>
    </row>
    <row r="83" spans="2:17" ht="21" customHeight="1" x14ac:dyDescent="0.3">
      <c r="B83" s="79">
        <v>2003</v>
      </c>
      <c r="C83" s="80">
        <v>4.1084000000000002E-2</v>
      </c>
      <c r="D83" s="81">
        <v>3.4030999999999999E-2</v>
      </c>
      <c r="E83" s="81">
        <v>6.7001000000000005E-2</v>
      </c>
      <c r="F83" s="81">
        <v>5.8224999999999999E-2</v>
      </c>
      <c r="G83" s="81">
        <v>5.4996999999999997E-2</v>
      </c>
      <c r="H83" s="81">
        <v>0.10847</v>
      </c>
      <c r="I83" s="81">
        <v>9.5277000000000001E-2</v>
      </c>
      <c r="J83" s="81">
        <v>4.4950999999999998E-2</v>
      </c>
      <c r="K83" s="81">
        <v>9.3135999999999997E-2</v>
      </c>
      <c r="L83" s="81">
        <v>8.0298999999999995E-2</v>
      </c>
      <c r="M83" s="81">
        <v>9.2698000000000003E-2</v>
      </c>
      <c r="N83" s="80">
        <v>8.1545000000000006E-2</v>
      </c>
      <c r="O83" s="82">
        <f t="shared" si="12"/>
        <v>0.85171400000000008</v>
      </c>
      <c r="P83" s="81">
        <f t="shared" si="13"/>
        <v>0.94206199999999995</v>
      </c>
      <c r="Q83" s="207">
        <f t="shared" si="14"/>
        <v>42.422327012474504</v>
      </c>
    </row>
    <row r="84" spans="2:17" ht="21" customHeight="1" x14ac:dyDescent="0.3">
      <c r="B84" s="79">
        <v>2004</v>
      </c>
      <c r="C84" s="80">
        <v>9.6817E-2</v>
      </c>
      <c r="D84" s="81">
        <v>6.5283999999999995E-2</v>
      </c>
      <c r="E84" s="81">
        <v>6.2282999999999998E-2</v>
      </c>
      <c r="F84" s="81">
        <v>7.5405E-2</v>
      </c>
      <c r="G84" s="81">
        <v>6.9162000000000001E-2</v>
      </c>
      <c r="H84" s="81">
        <v>8.5205000000000003E-2</v>
      </c>
      <c r="I84" s="81">
        <v>8.1820000000000004E-2</v>
      </c>
      <c r="J84" s="81">
        <v>8.5913000000000003E-2</v>
      </c>
      <c r="K84" s="81">
        <v>7.1544999999999997E-2</v>
      </c>
      <c r="L84" s="81">
        <v>8.9314000000000004E-2</v>
      </c>
      <c r="M84" s="81">
        <v>8.6286000000000002E-2</v>
      </c>
      <c r="N84" s="80">
        <v>7.7810000000000004E-2</v>
      </c>
      <c r="O84" s="82">
        <f t="shared" si="12"/>
        <v>0.94684400000000002</v>
      </c>
      <c r="P84" s="81">
        <f t="shared" si="13"/>
        <v>0.97988199999999992</v>
      </c>
      <c r="Q84" s="207">
        <f t="shared" si="14"/>
        <v>11.169242257377476</v>
      </c>
    </row>
    <row r="85" spans="2:17" ht="21" customHeight="1" x14ac:dyDescent="0.3">
      <c r="B85" s="79">
        <v>2005</v>
      </c>
      <c r="C85" s="80">
        <v>9.3033000000000005E-2</v>
      </c>
      <c r="D85" s="81">
        <v>8.7371000000000004E-2</v>
      </c>
      <c r="E85" s="81">
        <v>8.2641999999999993E-2</v>
      </c>
      <c r="F85" s="81">
        <v>6.0020999999999998E-2</v>
      </c>
      <c r="G85" s="81">
        <v>8.3588999999999997E-2</v>
      </c>
      <c r="H85" s="81">
        <v>8.0537999999999998E-2</v>
      </c>
      <c r="I85" s="81">
        <v>8.6205000000000004E-2</v>
      </c>
      <c r="J85" s="81">
        <v>7.2727E-2</v>
      </c>
      <c r="K85" s="81">
        <v>0.124468</v>
      </c>
      <c r="L85" s="81">
        <v>7.6341000000000006E-2</v>
      </c>
      <c r="M85" s="81">
        <v>9.5020999999999994E-2</v>
      </c>
      <c r="N85" s="80">
        <v>9.257E-2</v>
      </c>
      <c r="O85" s="82">
        <f t="shared" si="12"/>
        <v>1.0345260000000001</v>
      </c>
      <c r="P85" s="81">
        <f t="shared" si="13"/>
        <v>1.0894200000000001</v>
      </c>
      <c r="Q85" s="207">
        <f t="shared" si="14"/>
        <v>9.2604483948781393</v>
      </c>
    </row>
    <row r="86" spans="2:17" ht="21" customHeight="1" x14ac:dyDescent="0.3">
      <c r="B86" s="79">
        <v>2006</v>
      </c>
      <c r="C86" s="80">
        <v>0.10148600000000001</v>
      </c>
      <c r="D86" s="81">
        <v>8.0829999999999999E-2</v>
      </c>
      <c r="E86" s="81">
        <v>8.8109999999999994E-2</v>
      </c>
      <c r="F86" s="81">
        <v>9.1050000000000006E-2</v>
      </c>
      <c r="G86" s="81">
        <v>7.2040000000000007E-2</v>
      </c>
      <c r="H86" s="81">
        <v>0.108572</v>
      </c>
      <c r="I86" s="81">
        <v>9.3603000000000006E-2</v>
      </c>
      <c r="J86" s="81">
        <v>0.10591</v>
      </c>
      <c r="K86" s="81">
        <v>0.13075999999999999</v>
      </c>
      <c r="L86" s="81">
        <v>9.9551000000000001E-2</v>
      </c>
      <c r="M86" s="81">
        <v>9.7345000000000001E-2</v>
      </c>
      <c r="N86" s="80">
        <v>0.13934199999999999</v>
      </c>
      <c r="O86" s="82">
        <f t="shared" si="12"/>
        <v>1.208599</v>
      </c>
      <c r="P86" s="81">
        <f t="shared" si="13"/>
        <v>1.2439089999999999</v>
      </c>
      <c r="Q86" s="207">
        <f t="shared" si="14"/>
        <v>16.826353325097678</v>
      </c>
    </row>
    <row r="87" spans="2:17" ht="21" customHeight="1" x14ac:dyDescent="0.3">
      <c r="B87" s="79">
        <v>2007</v>
      </c>
      <c r="C87" s="80">
        <v>9.3011999999999997E-2</v>
      </c>
      <c r="D87" s="81">
        <v>0.10122399999999999</v>
      </c>
      <c r="E87" s="81">
        <v>9.8788000000000001E-2</v>
      </c>
      <c r="F87" s="81">
        <v>9.0570999999999999E-2</v>
      </c>
      <c r="G87" s="81">
        <v>8.4147E-2</v>
      </c>
      <c r="H87" s="81">
        <v>0.109656</v>
      </c>
      <c r="I87" s="81">
        <v>0.104162</v>
      </c>
      <c r="J87" s="81">
        <v>0.10007000000000001</v>
      </c>
      <c r="K87" s="81">
        <v>0.11188099999999999</v>
      </c>
      <c r="L87" s="81">
        <v>0.102031</v>
      </c>
      <c r="M87" s="81">
        <v>0.154304</v>
      </c>
      <c r="N87" s="80">
        <v>0.113232</v>
      </c>
      <c r="O87" s="82">
        <f t="shared" si="12"/>
        <v>1.2630779999999999</v>
      </c>
      <c r="P87" s="81">
        <f t="shared" si="13"/>
        <v>1.259863</v>
      </c>
      <c r="Q87" s="207">
        <f t="shared" si="14"/>
        <v>4.5076158428064117</v>
      </c>
    </row>
    <row r="88" spans="2:17" ht="21" customHeight="1" x14ac:dyDescent="0.3">
      <c r="B88" s="79">
        <v>2008</v>
      </c>
      <c r="C88" s="80">
        <v>0.102378</v>
      </c>
      <c r="D88" s="81">
        <v>7.2900000000000006E-2</v>
      </c>
      <c r="E88" s="81">
        <v>0.10932600000000001</v>
      </c>
      <c r="F88" s="81">
        <v>8.3177000000000001E-2</v>
      </c>
      <c r="G88" s="81">
        <v>0.10846</v>
      </c>
      <c r="H88" s="81">
        <v>9.7942000000000001E-2</v>
      </c>
      <c r="I88" s="81">
        <v>0.105328</v>
      </c>
      <c r="J88" s="81">
        <v>0.123278</v>
      </c>
      <c r="K88" s="81">
        <v>0.101259</v>
      </c>
      <c r="L88" s="81">
        <v>0.112321</v>
      </c>
      <c r="M88" s="81">
        <v>0.119328</v>
      </c>
      <c r="N88" s="80">
        <v>0.102174</v>
      </c>
      <c r="O88" s="82">
        <f t="shared" si="12"/>
        <v>1.2378710000000002</v>
      </c>
      <c r="P88" s="81">
        <f t="shared" si="13"/>
        <v>1.3073989999999998</v>
      </c>
      <c r="Q88" s="207">
        <f t="shared" si="14"/>
        <v>-1.9956803934515377</v>
      </c>
    </row>
    <row r="89" spans="2:17" ht="21" customHeight="1" x14ac:dyDescent="0.3">
      <c r="B89" s="79">
        <v>2009</v>
      </c>
      <c r="C89" s="80">
        <v>0.111902</v>
      </c>
      <c r="D89" s="81">
        <v>0.12030100000000001</v>
      </c>
      <c r="E89" s="81">
        <v>0.10576199999999999</v>
      </c>
      <c r="F89" s="81">
        <v>0.11075500000000001</v>
      </c>
      <c r="G89" s="81">
        <v>0.10314</v>
      </c>
      <c r="H89" s="81">
        <v>9.1851000000000002E-2</v>
      </c>
      <c r="I89" s="81">
        <v>0.110273</v>
      </c>
      <c r="J89" s="81">
        <v>0.11127908</v>
      </c>
      <c r="K89" s="81">
        <v>0.10558604000000001</v>
      </c>
      <c r="L89" s="81">
        <v>0.12107061</v>
      </c>
      <c r="M89" s="81">
        <v>0.16368419000000001</v>
      </c>
      <c r="N89" s="80">
        <v>0.105157</v>
      </c>
      <c r="O89" s="82">
        <f t="shared" si="12"/>
        <v>1.3607609199999999</v>
      </c>
      <c r="P89" s="81">
        <f t="shared" si="13"/>
        <v>1.42834441</v>
      </c>
      <c r="Q89" s="207">
        <f t="shared" si="14"/>
        <v>9.9275223347182084</v>
      </c>
    </row>
    <row r="90" spans="2:17" ht="21" customHeight="1" x14ac:dyDescent="0.3">
      <c r="B90" s="79">
        <v>2010</v>
      </c>
      <c r="C90" s="80">
        <v>0.12238981</v>
      </c>
      <c r="D90" s="81">
        <v>0.12828239</v>
      </c>
      <c r="E90" s="81">
        <v>0.11357567</v>
      </c>
      <c r="F90" s="81">
        <v>0.12386017000000001</v>
      </c>
      <c r="G90" s="81">
        <v>0.11918645</v>
      </c>
      <c r="H90" s="81">
        <v>0.104</v>
      </c>
      <c r="I90" s="81">
        <v>0.11071386</v>
      </c>
      <c r="J90" s="81">
        <v>8.6039729999999995E-2</v>
      </c>
      <c r="K90" s="81">
        <v>0.1088774</v>
      </c>
      <c r="L90" s="81">
        <v>0.12788655000000002</v>
      </c>
      <c r="M90" s="81">
        <v>0.10390199999999999</v>
      </c>
      <c r="N90" s="80">
        <v>8.897237999999999E-2</v>
      </c>
      <c r="O90" s="82">
        <f t="shared" si="12"/>
        <v>1.3376864099999997</v>
      </c>
      <c r="P90" s="81">
        <f t="shared" si="13"/>
        <v>1.2204743799999997</v>
      </c>
      <c r="Q90" s="207">
        <f t="shared" si="14"/>
        <v>-1.6957063993284227</v>
      </c>
    </row>
    <row r="91" spans="2:17" ht="21" customHeight="1" x14ac:dyDescent="0.3">
      <c r="B91" s="79">
        <v>2011</v>
      </c>
      <c r="C91" s="80">
        <v>0.10891066000000001</v>
      </c>
      <c r="D91" s="81">
        <v>0.10041548</v>
      </c>
      <c r="E91" s="81">
        <v>9.2041010000000006E-2</v>
      </c>
      <c r="F91" s="81">
        <v>9.0583119999999989E-2</v>
      </c>
      <c r="G91" s="81">
        <v>0.10500145000000001</v>
      </c>
      <c r="H91" s="81">
        <v>9.7130739999999993E-2</v>
      </c>
      <c r="I91" s="81">
        <v>0.12759839000000001</v>
      </c>
      <c r="J91" s="81">
        <v>0.10390328</v>
      </c>
      <c r="K91" s="81">
        <v>0.13263533999999999</v>
      </c>
      <c r="L91" s="81">
        <v>0.10819490999999999</v>
      </c>
      <c r="M91" s="81">
        <v>0.11898093000000001</v>
      </c>
      <c r="N91" s="80">
        <v>0.10332502</v>
      </c>
      <c r="O91" s="82">
        <f t="shared" si="12"/>
        <v>1.2887203300000001</v>
      </c>
      <c r="P91" s="81">
        <f t="shared" si="13"/>
        <v>1.3276727399999999</v>
      </c>
      <c r="Q91" s="207">
        <f t="shared" si="14"/>
        <v>-3.660505155315108</v>
      </c>
    </row>
    <row r="92" spans="2:17" ht="21" customHeight="1" x14ac:dyDescent="0.3">
      <c r="B92" s="79">
        <v>2012</v>
      </c>
      <c r="C92" s="80">
        <v>9.4216569999999986E-2</v>
      </c>
      <c r="D92" s="81">
        <v>9.5629419999999993E-2</v>
      </c>
      <c r="E92" s="81">
        <v>9.0388070000000001E-2</v>
      </c>
      <c r="F92" s="81">
        <v>6.6024670000000008E-2</v>
      </c>
      <c r="G92" s="81">
        <v>0.17921210000000001</v>
      </c>
      <c r="H92" s="81">
        <v>0.10756404</v>
      </c>
      <c r="I92" s="81">
        <v>9.9721420000000005E-2</v>
      </c>
      <c r="J92" s="81">
        <v>0.11616120999999999</v>
      </c>
      <c r="K92" s="81">
        <v>0.1298803</v>
      </c>
      <c r="L92" s="81">
        <v>0.12502384</v>
      </c>
      <c r="M92" s="81">
        <v>0.12328934</v>
      </c>
      <c r="N92" s="80">
        <v>5.5983089999999999E-2</v>
      </c>
      <c r="O92" s="82">
        <f t="shared" si="12"/>
        <v>1.28309407</v>
      </c>
      <c r="P92" s="81">
        <f t="shared" si="13"/>
        <v>1.2762989</v>
      </c>
      <c r="Q92" s="207">
        <f t="shared" si="14"/>
        <v>-0.43657726731137769</v>
      </c>
    </row>
    <row r="93" spans="2:17" ht="21" customHeight="1" x14ac:dyDescent="0.3">
      <c r="B93" s="79">
        <v>2013</v>
      </c>
      <c r="C93" s="80">
        <v>8.1590679999999999E-2</v>
      </c>
      <c r="D93" s="81">
        <v>0.10480018000000001</v>
      </c>
      <c r="E93" s="81">
        <v>0.11537077</v>
      </c>
      <c r="F93" s="81">
        <v>9.7046839999999995E-2</v>
      </c>
      <c r="G93" s="81">
        <v>8.3830059999999998E-2</v>
      </c>
      <c r="H93" s="81">
        <v>0.14360117</v>
      </c>
      <c r="I93" s="81">
        <v>0.10826722</v>
      </c>
      <c r="J93" s="81">
        <v>0.10078449</v>
      </c>
      <c r="K93" s="81">
        <v>9.4914360000000003E-2</v>
      </c>
      <c r="L93" s="81">
        <v>0.11525702</v>
      </c>
      <c r="M93" s="81">
        <v>0.14503393000000001</v>
      </c>
      <c r="N93" s="80">
        <v>0.13756330999999999</v>
      </c>
      <c r="O93" s="82">
        <f t="shared" si="12"/>
        <v>1.3280600300000001</v>
      </c>
      <c r="P93" s="81">
        <f t="shared" si="13"/>
        <v>1.3977703000000001</v>
      </c>
      <c r="Q93" s="207">
        <f t="shared" si="14"/>
        <v>3.5044944132584188</v>
      </c>
    </row>
    <row r="94" spans="2:17" ht="21" customHeight="1" x14ac:dyDescent="0.3">
      <c r="B94" s="79">
        <v>2014</v>
      </c>
      <c r="C94" s="80">
        <v>0.12224601</v>
      </c>
      <c r="D94" s="81">
        <v>0.11362245</v>
      </c>
      <c r="E94" s="81">
        <v>0.11133912999999999</v>
      </c>
      <c r="F94" s="81">
        <v>0.10898539</v>
      </c>
      <c r="G94" s="81">
        <v>0.10480159999999999</v>
      </c>
      <c r="H94" s="81">
        <v>0.13495539000000001</v>
      </c>
      <c r="I94" s="81">
        <v>0.10890912</v>
      </c>
      <c r="J94" s="81">
        <v>0.11488577</v>
      </c>
      <c r="K94" s="81">
        <v>0.12710487000000001</v>
      </c>
      <c r="L94" s="81">
        <v>0.14178817999999999</v>
      </c>
      <c r="M94" s="81">
        <v>0.12559496000000001</v>
      </c>
      <c r="N94" s="193">
        <v>0.14283966000000001</v>
      </c>
      <c r="O94" s="82">
        <f t="shared" si="12"/>
        <v>1.4570725299999998</v>
      </c>
      <c r="P94" s="81">
        <f t="shared" si="13"/>
        <v>1.47980274</v>
      </c>
      <c r="Q94" s="207">
        <f t="shared" si="14"/>
        <v>9.7143575655988847</v>
      </c>
    </row>
    <row r="95" spans="2:17" ht="21" customHeight="1" x14ac:dyDescent="0.3">
      <c r="B95" s="85">
        <v>2015</v>
      </c>
      <c r="C95" s="86">
        <v>0.13161299000000001</v>
      </c>
      <c r="D95" s="87">
        <v>0.11712341</v>
      </c>
      <c r="E95" s="87">
        <v>0.10298274</v>
      </c>
      <c r="F95" s="87">
        <v>0.14183365000000001</v>
      </c>
      <c r="G95" s="87">
        <v>0.10994529</v>
      </c>
      <c r="H95" s="87">
        <v>0.1151821</v>
      </c>
      <c r="I95" s="87">
        <v>0.1323869</v>
      </c>
      <c r="J95" s="87">
        <v>0.1230599</v>
      </c>
      <c r="K95" s="87">
        <v>0.11604776</v>
      </c>
      <c r="L95" s="87">
        <v>0.10843342</v>
      </c>
      <c r="M95" s="87">
        <v>0.10942385</v>
      </c>
      <c r="N95" s="86"/>
      <c r="O95" s="88">
        <f t="shared" si="12"/>
        <v>1.30803201</v>
      </c>
      <c r="P95" s="87"/>
      <c r="Q95" s="218">
        <f t="shared" si="14"/>
        <v>-10.228764658681733</v>
      </c>
    </row>
    <row r="96" spans="2:17" ht="21" customHeight="1" x14ac:dyDescent="0.3"/>
    <row r="97" spans="2:19" ht="30" x14ac:dyDescent="0.5">
      <c r="B97" s="72" t="s">
        <v>66</v>
      </c>
      <c r="C97" s="123"/>
      <c r="D97" s="123"/>
      <c r="E97" s="123"/>
      <c r="F97" s="123"/>
      <c r="G97" s="123"/>
      <c r="H97" s="123"/>
      <c r="I97" s="123"/>
      <c r="J97" s="123"/>
      <c r="K97" s="123"/>
      <c r="L97" s="123"/>
      <c r="M97" s="123"/>
      <c r="N97" s="123"/>
      <c r="O97" s="123"/>
      <c r="P97" s="123"/>
      <c r="Q97" s="123"/>
    </row>
    <row r="98" spans="2:19" ht="31.2" x14ac:dyDescent="0.3">
      <c r="B98" s="139" t="s">
        <v>23</v>
      </c>
      <c r="C98" s="140" t="s">
        <v>24</v>
      </c>
      <c r="D98" s="141" t="s">
        <v>25</v>
      </c>
      <c r="E98" s="141" t="s">
        <v>26</v>
      </c>
      <c r="F98" s="141" t="s">
        <v>27</v>
      </c>
      <c r="G98" s="141" t="s">
        <v>28</v>
      </c>
      <c r="H98" s="141" t="s">
        <v>29</v>
      </c>
      <c r="I98" s="141" t="s">
        <v>30</v>
      </c>
      <c r="J98" s="141" t="s">
        <v>31</v>
      </c>
      <c r="K98" s="141" t="s">
        <v>32</v>
      </c>
      <c r="L98" s="141" t="s">
        <v>33</v>
      </c>
      <c r="M98" s="141" t="s">
        <v>34</v>
      </c>
      <c r="N98" s="140" t="s">
        <v>35</v>
      </c>
      <c r="O98" s="142" t="s">
        <v>36</v>
      </c>
      <c r="P98" s="143" t="s">
        <v>37</v>
      </c>
      <c r="Q98" s="144" t="s">
        <v>38</v>
      </c>
    </row>
    <row r="99" spans="2:19" ht="21" customHeight="1" x14ac:dyDescent="0.3">
      <c r="B99" s="79">
        <v>2000</v>
      </c>
      <c r="C99" s="80">
        <v>0</v>
      </c>
      <c r="D99" s="81">
        <v>0</v>
      </c>
      <c r="E99" s="81">
        <v>1E-3</v>
      </c>
      <c r="F99" s="81">
        <v>3.0000000000000001E-3</v>
      </c>
      <c r="G99" s="81">
        <v>1.6E-2</v>
      </c>
      <c r="H99" s="81">
        <v>1.2E-2</v>
      </c>
      <c r="I99" s="81">
        <v>1.4E-2</v>
      </c>
      <c r="J99" s="81">
        <v>0.04</v>
      </c>
      <c r="K99" s="81">
        <v>7.6999999999999999E-2</v>
      </c>
      <c r="L99" s="81">
        <v>0.13175158000000001</v>
      </c>
      <c r="M99" s="81">
        <v>0.19968691</v>
      </c>
      <c r="N99" s="80">
        <v>0.11797189999999999</v>
      </c>
      <c r="O99" s="82">
        <f>SUM(C99:N99)</f>
        <v>0.61241038999999997</v>
      </c>
      <c r="P99" s="81">
        <f>SUM(I99:N99,C100:H100)</f>
        <v>1.29668139</v>
      </c>
      <c r="Q99" s="83"/>
    </row>
    <row r="100" spans="2:19" ht="21" customHeight="1" x14ac:dyDescent="0.3">
      <c r="B100" s="79">
        <v>2001</v>
      </c>
      <c r="C100" s="80">
        <v>0.121</v>
      </c>
      <c r="D100" s="81">
        <v>0.18312600000000001</v>
      </c>
      <c r="E100" s="81">
        <v>9.4757999999999995E-2</v>
      </c>
      <c r="F100" s="81">
        <v>5.9556999999999999E-2</v>
      </c>
      <c r="G100" s="81">
        <v>9.9971000000000004E-2</v>
      </c>
      <c r="H100" s="81">
        <v>0.157859</v>
      </c>
      <c r="I100" s="81">
        <v>0.22279599999999999</v>
      </c>
      <c r="J100" s="81">
        <v>0.14266799999999999</v>
      </c>
      <c r="K100" s="81">
        <v>0.121809</v>
      </c>
      <c r="L100" s="81">
        <v>0.21102599999999999</v>
      </c>
      <c r="M100" s="81">
        <v>0.140544</v>
      </c>
      <c r="N100" s="80">
        <v>0.170483</v>
      </c>
      <c r="O100" s="82">
        <f t="shared" ref="O100:O114" si="15">SUM(C100:N100)</f>
        <v>1.7255969999999998</v>
      </c>
      <c r="P100" s="81">
        <f t="shared" ref="P100:P113" si="16">SUM(I100:N100,C101:H101)</f>
        <v>1.8933269999999998</v>
      </c>
      <c r="Q100" s="84"/>
    </row>
    <row r="101" spans="2:19" ht="21" customHeight="1" x14ac:dyDescent="0.3">
      <c r="B101" s="79">
        <v>2002</v>
      </c>
      <c r="C101" s="80">
        <v>0.14397199999999999</v>
      </c>
      <c r="D101" s="81">
        <v>0.15396699999999999</v>
      </c>
      <c r="E101" s="81">
        <v>0.175619</v>
      </c>
      <c r="F101" s="81">
        <v>0.14960000000000001</v>
      </c>
      <c r="G101" s="81">
        <v>5.3633E-2</v>
      </c>
      <c r="H101" s="81">
        <v>0.20721000000000001</v>
      </c>
      <c r="I101" s="81">
        <v>0.18907399999999999</v>
      </c>
      <c r="J101" s="81">
        <v>0.163274</v>
      </c>
      <c r="K101" s="81">
        <v>0.16067200000000001</v>
      </c>
      <c r="L101" s="81">
        <v>0.211698</v>
      </c>
      <c r="M101" s="81">
        <v>0.407802</v>
      </c>
      <c r="N101" s="80">
        <v>0.10204000000000001</v>
      </c>
      <c r="O101" s="82">
        <f t="shared" si="15"/>
        <v>2.1185610000000001</v>
      </c>
      <c r="P101" s="81">
        <f t="shared" si="16"/>
        <v>2.6285639999999999</v>
      </c>
      <c r="Q101" s="207">
        <f t="shared" ref="Q101:Q114" si="17">((O101/O100)-1)*100</f>
        <v>22.772640425313682</v>
      </c>
    </row>
    <row r="102" spans="2:19" ht="21" customHeight="1" x14ac:dyDescent="0.3">
      <c r="B102" s="79">
        <v>2003</v>
      </c>
      <c r="C102" s="80">
        <v>0.22143699999999999</v>
      </c>
      <c r="D102" s="81">
        <v>0.21798000000000001</v>
      </c>
      <c r="E102" s="81">
        <v>0.18019299999999999</v>
      </c>
      <c r="F102" s="81">
        <v>0.25351400000000002</v>
      </c>
      <c r="G102" s="81">
        <v>0.21896399999999999</v>
      </c>
      <c r="H102" s="81">
        <v>0.30191600000000002</v>
      </c>
      <c r="I102" s="81">
        <v>0.26143499999999997</v>
      </c>
      <c r="J102" s="81">
        <v>0.30436999999999997</v>
      </c>
      <c r="K102" s="81">
        <v>0.24935099999999999</v>
      </c>
      <c r="L102" s="81">
        <v>0.29466100000000001</v>
      </c>
      <c r="M102" s="81">
        <v>0.286491</v>
      </c>
      <c r="N102" s="80">
        <v>0.26293499999999997</v>
      </c>
      <c r="O102" s="82">
        <f t="shared" si="15"/>
        <v>3.0532469999999998</v>
      </c>
      <c r="P102" s="81">
        <f t="shared" si="16"/>
        <v>3.2068339999999997</v>
      </c>
      <c r="Q102" s="207">
        <f t="shared" si="17"/>
        <v>44.118909014184602</v>
      </c>
    </row>
    <row r="103" spans="2:19" ht="21" customHeight="1" x14ac:dyDescent="0.3">
      <c r="B103" s="79">
        <v>2004</v>
      </c>
      <c r="C103" s="80">
        <v>0.24409</v>
      </c>
      <c r="D103" s="81">
        <v>0.31062099999999998</v>
      </c>
      <c r="E103" s="81">
        <v>0.231794</v>
      </c>
      <c r="F103" s="81">
        <v>0.25425500000000001</v>
      </c>
      <c r="G103" s="81">
        <v>0.24001800000000001</v>
      </c>
      <c r="H103" s="81">
        <v>0.26681300000000002</v>
      </c>
      <c r="I103" s="81">
        <v>0.29043799999999997</v>
      </c>
      <c r="J103" s="81">
        <v>0.30661699999999997</v>
      </c>
      <c r="K103" s="81">
        <v>0.20541400000000001</v>
      </c>
      <c r="L103" s="81">
        <v>0.27560000000000001</v>
      </c>
      <c r="M103" s="81">
        <v>0.196934</v>
      </c>
      <c r="N103" s="80">
        <v>0.14263899999999999</v>
      </c>
      <c r="O103" s="82">
        <f t="shared" si="15"/>
        <v>2.9652330000000005</v>
      </c>
      <c r="P103" s="81">
        <f t="shared" si="16"/>
        <v>2.7394320000000003</v>
      </c>
      <c r="Q103" s="207">
        <f t="shared" si="17"/>
        <v>-2.8826360920030214</v>
      </c>
    </row>
    <row r="104" spans="2:19" ht="21" customHeight="1" x14ac:dyDescent="0.3">
      <c r="B104" s="79">
        <v>2005</v>
      </c>
      <c r="C104" s="80">
        <v>0.27009</v>
      </c>
      <c r="D104" s="81">
        <v>0.21684300000000001</v>
      </c>
      <c r="E104" s="81">
        <v>0.229181</v>
      </c>
      <c r="F104" s="81">
        <v>0.16633800000000001</v>
      </c>
      <c r="G104" s="81">
        <v>0.20116200000000001</v>
      </c>
      <c r="H104" s="81">
        <v>0.238176</v>
      </c>
      <c r="I104" s="81">
        <v>0.13234000000000001</v>
      </c>
      <c r="J104" s="81">
        <v>0.220805</v>
      </c>
      <c r="K104" s="81">
        <v>0.154639</v>
      </c>
      <c r="L104" s="81">
        <v>0.21804899999999999</v>
      </c>
      <c r="M104" s="81">
        <v>0.22240399999999999</v>
      </c>
      <c r="N104" s="80">
        <v>0.21493699999999999</v>
      </c>
      <c r="O104" s="82">
        <f t="shared" si="15"/>
        <v>2.4849640000000002</v>
      </c>
      <c r="P104" s="81">
        <f t="shared" si="16"/>
        <v>2.57172</v>
      </c>
      <c r="Q104" s="207">
        <f t="shared" si="17"/>
        <v>-16.196669873834544</v>
      </c>
    </row>
    <row r="105" spans="2:19" ht="21" customHeight="1" x14ac:dyDescent="0.3">
      <c r="B105" s="79">
        <v>2006</v>
      </c>
      <c r="C105" s="80">
        <v>0.235377</v>
      </c>
      <c r="D105" s="81">
        <v>0.24712100000000001</v>
      </c>
      <c r="E105" s="81">
        <v>0.21856900000000001</v>
      </c>
      <c r="F105" s="81">
        <v>0.23843700000000001</v>
      </c>
      <c r="G105" s="81">
        <v>0.230517</v>
      </c>
      <c r="H105" s="81">
        <v>0.23852499999999999</v>
      </c>
      <c r="I105" s="81">
        <v>0.25746400000000003</v>
      </c>
      <c r="J105" s="81">
        <v>0.23924799999999999</v>
      </c>
      <c r="K105" s="81">
        <v>0.200436</v>
      </c>
      <c r="L105" s="81">
        <v>0.27748899999999999</v>
      </c>
      <c r="M105" s="81">
        <v>0.26958300000000002</v>
      </c>
      <c r="N105" s="80">
        <v>0.23654900000000001</v>
      </c>
      <c r="O105" s="82">
        <f t="shared" si="15"/>
        <v>2.8893149999999999</v>
      </c>
      <c r="P105" s="81">
        <f t="shared" si="16"/>
        <v>2.7246720000000004</v>
      </c>
      <c r="Q105" s="207">
        <f t="shared" si="17"/>
        <v>16.271905749942441</v>
      </c>
    </row>
    <row r="106" spans="2:19" ht="21" customHeight="1" x14ac:dyDescent="0.3">
      <c r="B106" s="79">
        <v>2007</v>
      </c>
      <c r="C106" s="80">
        <v>0.20952799999999999</v>
      </c>
      <c r="D106" s="81">
        <v>0.22644</v>
      </c>
      <c r="E106" s="81">
        <v>0.15836700000000001</v>
      </c>
      <c r="F106" s="81">
        <v>0.246033</v>
      </c>
      <c r="G106" s="81">
        <v>0.21738199999999999</v>
      </c>
      <c r="H106" s="81">
        <v>0.18615300000000001</v>
      </c>
      <c r="I106" s="81">
        <v>0.20907899999999999</v>
      </c>
      <c r="J106" s="81">
        <v>0.18015300000000001</v>
      </c>
      <c r="K106" s="81">
        <v>0.22487299999999999</v>
      </c>
      <c r="L106" s="81">
        <v>0.19037000000000001</v>
      </c>
      <c r="M106" s="81">
        <v>0.172901</v>
      </c>
      <c r="N106" s="80">
        <v>0.20701700000000001</v>
      </c>
      <c r="O106" s="82">
        <f t="shared" si="15"/>
        <v>2.428296</v>
      </c>
      <c r="P106" s="81">
        <f t="shared" si="16"/>
        <v>2.1520099999999998</v>
      </c>
      <c r="Q106" s="207">
        <f t="shared" si="17"/>
        <v>-15.955996490517643</v>
      </c>
    </row>
    <row r="107" spans="2:19" ht="21" customHeight="1" x14ac:dyDescent="0.3">
      <c r="B107" s="79">
        <v>2008</v>
      </c>
      <c r="C107" s="80">
        <v>5.7241E-2</v>
      </c>
      <c r="D107" s="81">
        <v>0.22639200000000001</v>
      </c>
      <c r="E107" s="81">
        <v>0.179641</v>
      </c>
      <c r="F107" s="81">
        <v>0.18260699999999999</v>
      </c>
      <c r="G107" s="81">
        <v>0.153616</v>
      </c>
      <c r="H107" s="81">
        <v>0.16811999999999999</v>
      </c>
      <c r="I107" s="81">
        <v>0.165323</v>
      </c>
      <c r="J107" s="81">
        <v>0.19003800000000001</v>
      </c>
      <c r="K107" s="81">
        <v>0.173155</v>
      </c>
      <c r="L107" s="81">
        <v>0.18890199999999999</v>
      </c>
      <c r="M107" s="81">
        <v>0.13974500000000001</v>
      </c>
      <c r="N107" s="80">
        <v>0.213223</v>
      </c>
      <c r="O107" s="82">
        <f t="shared" si="15"/>
        <v>2.0380029999999998</v>
      </c>
      <c r="P107" s="81">
        <f t="shared" si="16"/>
        <v>2.1797430000000002</v>
      </c>
      <c r="Q107" s="207">
        <f t="shared" si="17"/>
        <v>-16.072711069820166</v>
      </c>
      <c r="S107" s="41"/>
    </row>
    <row r="108" spans="2:19" ht="21" customHeight="1" x14ac:dyDescent="0.3">
      <c r="B108" s="79">
        <v>2009</v>
      </c>
      <c r="C108" s="80">
        <v>0.191246</v>
      </c>
      <c r="D108" s="81">
        <v>0.186806</v>
      </c>
      <c r="E108" s="81">
        <v>0.220084</v>
      </c>
      <c r="F108" s="81">
        <v>0.17347000000000001</v>
      </c>
      <c r="G108" s="81">
        <v>0.16173999999999999</v>
      </c>
      <c r="H108" s="81">
        <v>0.176011</v>
      </c>
      <c r="I108" s="81">
        <v>0.15870799999999999</v>
      </c>
      <c r="J108" s="81">
        <v>0.15242221</v>
      </c>
      <c r="K108" s="81">
        <v>0.16133748000000001</v>
      </c>
      <c r="L108" s="81">
        <v>0.15368129</v>
      </c>
      <c r="M108" s="81">
        <v>0.18292407999999999</v>
      </c>
      <c r="N108" s="80">
        <v>0.19015376000000001</v>
      </c>
      <c r="O108" s="82">
        <f t="shared" si="15"/>
        <v>2.1085838200000002</v>
      </c>
      <c r="P108" s="81">
        <f t="shared" si="16"/>
        <v>2.1468682400000003</v>
      </c>
      <c r="Q108" s="207">
        <f t="shared" si="17"/>
        <v>3.4632343524519049</v>
      </c>
    </row>
    <row r="109" spans="2:19" ht="21" customHeight="1" x14ac:dyDescent="0.3">
      <c r="B109" s="79">
        <v>2010</v>
      </c>
      <c r="C109" s="80">
        <v>0.19831357999999999</v>
      </c>
      <c r="D109" s="81">
        <v>0.1912083</v>
      </c>
      <c r="E109" s="81">
        <v>0.20683887000000001</v>
      </c>
      <c r="F109" s="81">
        <v>0.18645057000000001</v>
      </c>
      <c r="G109" s="81">
        <v>0.18183009999999999</v>
      </c>
      <c r="H109" s="81">
        <v>0.183</v>
      </c>
      <c r="I109" s="81">
        <v>0.15247260000000001</v>
      </c>
      <c r="J109" s="81">
        <v>0.15527505999999999</v>
      </c>
      <c r="K109" s="81">
        <v>0.15852094999999999</v>
      </c>
      <c r="L109" s="81">
        <v>0.16461630999999999</v>
      </c>
      <c r="M109" s="81">
        <v>0.17421400000000001</v>
      </c>
      <c r="N109" s="80">
        <v>0.14341440999999999</v>
      </c>
      <c r="O109" s="82">
        <f t="shared" si="15"/>
        <v>2.0961547500000002</v>
      </c>
      <c r="P109" s="81">
        <f t="shared" si="16"/>
        <v>1.8872167200000001</v>
      </c>
      <c r="Q109" s="207">
        <f t="shared" si="17"/>
        <v>-0.58945107527192953</v>
      </c>
    </row>
    <row r="110" spans="2:19" ht="21" customHeight="1" x14ac:dyDescent="0.3">
      <c r="B110" s="79">
        <v>2011</v>
      </c>
      <c r="C110" s="80">
        <v>0.16945067</v>
      </c>
      <c r="D110" s="81">
        <v>0.18151807</v>
      </c>
      <c r="E110" s="81">
        <v>0.15645826000000002</v>
      </c>
      <c r="F110" s="81">
        <v>0.13981026999999999</v>
      </c>
      <c r="G110" s="81">
        <v>0.16555076999999999</v>
      </c>
      <c r="H110" s="81">
        <v>0.12591535000000001</v>
      </c>
      <c r="I110" s="81">
        <v>0.15274857</v>
      </c>
      <c r="J110" s="81">
        <v>0.13592775000000001</v>
      </c>
      <c r="K110" s="81">
        <v>0.15817108999999999</v>
      </c>
      <c r="L110" s="81">
        <v>0.16527567999999998</v>
      </c>
      <c r="M110" s="81">
        <v>0.16393251</v>
      </c>
      <c r="N110" s="80">
        <v>0.14983263999999999</v>
      </c>
      <c r="O110" s="82">
        <f t="shared" si="15"/>
        <v>1.8645916300000001</v>
      </c>
      <c r="P110" s="81">
        <f t="shared" si="16"/>
        <v>1.8819475299999997</v>
      </c>
      <c r="Q110" s="207">
        <f t="shared" si="17"/>
        <v>-11.047043163201575</v>
      </c>
    </row>
    <row r="111" spans="2:19" ht="21" customHeight="1" x14ac:dyDescent="0.3">
      <c r="B111" s="79">
        <v>2012</v>
      </c>
      <c r="C111" s="80">
        <v>0.15556929999999999</v>
      </c>
      <c r="D111" s="81">
        <v>0.17701158000000003</v>
      </c>
      <c r="E111" s="81">
        <v>0.14688120999999998</v>
      </c>
      <c r="F111" s="81">
        <v>0.17835056999999999</v>
      </c>
      <c r="G111" s="81">
        <v>0.13715458</v>
      </c>
      <c r="H111" s="81">
        <v>0.16109204999999999</v>
      </c>
      <c r="I111" s="81">
        <v>0.1526593</v>
      </c>
      <c r="J111" s="81">
        <v>0.14119063999999998</v>
      </c>
      <c r="K111" s="81">
        <v>0.16609367</v>
      </c>
      <c r="L111" s="81">
        <v>-8.4695439999999997E-2</v>
      </c>
      <c r="M111" s="81">
        <v>0.45150382999999999</v>
      </c>
      <c r="N111" s="80">
        <v>4.3746460000000001E-2</v>
      </c>
      <c r="O111" s="82">
        <f t="shared" si="15"/>
        <v>1.8265577500000001</v>
      </c>
      <c r="P111" s="81">
        <f t="shared" si="16"/>
        <v>2.3057834600000002</v>
      </c>
      <c r="Q111" s="207">
        <f t="shared" si="17"/>
        <v>-2.0397967784506199</v>
      </c>
    </row>
    <row r="112" spans="2:19" ht="21" customHeight="1" x14ac:dyDescent="0.3">
      <c r="B112" s="79">
        <v>2013</v>
      </c>
      <c r="C112" s="80">
        <v>0.50419557000000004</v>
      </c>
      <c r="D112" s="81">
        <v>0.16874167000000001</v>
      </c>
      <c r="E112" s="81">
        <v>0.26298669000000002</v>
      </c>
      <c r="F112" s="81">
        <v>0.18264111999999999</v>
      </c>
      <c r="G112" s="81">
        <v>8.1360169999999996E-2</v>
      </c>
      <c r="H112" s="81">
        <v>0.23535977999999999</v>
      </c>
      <c r="I112" s="81">
        <v>0.14143143999999999</v>
      </c>
      <c r="J112" s="81">
        <v>0.12303698</v>
      </c>
      <c r="K112" s="81">
        <v>0.11856933</v>
      </c>
      <c r="L112" s="81">
        <v>0.14999530999999999</v>
      </c>
      <c r="M112" s="81">
        <v>0.17500303</v>
      </c>
      <c r="N112" s="80">
        <v>0.14916114999999999</v>
      </c>
      <c r="O112" s="82">
        <f t="shared" si="15"/>
        <v>2.2924822399999996</v>
      </c>
      <c r="P112" s="81">
        <f t="shared" si="16"/>
        <v>1.58480653</v>
      </c>
      <c r="Q112" s="207">
        <f t="shared" si="17"/>
        <v>25.508336103799589</v>
      </c>
    </row>
    <row r="113" spans="2:17" ht="21" customHeight="1" x14ac:dyDescent="0.3">
      <c r="B113" s="79">
        <v>2014</v>
      </c>
      <c r="C113" s="80">
        <v>9.8918900000000004E-2</v>
      </c>
      <c r="D113" s="81">
        <v>0.18433061000000001</v>
      </c>
      <c r="E113" s="81">
        <v>6.4238719999999999E-2</v>
      </c>
      <c r="F113" s="81">
        <v>0.115305</v>
      </c>
      <c r="G113" s="81">
        <v>0.13460931000000001</v>
      </c>
      <c r="H113" s="81">
        <v>0.13020675000000001</v>
      </c>
      <c r="I113" s="81">
        <v>0.11962444</v>
      </c>
      <c r="J113" s="81">
        <v>0.12367461</v>
      </c>
      <c r="K113" s="81">
        <v>0.13017012</v>
      </c>
      <c r="L113" s="81">
        <v>0.1428738</v>
      </c>
      <c r="M113" s="81">
        <v>0.16682415</v>
      </c>
      <c r="N113" s="193">
        <v>0.15534208999999999</v>
      </c>
      <c r="O113" s="82">
        <f t="shared" si="15"/>
        <v>1.5661185</v>
      </c>
      <c r="P113" s="81">
        <f t="shared" si="16"/>
        <v>1.7362053199999998</v>
      </c>
      <c r="Q113" s="207">
        <f t="shared" si="17"/>
        <v>-31.684596169434222</v>
      </c>
    </row>
    <row r="114" spans="2:17" ht="21" customHeight="1" x14ac:dyDescent="0.3">
      <c r="B114" s="85">
        <v>2015</v>
      </c>
      <c r="C114" s="86">
        <v>0.14829735999999999</v>
      </c>
      <c r="D114" s="87">
        <v>0.15120549</v>
      </c>
      <c r="E114" s="87">
        <v>0.14514573</v>
      </c>
      <c r="F114" s="87">
        <v>0.14145397000000001</v>
      </c>
      <c r="G114" s="87">
        <v>0.16449432</v>
      </c>
      <c r="H114" s="87">
        <v>0.14709923999999999</v>
      </c>
      <c r="I114" s="87">
        <v>0.13374454</v>
      </c>
      <c r="J114" s="87">
        <v>0.13798608000000001</v>
      </c>
      <c r="K114" s="87">
        <v>0.10439472</v>
      </c>
      <c r="L114" s="87">
        <v>0.10812856</v>
      </c>
      <c r="M114" s="87">
        <v>0.14927030999999999</v>
      </c>
      <c r="N114" s="86"/>
      <c r="O114" s="88">
        <f t="shared" si="15"/>
        <v>1.5312203199999999</v>
      </c>
      <c r="P114" s="87"/>
      <c r="Q114" s="218">
        <f t="shared" si="17"/>
        <v>-2.228323080277772</v>
      </c>
    </row>
    <row r="115" spans="2:17" ht="21" customHeight="1" x14ac:dyDescent="0.3"/>
    <row r="116" spans="2:17" ht="30" x14ac:dyDescent="0.5">
      <c r="B116" s="72" t="s">
        <v>51</v>
      </c>
      <c r="C116" s="123"/>
      <c r="D116" s="123"/>
      <c r="E116" s="123"/>
      <c r="F116" s="123"/>
      <c r="G116" s="123"/>
      <c r="H116" s="123"/>
      <c r="I116" s="123"/>
      <c r="J116" s="123"/>
      <c r="K116" s="123"/>
      <c r="L116" s="123"/>
      <c r="M116" s="123"/>
      <c r="N116" s="123"/>
      <c r="O116" s="123"/>
      <c r="P116" s="123"/>
      <c r="Q116" s="123"/>
    </row>
    <row r="117" spans="2:17" ht="31.2" x14ac:dyDescent="0.3">
      <c r="B117" s="139" t="s">
        <v>23</v>
      </c>
      <c r="C117" s="140" t="s">
        <v>24</v>
      </c>
      <c r="D117" s="141" t="s">
        <v>25</v>
      </c>
      <c r="E117" s="141" t="s">
        <v>26</v>
      </c>
      <c r="F117" s="141" t="s">
        <v>27</v>
      </c>
      <c r="G117" s="141" t="s">
        <v>28</v>
      </c>
      <c r="H117" s="141" t="s">
        <v>29</v>
      </c>
      <c r="I117" s="141" t="s">
        <v>30</v>
      </c>
      <c r="J117" s="141" t="s">
        <v>31</v>
      </c>
      <c r="K117" s="141" t="s">
        <v>32</v>
      </c>
      <c r="L117" s="141" t="s">
        <v>33</v>
      </c>
      <c r="M117" s="141" t="s">
        <v>34</v>
      </c>
      <c r="N117" s="140" t="s">
        <v>35</v>
      </c>
      <c r="O117" s="142" t="s">
        <v>36</v>
      </c>
      <c r="P117" s="143" t="s">
        <v>37</v>
      </c>
      <c r="Q117" s="144" t="s">
        <v>38</v>
      </c>
    </row>
    <row r="118" spans="2:17" ht="21" customHeight="1" x14ac:dyDescent="0.3">
      <c r="B118" s="79">
        <v>2000</v>
      </c>
      <c r="C118" s="80">
        <f t="shared" ref="C118:N118" si="18">+C4+C23+C42+C61+C80+C99</f>
        <v>0</v>
      </c>
      <c r="D118" s="81">
        <f t="shared" si="18"/>
        <v>0</v>
      </c>
      <c r="E118" s="81">
        <f t="shared" si="18"/>
        <v>3.7000000000000005E-2</v>
      </c>
      <c r="F118" s="81">
        <f t="shared" si="18"/>
        <v>0.36700000000000005</v>
      </c>
      <c r="G118" s="81">
        <f t="shared" si="18"/>
        <v>1.0189999999999999</v>
      </c>
      <c r="H118" s="81">
        <f t="shared" si="18"/>
        <v>1.1689999999999998</v>
      </c>
      <c r="I118" s="81">
        <f t="shared" si="18"/>
        <v>1.2069999999999999</v>
      </c>
      <c r="J118" s="81">
        <f t="shared" si="18"/>
        <v>3.8809999999999998</v>
      </c>
      <c r="K118" s="81">
        <f t="shared" si="18"/>
        <v>11.973999999999998</v>
      </c>
      <c r="L118" s="81">
        <f t="shared" si="18"/>
        <v>18.464750850000001</v>
      </c>
      <c r="M118" s="81">
        <f t="shared" si="18"/>
        <v>20.618365669999999</v>
      </c>
      <c r="N118" s="80">
        <f t="shared" si="18"/>
        <v>12.781697259999998</v>
      </c>
      <c r="O118" s="82">
        <f>SUM(C118:N118)</f>
        <v>71.518813780000002</v>
      </c>
      <c r="P118" s="81">
        <f>SUM(I118:N118,C119:H119)</f>
        <v>153.51208267000001</v>
      </c>
      <c r="Q118" s="83"/>
    </row>
    <row r="119" spans="2:17" ht="21" customHeight="1" x14ac:dyDescent="0.3">
      <c r="B119" s="79">
        <v>2001</v>
      </c>
      <c r="C119" s="80">
        <f t="shared" ref="C119:N119" si="19">+C5+C24+C43+C62+C81+C100</f>
        <v>15.090473889999998</v>
      </c>
      <c r="D119" s="81">
        <f t="shared" si="19"/>
        <v>20.229693000000001</v>
      </c>
      <c r="E119" s="81">
        <f t="shared" si="19"/>
        <v>14.461860999999999</v>
      </c>
      <c r="F119" s="81">
        <f t="shared" si="19"/>
        <v>5.7643890000000004</v>
      </c>
      <c r="G119" s="81">
        <f t="shared" si="19"/>
        <v>14.314071</v>
      </c>
      <c r="H119" s="81">
        <f t="shared" si="19"/>
        <v>14.724781000000002</v>
      </c>
      <c r="I119" s="81">
        <f t="shared" si="19"/>
        <v>22.179516999999997</v>
      </c>
      <c r="J119" s="81">
        <f t="shared" si="19"/>
        <v>20.132160000000002</v>
      </c>
      <c r="K119" s="81">
        <f t="shared" si="19"/>
        <v>14.221838</v>
      </c>
      <c r="L119" s="81">
        <f t="shared" si="19"/>
        <v>22.316714000000001</v>
      </c>
      <c r="M119" s="81">
        <f t="shared" si="19"/>
        <v>18.079428</v>
      </c>
      <c r="N119" s="80">
        <f t="shared" si="19"/>
        <v>17.785862000000002</v>
      </c>
      <c r="O119" s="82">
        <f t="shared" ref="O119:O133" si="20">SUM(C119:N119)</f>
        <v>199.30078789000001</v>
      </c>
      <c r="P119" s="81">
        <f t="shared" ref="P119:P132" si="21">SUM(I119:N119,C120:H120)</f>
        <v>235.69034000000005</v>
      </c>
      <c r="Q119" s="84"/>
    </row>
    <row r="120" spans="2:17" ht="21" customHeight="1" x14ac:dyDescent="0.3">
      <c r="B120" s="79">
        <v>2002</v>
      </c>
      <c r="C120" s="80">
        <f t="shared" ref="C120:N120" si="22">+C6+C25+C44+C63+C82+C101</f>
        <v>20.245009</v>
      </c>
      <c r="D120" s="81">
        <f t="shared" si="22"/>
        <v>19.137033000000002</v>
      </c>
      <c r="E120" s="81">
        <f t="shared" si="22"/>
        <v>20.337229999999998</v>
      </c>
      <c r="F120" s="81">
        <f t="shared" si="22"/>
        <v>19.306631000000003</v>
      </c>
      <c r="G120" s="81">
        <f t="shared" si="22"/>
        <v>22.148017999999997</v>
      </c>
      <c r="H120" s="81">
        <f t="shared" si="22"/>
        <v>19.800899999999999</v>
      </c>
      <c r="I120" s="81">
        <f t="shared" si="22"/>
        <v>21.743461000000003</v>
      </c>
      <c r="J120" s="81">
        <f t="shared" si="22"/>
        <v>19.449841000000003</v>
      </c>
      <c r="K120" s="81">
        <f t="shared" si="22"/>
        <v>20.747260000000004</v>
      </c>
      <c r="L120" s="81">
        <f t="shared" si="22"/>
        <v>21.723754</v>
      </c>
      <c r="M120" s="81">
        <f t="shared" si="22"/>
        <v>24.425333000000002</v>
      </c>
      <c r="N120" s="80">
        <f t="shared" si="22"/>
        <v>24.377548000000001</v>
      </c>
      <c r="O120" s="82">
        <f t="shared" si="20"/>
        <v>253.44201799999999</v>
      </c>
      <c r="P120" s="81">
        <f t="shared" si="21"/>
        <v>296.51376900000002</v>
      </c>
      <c r="Q120" s="207">
        <f t="shared" ref="Q120:Q133" si="23">((O120/O119)-1)*100</f>
        <v>27.1655875941053</v>
      </c>
    </row>
    <row r="121" spans="2:17" ht="21" customHeight="1" x14ac:dyDescent="0.3">
      <c r="B121" s="79">
        <v>2003</v>
      </c>
      <c r="C121" s="80">
        <f t="shared" ref="C121:N121" si="24">+C7+C26+C45+C64+C83+C102</f>
        <v>23.997359000000003</v>
      </c>
      <c r="D121" s="81">
        <f t="shared" si="24"/>
        <v>21.073173999999998</v>
      </c>
      <c r="E121" s="81">
        <f t="shared" si="24"/>
        <v>24.845368000000001</v>
      </c>
      <c r="F121" s="81">
        <f t="shared" si="24"/>
        <v>27.629859999999997</v>
      </c>
      <c r="G121" s="81">
        <f t="shared" si="24"/>
        <v>25.747128</v>
      </c>
      <c r="H121" s="81">
        <f t="shared" si="24"/>
        <v>40.753683000000002</v>
      </c>
      <c r="I121" s="81">
        <f t="shared" si="24"/>
        <v>35.103942000000004</v>
      </c>
      <c r="J121" s="81">
        <f t="shared" si="24"/>
        <v>35.302630000000001</v>
      </c>
      <c r="K121" s="81">
        <f t="shared" si="24"/>
        <v>33.061016000000002</v>
      </c>
      <c r="L121" s="81">
        <f t="shared" si="24"/>
        <v>39.405127</v>
      </c>
      <c r="M121" s="81">
        <f t="shared" si="24"/>
        <v>37.722535999999998</v>
      </c>
      <c r="N121" s="80">
        <f t="shared" si="24"/>
        <v>34.916412999999999</v>
      </c>
      <c r="O121" s="82">
        <f t="shared" si="20"/>
        <v>379.55823599999997</v>
      </c>
      <c r="P121" s="81">
        <f t="shared" si="21"/>
        <v>448.36587899999995</v>
      </c>
      <c r="Q121" s="207">
        <f t="shared" si="23"/>
        <v>49.761369087583574</v>
      </c>
    </row>
    <row r="122" spans="2:17" ht="21" customHeight="1" x14ac:dyDescent="0.3">
      <c r="B122" s="79">
        <v>2004</v>
      </c>
      <c r="C122" s="80">
        <f t="shared" ref="C122:N122" si="25">+C8+C27+C46+C65+C84+C103</f>
        <v>38.055104999999998</v>
      </c>
      <c r="D122" s="81">
        <f t="shared" si="25"/>
        <v>39.382569999999987</v>
      </c>
      <c r="E122" s="81">
        <f t="shared" si="25"/>
        <v>38.462229000000001</v>
      </c>
      <c r="F122" s="81">
        <f t="shared" si="25"/>
        <v>39.350444000000003</v>
      </c>
      <c r="G122" s="81">
        <f t="shared" si="25"/>
        <v>37.687293999999994</v>
      </c>
      <c r="H122" s="81">
        <f t="shared" si="25"/>
        <v>39.916573</v>
      </c>
      <c r="I122" s="81">
        <f t="shared" si="25"/>
        <v>40.311384000000004</v>
      </c>
      <c r="J122" s="81">
        <f t="shared" si="25"/>
        <v>43.705586999999994</v>
      </c>
      <c r="K122" s="81">
        <f t="shared" si="25"/>
        <v>37.558340000000001</v>
      </c>
      <c r="L122" s="81">
        <f t="shared" si="25"/>
        <v>47.491223999999995</v>
      </c>
      <c r="M122" s="81">
        <f t="shared" si="25"/>
        <v>41.406465000000004</v>
      </c>
      <c r="N122" s="80">
        <f t="shared" si="25"/>
        <v>45.691845000000001</v>
      </c>
      <c r="O122" s="82">
        <f t="shared" si="20"/>
        <v>489.01905999999997</v>
      </c>
      <c r="P122" s="81">
        <f t="shared" si="21"/>
        <v>523.14051399999994</v>
      </c>
      <c r="Q122" s="207">
        <f t="shared" si="23"/>
        <v>28.839006407438351</v>
      </c>
    </row>
    <row r="123" spans="2:17" ht="21" customHeight="1" x14ac:dyDescent="0.3">
      <c r="B123" s="79">
        <v>2005</v>
      </c>
      <c r="C123" s="80">
        <f t="shared" ref="C123:N123" si="26">+C9+C28+C47+C66+C85+C104</f>
        <v>46.33475</v>
      </c>
      <c r="D123" s="81">
        <f t="shared" si="26"/>
        <v>45.528577999999989</v>
      </c>
      <c r="E123" s="81">
        <f t="shared" si="26"/>
        <v>42.826739999999994</v>
      </c>
      <c r="F123" s="81">
        <f t="shared" si="26"/>
        <v>43.733196999999997</v>
      </c>
      <c r="G123" s="81">
        <f t="shared" si="26"/>
        <v>43.963546000000008</v>
      </c>
      <c r="H123" s="81">
        <f t="shared" si="26"/>
        <v>44.588858000000002</v>
      </c>
      <c r="I123" s="81">
        <f t="shared" si="26"/>
        <v>47.135219999999997</v>
      </c>
      <c r="J123" s="81">
        <f t="shared" si="26"/>
        <v>44.508722999999989</v>
      </c>
      <c r="K123" s="81">
        <f t="shared" si="26"/>
        <v>46.86356</v>
      </c>
      <c r="L123" s="81">
        <f t="shared" si="26"/>
        <v>48.091819000000008</v>
      </c>
      <c r="M123" s="81">
        <f t="shared" si="26"/>
        <v>47.865002000000004</v>
      </c>
      <c r="N123" s="80">
        <f t="shared" si="26"/>
        <v>50.335697000000003</v>
      </c>
      <c r="O123" s="82">
        <f t="shared" si="20"/>
        <v>551.77568999999994</v>
      </c>
      <c r="P123" s="81">
        <f t="shared" si="21"/>
        <v>592.55119400000012</v>
      </c>
      <c r="Q123" s="207">
        <f t="shared" si="23"/>
        <v>12.833166461855283</v>
      </c>
    </row>
    <row r="124" spans="2:17" ht="21" customHeight="1" x14ac:dyDescent="0.3">
      <c r="B124" s="79">
        <v>2006</v>
      </c>
      <c r="C124" s="80">
        <f t="shared" ref="C124:N124" si="27">+C10+C29+C48+C67+C86+C105</f>
        <v>50.522055999999999</v>
      </c>
      <c r="D124" s="81">
        <f t="shared" si="27"/>
        <v>50.566544</v>
      </c>
      <c r="E124" s="81">
        <f t="shared" si="27"/>
        <v>50.172621000000014</v>
      </c>
      <c r="F124" s="81">
        <f t="shared" si="27"/>
        <v>48.832970000000003</v>
      </c>
      <c r="G124" s="81">
        <f t="shared" si="27"/>
        <v>53.550783999999993</v>
      </c>
      <c r="H124" s="81">
        <f t="shared" si="27"/>
        <v>54.106198000000006</v>
      </c>
      <c r="I124" s="81">
        <f t="shared" si="27"/>
        <v>55.736469</v>
      </c>
      <c r="J124" s="81">
        <f t="shared" si="27"/>
        <v>60.049016000000016</v>
      </c>
      <c r="K124" s="81">
        <f t="shared" si="27"/>
        <v>57.639760000000003</v>
      </c>
      <c r="L124" s="81">
        <f t="shared" si="27"/>
        <v>60.369400000000006</v>
      </c>
      <c r="M124" s="81">
        <f t="shared" si="27"/>
        <v>66.336894999999998</v>
      </c>
      <c r="N124" s="80">
        <f t="shared" si="27"/>
        <v>66.552057999999988</v>
      </c>
      <c r="O124" s="82">
        <f t="shared" si="20"/>
        <v>674.43477100000007</v>
      </c>
      <c r="P124" s="81">
        <f t="shared" si="21"/>
        <v>720.99883799999998</v>
      </c>
      <c r="Q124" s="207">
        <f t="shared" si="23"/>
        <v>22.229881312821178</v>
      </c>
    </row>
    <row r="125" spans="2:17" ht="21" customHeight="1" x14ac:dyDescent="0.3">
      <c r="B125" s="79">
        <v>2007</v>
      </c>
      <c r="C125" s="80">
        <f t="shared" ref="C125:N125" si="28">+C11+C30+C49+C68+C87+C106</f>
        <v>58.438367999999997</v>
      </c>
      <c r="D125" s="81">
        <f t="shared" si="28"/>
        <v>61.388686</v>
      </c>
      <c r="E125" s="81">
        <f t="shared" si="28"/>
        <v>60.259273</v>
      </c>
      <c r="F125" s="81">
        <f t="shared" si="28"/>
        <v>57.101473999999989</v>
      </c>
      <c r="G125" s="81">
        <f t="shared" si="28"/>
        <v>58.304879</v>
      </c>
      <c r="H125" s="81">
        <f t="shared" si="28"/>
        <v>58.822559999999996</v>
      </c>
      <c r="I125" s="81">
        <f t="shared" si="28"/>
        <v>55.020384000000007</v>
      </c>
      <c r="J125" s="81">
        <f t="shared" si="28"/>
        <v>52.612205000000003</v>
      </c>
      <c r="K125" s="81">
        <f t="shared" si="28"/>
        <v>63.336810999999997</v>
      </c>
      <c r="L125" s="81">
        <f t="shared" si="28"/>
        <v>59.334940999999993</v>
      </c>
      <c r="M125" s="81">
        <f t="shared" si="28"/>
        <v>61.925593000000006</v>
      </c>
      <c r="N125" s="80">
        <f t="shared" si="28"/>
        <v>62.361118999999995</v>
      </c>
      <c r="O125" s="82">
        <f t="shared" si="20"/>
        <v>708.90629300000012</v>
      </c>
      <c r="P125" s="81">
        <f t="shared" si="21"/>
        <v>725.90990700000009</v>
      </c>
      <c r="Q125" s="207">
        <f t="shared" si="23"/>
        <v>5.1111721225298501</v>
      </c>
    </row>
    <row r="126" spans="2:17" ht="21" customHeight="1" x14ac:dyDescent="0.3">
      <c r="B126" s="79">
        <v>2008</v>
      </c>
      <c r="C126" s="80">
        <f t="shared" ref="C126:N126" si="29">+C12+C31+C50+C69+C88+C107</f>
        <v>63.697038000000006</v>
      </c>
      <c r="D126" s="81">
        <f t="shared" si="29"/>
        <v>61.884219999999999</v>
      </c>
      <c r="E126" s="81">
        <f t="shared" si="29"/>
        <v>61.636892000000003</v>
      </c>
      <c r="F126" s="81">
        <f t="shared" si="29"/>
        <v>63.038083999999998</v>
      </c>
      <c r="G126" s="81">
        <f t="shared" si="29"/>
        <v>59.488273</v>
      </c>
      <c r="H126" s="81">
        <f t="shared" si="29"/>
        <v>61.574347000000003</v>
      </c>
      <c r="I126" s="81">
        <f t="shared" si="29"/>
        <v>56.176794000000001</v>
      </c>
      <c r="J126" s="81">
        <f t="shared" si="29"/>
        <v>55.998412000000002</v>
      </c>
      <c r="K126" s="81">
        <f t="shared" si="29"/>
        <v>63.555945000000001</v>
      </c>
      <c r="L126" s="81">
        <f t="shared" si="29"/>
        <v>65.364047999999983</v>
      </c>
      <c r="M126" s="81">
        <f t="shared" si="29"/>
        <v>67.446316999999993</v>
      </c>
      <c r="N126" s="80">
        <f t="shared" si="29"/>
        <v>65.893064999999993</v>
      </c>
      <c r="O126" s="82">
        <f t="shared" si="20"/>
        <v>745.75343499999997</v>
      </c>
      <c r="P126" s="81">
        <f t="shared" si="21"/>
        <v>764.738789</v>
      </c>
      <c r="Q126" s="207">
        <f t="shared" si="23"/>
        <v>5.1977450847653595</v>
      </c>
    </row>
    <row r="127" spans="2:17" ht="21" customHeight="1" x14ac:dyDescent="0.3">
      <c r="B127" s="79">
        <v>2009</v>
      </c>
      <c r="C127" s="80">
        <f t="shared" ref="C127:N127" si="30">+C13+C32+C51+C70+C89+C108</f>
        <v>68.829492000000002</v>
      </c>
      <c r="D127" s="81">
        <f t="shared" si="30"/>
        <v>69.787081000000001</v>
      </c>
      <c r="E127" s="81">
        <f t="shared" si="30"/>
        <v>68.096558000000002</v>
      </c>
      <c r="F127" s="81">
        <f t="shared" si="30"/>
        <v>64.467545999999999</v>
      </c>
      <c r="G127" s="81">
        <f t="shared" si="30"/>
        <v>58.745430000000006</v>
      </c>
      <c r="H127" s="81">
        <f t="shared" si="30"/>
        <v>60.378101000000001</v>
      </c>
      <c r="I127" s="81">
        <f t="shared" si="30"/>
        <v>61.906982999999997</v>
      </c>
      <c r="J127" s="81">
        <f t="shared" si="30"/>
        <v>50.528095869999994</v>
      </c>
      <c r="K127" s="81">
        <f t="shared" si="30"/>
        <v>57.134703599999995</v>
      </c>
      <c r="L127" s="81">
        <f t="shared" si="30"/>
        <v>59.357357579999999</v>
      </c>
      <c r="M127" s="81">
        <f t="shared" si="30"/>
        <v>68.998756850000007</v>
      </c>
      <c r="N127" s="80">
        <f t="shared" si="30"/>
        <v>64.379657080000001</v>
      </c>
      <c r="O127" s="82">
        <f t="shared" si="20"/>
        <v>752.60976198000003</v>
      </c>
      <c r="P127" s="81">
        <f t="shared" si="21"/>
        <v>791.7933423500001</v>
      </c>
      <c r="Q127" s="207">
        <f t="shared" si="23"/>
        <v>0.91938255436934124</v>
      </c>
    </row>
    <row r="128" spans="2:17" ht="21" customHeight="1" x14ac:dyDescent="0.3">
      <c r="B128" s="79">
        <v>2010</v>
      </c>
      <c r="C128" s="80">
        <f t="shared" ref="C128:N128" si="31">+C14+C33+C52+C71+C90+C109</f>
        <v>71.066767830000018</v>
      </c>
      <c r="D128" s="81">
        <f t="shared" si="31"/>
        <v>72.998640000000009</v>
      </c>
      <c r="E128" s="81">
        <f t="shared" si="31"/>
        <v>69.89204079999999</v>
      </c>
      <c r="F128" s="81">
        <f t="shared" si="31"/>
        <v>73.1193198</v>
      </c>
      <c r="G128" s="81">
        <f t="shared" si="31"/>
        <v>69.524019940000002</v>
      </c>
      <c r="H128" s="81">
        <f t="shared" si="31"/>
        <v>72.887000000000015</v>
      </c>
      <c r="I128" s="81">
        <f t="shared" si="31"/>
        <v>61.652338469999997</v>
      </c>
      <c r="J128" s="81">
        <f t="shared" si="31"/>
        <v>49.789934970000012</v>
      </c>
      <c r="K128" s="81">
        <f t="shared" si="31"/>
        <v>58.28300102</v>
      </c>
      <c r="L128" s="81">
        <f t="shared" si="31"/>
        <v>61.41943371</v>
      </c>
      <c r="M128" s="81">
        <f t="shared" si="31"/>
        <v>60.390453999999998</v>
      </c>
      <c r="N128" s="80">
        <f t="shared" si="31"/>
        <v>56.499661199999998</v>
      </c>
      <c r="O128" s="150">
        <f t="shared" si="20"/>
        <v>777.52261174000012</v>
      </c>
      <c r="P128" s="81">
        <f t="shared" si="21"/>
        <v>720.40997019999998</v>
      </c>
      <c r="Q128" s="207">
        <f t="shared" si="23"/>
        <v>3.310194873696326</v>
      </c>
    </row>
    <row r="129" spans="2:17" ht="21" customHeight="1" x14ac:dyDescent="0.3">
      <c r="B129" s="79">
        <v>2011</v>
      </c>
      <c r="C129" s="80">
        <f t="shared" ref="C129:N129" si="32">+C15+C34+C53+C72+C91+C110</f>
        <v>64.231537670000009</v>
      </c>
      <c r="D129" s="81">
        <f t="shared" si="32"/>
        <v>65.265597839999984</v>
      </c>
      <c r="E129" s="81">
        <f t="shared" si="32"/>
        <v>64.181833529999992</v>
      </c>
      <c r="F129" s="81">
        <f t="shared" si="32"/>
        <v>59.36707294</v>
      </c>
      <c r="G129" s="81">
        <f t="shared" si="32"/>
        <v>62.501764870000009</v>
      </c>
      <c r="H129" s="81">
        <f t="shared" si="32"/>
        <v>56.827339979999991</v>
      </c>
      <c r="I129" s="81">
        <f t="shared" si="32"/>
        <v>57.782965850000004</v>
      </c>
      <c r="J129" s="81">
        <f t="shared" si="32"/>
        <v>56.079346870000002</v>
      </c>
      <c r="K129" s="81">
        <f t="shared" si="32"/>
        <v>62.584772780000009</v>
      </c>
      <c r="L129" s="81">
        <f t="shared" si="32"/>
        <v>59.926335460000004</v>
      </c>
      <c r="M129" s="81">
        <f t="shared" si="32"/>
        <v>67.388045349999999</v>
      </c>
      <c r="N129" s="80">
        <f t="shared" si="32"/>
        <v>64.122832880000004</v>
      </c>
      <c r="O129" s="82">
        <f t="shared" si="20"/>
        <v>740.25944601999993</v>
      </c>
      <c r="P129" s="81">
        <f t="shared" si="21"/>
        <v>767.63030588000015</v>
      </c>
      <c r="Q129" s="207">
        <f t="shared" si="23"/>
        <v>-4.792550744808544</v>
      </c>
    </row>
    <row r="130" spans="2:17" ht="21" customHeight="1" x14ac:dyDescent="0.3">
      <c r="B130" s="79">
        <v>2012</v>
      </c>
      <c r="C130" s="80">
        <f t="shared" ref="C130:N130" si="33">+C16+C35+C54+C73+C92+C111</f>
        <v>64.08601204</v>
      </c>
      <c r="D130" s="81">
        <f t="shared" si="33"/>
        <v>62.220231970000007</v>
      </c>
      <c r="E130" s="81">
        <f t="shared" si="33"/>
        <v>62.549557560000004</v>
      </c>
      <c r="F130" s="81">
        <f t="shared" si="33"/>
        <v>64.983393260000014</v>
      </c>
      <c r="G130" s="81">
        <f t="shared" si="33"/>
        <v>78.38738201000001</v>
      </c>
      <c r="H130" s="81">
        <f t="shared" si="33"/>
        <v>67.519429849999995</v>
      </c>
      <c r="I130" s="81">
        <f t="shared" si="33"/>
        <v>61.164739250000004</v>
      </c>
      <c r="J130" s="81">
        <f t="shared" si="33"/>
        <v>54.682684189999996</v>
      </c>
      <c r="K130" s="81">
        <f t="shared" si="33"/>
        <v>64.373926199999985</v>
      </c>
      <c r="L130" s="81">
        <f t="shared" si="33"/>
        <v>64.149333969999986</v>
      </c>
      <c r="M130" s="81">
        <f t="shared" si="33"/>
        <v>62.011542970000001</v>
      </c>
      <c r="N130" s="80">
        <f t="shared" si="33"/>
        <v>60.43439807</v>
      </c>
      <c r="O130" s="82">
        <f t="shared" si="20"/>
        <v>766.56263134000017</v>
      </c>
      <c r="P130" s="81">
        <f t="shared" si="21"/>
        <v>783.2647863799998</v>
      </c>
      <c r="Q130" s="207">
        <f t="shared" si="23"/>
        <v>3.5532387275054811</v>
      </c>
    </row>
    <row r="131" spans="2:17" ht="21" customHeight="1" x14ac:dyDescent="0.3">
      <c r="B131" s="79">
        <v>2013</v>
      </c>
      <c r="C131" s="80">
        <f t="shared" ref="C131:N131" si="34">+C17+C36+C55+C74+C93+C112</f>
        <v>68.37682015</v>
      </c>
      <c r="D131" s="81">
        <f t="shared" si="34"/>
        <v>68.760576959999995</v>
      </c>
      <c r="E131" s="81">
        <f t="shared" si="34"/>
        <v>70.109055339999998</v>
      </c>
      <c r="F131" s="81">
        <f t="shared" si="34"/>
        <v>68.787797110000014</v>
      </c>
      <c r="G131" s="81">
        <f t="shared" si="34"/>
        <v>69.157312039999994</v>
      </c>
      <c r="H131" s="81">
        <f t="shared" si="34"/>
        <v>71.256600129999981</v>
      </c>
      <c r="I131" s="81">
        <f t="shared" si="34"/>
        <v>70.477740240000003</v>
      </c>
      <c r="J131" s="81">
        <f t="shared" si="34"/>
        <v>53.16125023</v>
      </c>
      <c r="K131" s="81">
        <f t="shared" si="34"/>
        <v>63.763889899999995</v>
      </c>
      <c r="L131" s="81">
        <f t="shared" si="34"/>
        <v>72.512788499999999</v>
      </c>
      <c r="M131" s="81">
        <f t="shared" si="34"/>
        <v>92.306701499999988</v>
      </c>
      <c r="N131" s="80">
        <f t="shared" si="34"/>
        <v>76.659086340000002</v>
      </c>
      <c r="O131" s="82">
        <f t="shared" si="20"/>
        <v>845.3296184400001</v>
      </c>
      <c r="P131" s="81">
        <f t="shared" si="21"/>
        <v>865.78187945000002</v>
      </c>
      <c r="Q131" s="207">
        <f t="shared" si="23"/>
        <v>10.275349186055438</v>
      </c>
    </row>
    <row r="132" spans="2:17" ht="21" customHeight="1" x14ac:dyDescent="0.3">
      <c r="B132" s="79">
        <v>2014</v>
      </c>
      <c r="C132" s="80">
        <f t="shared" ref="C132:N132" si="35">+C18+C37+C56+C75+C94+C113</f>
        <v>72.182509530000004</v>
      </c>
      <c r="D132" s="81">
        <f t="shared" si="35"/>
        <v>75.365351500000003</v>
      </c>
      <c r="E132" s="81">
        <f t="shared" si="35"/>
        <v>76.690246290000019</v>
      </c>
      <c r="F132" s="81">
        <f t="shared" si="35"/>
        <v>67.430081440000009</v>
      </c>
      <c r="G132" s="81">
        <f t="shared" si="35"/>
        <v>69.172012300000006</v>
      </c>
      <c r="H132" s="81">
        <f t="shared" si="35"/>
        <v>76.060221680000012</v>
      </c>
      <c r="I132" s="81">
        <f t="shared" si="35"/>
        <v>72.818767390000005</v>
      </c>
      <c r="J132" s="81">
        <f t="shared" si="35"/>
        <v>69.084147519999988</v>
      </c>
      <c r="K132" s="81">
        <f t="shared" si="35"/>
        <v>72.196419879999993</v>
      </c>
      <c r="L132" s="81">
        <f t="shared" si="35"/>
        <v>80.638005330000027</v>
      </c>
      <c r="M132" s="81">
        <f t="shared" si="35"/>
        <v>86.233583949999996</v>
      </c>
      <c r="N132" s="193">
        <f t="shared" si="35"/>
        <v>86.114496430000003</v>
      </c>
      <c r="O132" s="82">
        <f t="shared" si="20"/>
        <v>903.98584324000012</v>
      </c>
      <c r="P132" s="81">
        <f t="shared" si="21"/>
        <v>938.21862413999997</v>
      </c>
      <c r="Q132" s="207">
        <f t="shared" si="23"/>
        <v>6.9388583483264377</v>
      </c>
    </row>
    <row r="133" spans="2:17" ht="21" customHeight="1" x14ac:dyDescent="0.3">
      <c r="B133" s="85">
        <v>2015</v>
      </c>
      <c r="C133" s="86">
        <f t="shared" ref="C133:M133" si="36">+C19+C38+C57+C76+C95+C114</f>
        <v>85.893778749999981</v>
      </c>
      <c r="D133" s="87">
        <f t="shared" si="36"/>
        <v>82.387287080000007</v>
      </c>
      <c r="E133" s="87">
        <f t="shared" si="36"/>
        <v>76.406965509999992</v>
      </c>
      <c r="F133" s="87">
        <f t="shared" si="36"/>
        <v>74.156313740000002</v>
      </c>
      <c r="G133" s="87">
        <f t="shared" si="36"/>
        <v>79.534187020000005</v>
      </c>
      <c r="H133" s="87">
        <f t="shared" si="36"/>
        <v>72.754671540000004</v>
      </c>
      <c r="I133" s="87">
        <f t="shared" si="36"/>
        <v>73.060665830000005</v>
      </c>
      <c r="J133" s="87">
        <f t="shared" si="36"/>
        <v>67.833125230000007</v>
      </c>
      <c r="K133" s="87">
        <f t="shared" si="36"/>
        <v>66.940504250000004</v>
      </c>
      <c r="L133" s="87">
        <f t="shared" si="36"/>
        <v>61.681384959999995</v>
      </c>
      <c r="M133" s="87">
        <f t="shared" si="36"/>
        <v>70.931514180000008</v>
      </c>
      <c r="N133" s="86"/>
      <c r="O133" s="88">
        <f t="shared" si="20"/>
        <v>811.5803980899999</v>
      </c>
      <c r="P133" s="87"/>
      <c r="Q133" s="218">
        <f t="shared" si="23"/>
        <v>-10.222001355553022</v>
      </c>
    </row>
    <row r="134" spans="2:17" ht="21" customHeight="1" x14ac:dyDescent="0.3"/>
    <row r="135" spans="2:17" ht="21" customHeight="1" x14ac:dyDescent="0.3"/>
    <row r="136" spans="2:17" ht="21" customHeight="1" x14ac:dyDescent="0.3"/>
    <row r="137" spans="2:17" ht="21" customHeight="1" x14ac:dyDescent="0.3"/>
    <row r="138" spans="2:17" ht="21" customHeight="1" x14ac:dyDescent="0.3"/>
    <row r="139" spans="2:17" ht="21" customHeight="1" x14ac:dyDescent="0.3"/>
    <row r="140" spans="2:17" ht="21" customHeight="1" x14ac:dyDescent="0.3"/>
    <row r="141" spans="2:17" ht="21" customHeight="1" x14ac:dyDescent="0.3"/>
    <row r="142" spans="2:17" ht="21" customHeight="1" x14ac:dyDescent="0.3"/>
    <row r="143" spans="2:17" ht="21" customHeight="1" x14ac:dyDescent="0.3"/>
    <row r="144" spans="2:17"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sheetData>
  <sortState ref="B207:I209">
    <sortCondition ref="B207:B209"/>
  </sortState>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85"/>
  <sheetViews>
    <sheetView zoomScale="70" zoomScaleNormal="70" workbookViewId="0">
      <selection activeCell="Q19" sqref="Q19"/>
    </sheetView>
  </sheetViews>
  <sheetFormatPr defaultColWidth="9.109375" defaultRowHeight="15.6" x14ac:dyDescent="0.3"/>
  <cols>
    <col min="1" max="1" width="20.6640625" style="4" customWidth="1"/>
    <col min="2" max="2" width="12.88671875" style="70" bestFit="1" customWidth="1"/>
    <col min="3" max="14" width="13.5546875" style="70" customWidth="1"/>
    <col min="15" max="17" width="14.44140625" style="70" customWidth="1"/>
    <col min="18" max="18" width="14.109375" style="4" customWidth="1"/>
    <col min="19" max="19" width="15.6640625" style="4" customWidth="1"/>
    <col min="20" max="21" width="16.5546875" style="4" customWidth="1"/>
    <col min="22" max="22" width="9.88671875" style="4" bestFit="1" customWidth="1"/>
    <col min="23" max="24" width="8.33203125" style="4" bestFit="1" customWidth="1"/>
    <col min="25" max="25" width="13.6640625" style="4" customWidth="1"/>
    <col min="26" max="16384" width="9.109375" style="4"/>
  </cols>
  <sheetData>
    <row r="1" spans="2:25" ht="37.5" x14ac:dyDescent="0.5">
      <c r="B1" s="67" t="s">
        <v>58</v>
      </c>
      <c r="C1" s="68"/>
      <c r="D1" s="68"/>
      <c r="E1" s="68"/>
      <c r="F1" s="68"/>
      <c r="G1" s="68"/>
      <c r="H1" s="68"/>
      <c r="I1" s="68"/>
      <c r="J1" s="68"/>
      <c r="K1" s="68"/>
      <c r="L1" s="68"/>
      <c r="M1" s="68"/>
      <c r="N1" s="68"/>
      <c r="O1" s="68"/>
      <c r="P1" s="68"/>
      <c r="Q1" s="68"/>
    </row>
    <row r="2" spans="2:25" ht="37.5" x14ac:dyDescent="0.5">
      <c r="B2" s="137" t="s">
        <v>46</v>
      </c>
      <c r="C2" s="68"/>
      <c r="D2" s="68"/>
      <c r="E2" s="68"/>
      <c r="F2" s="68"/>
      <c r="G2" s="68"/>
      <c r="H2" s="68"/>
      <c r="I2" s="68"/>
      <c r="J2" s="68"/>
      <c r="K2" s="68"/>
      <c r="L2" s="68"/>
      <c r="M2" s="68"/>
      <c r="N2" s="68"/>
      <c r="O2" s="68"/>
      <c r="P2" s="68"/>
      <c r="Q2" s="181" t="s">
        <v>42</v>
      </c>
      <c r="R2" s="5"/>
      <c r="S2" s="5"/>
    </row>
    <row r="3" spans="2:25" ht="31.2" x14ac:dyDescent="0.3">
      <c r="B3" s="139" t="s">
        <v>23</v>
      </c>
      <c r="C3" s="140" t="s">
        <v>24</v>
      </c>
      <c r="D3" s="141" t="s">
        <v>25</v>
      </c>
      <c r="E3" s="141" t="s">
        <v>26</v>
      </c>
      <c r="F3" s="141" t="s">
        <v>27</v>
      </c>
      <c r="G3" s="141" t="s">
        <v>28</v>
      </c>
      <c r="H3" s="141" t="s">
        <v>29</v>
      </c>
      <c r="I3" s="141" t="s">
        <v>30</v>
      </c>
      <c r="J3" s="141" t="s">
        <v>31</v>
      </c>
      <c r="K3" s="141" t="s">
        <v>32</v>
      </c>
      <c r="L3" s="141" t="s">
        <v>33</v>
      </c>
      <c r="M3" s="141" t="s">
        <v>34</v>
      </c>
      <c r="N3" s="140" t="s">
        <v>35</v>
      </c>
      <c r="O3" s="142" t="s">
        <v>36</v>
      </c>
      <c r="P3" s="143" t="s">
        <v>37</v>
      </c>
      <c r="Q3" s="144" t="s">
        <v>38</v>
      </c>
      <c r="R3" s="5"/>
    </row>
    <row r="4" spans="2:25" ht="21" customHeight="1" x14ac:dyDescent="0.25">
      <c r="B4" s="79">
        <v>2000</v>
      </c>
      <c r="C4" s="151">
        <f>+'ingreso básico'!C4+'Ingreso FOA'!C4+'Ingreso PP'!C4</f>
        <v>49.347000000000001</v>
      </c>
      <c r="D4" s="151">
        <f>+'ingreso básico'!D4+'Ingreso FOA'!D4+'Ingreso PP'!D4</f>
        <v>53.382999999999996</v>
      </c>
      <c r="E4" s="151">
        <f>+'ingreso básico'!E4+'Ingreso FOA'!E4+'Ingreso PP'!E4</f>
        <v>56.475999999999999</v>
      </c>
      <c r="F4" s="151">
        <f>+'ingreso básico'!F4+'Ingreso FOA'!F4+'Ingreso PP'!F4</f>
        <v>53.295999999999999</v>
      </c>
      <c r="G4" s="151">
        <f>+'ingreso básico'!G4+'Ingreso FOA'!G4+'Ingreso PP'!G4</f>
        <v>53.033999999999992</v>
      </c>
      <c r="H4" s="151">
        <f>+'ingreso básico'!H4+'Ingreso FOA'!H4+'Ingreso PP'!H4</f>
        <v>51.066172000000002</v>
      </c>
      <c r="I4" s="151">
        <f>+'ingreso básico'!I4+'Ingreso FOA'!I4+'Ingreso PP'!I4</f>
        <v>51.327157099999994</v>
      </c>
      <c r="J4" s="151">
        <f>+'ingreso básico'!J4+'Ingreso FOA'!J4+'Ingreso PP'!J4</f>
        <v>45.607586610000006</v>
      </c>
      <c r="K4" s="151">
        <f>+'ingreso básico'!K4+'Ingreso FOA'!K4+'Ingreso PP'!K4</f>
        <v>47.199637469999999</v>
      </c>
      <c r="L4" s="151">
        <f>+'ingreso básico'!L4+'Ingreso FOA'!L4+'Ingreso PP'!L4</f>
        <v>51.942050450000004</v>
      </c>
      <c r="M4" s="151">
        <f>+'ingreso básico'!M4+'Ingreso FOA'!M4+'Ingreso PP'!M4</f>
        <v>59.175530590000001</v>
      </c>
      <c r="N4" s="165">
        <f>+'ingreso básico'!N4+'Ingreso FOA'!N4+'Ingreso PP'!N4</f>
        <v>61.295174490000001</v>
      </c>
      <c r="O4" s="82">
        <f>SUM(C4:N4)</f>
        <v>633.1493087099999</v>
      </c>
      <c r="P4" s="81">
        <f>SUM(I4:N4,C5:H5)</f>
        <v>725.57277470999998</v>
      </c>
      <c r="Q4" s="83"/>
      <c r="R4" s="5"/>
    </row>
    <row r="5" spans="2:25" ht="21" customHeight="1" x14ac:dyDescent="0.25">
      <c r="B5" s="79">
        <v>2001</v>
      </c>
      <c r="C5" s="152">
        <f>+'ingreso básico'!C5+'Ingreso FOA'!C5+'Ingreso PP'!C5</f>
        <v>69.129000000000005</v>
      </c>
      <c r="D5" s="152">
        <f>+'ingreso básico'!D5+'Ingreso FOA'!D5+'Ingreso PP'!D5</f>
        <v>72.762512000000001</v>
      </c>
      <c r="E5" s="152">
        <f>+'ingreso básico'!E5+'Ingreso FOA'!E5+'Ingreso PP'!E5</f>
        <v>70.870521999999994</v>
      </c>
      <c r="F5" s="152">
        <f>+'ingreso básico'!F5+'Ingreso FOA'!F5+'Ingreso PP'!F5</f>
        <v>69.069249999999997</v>
      </c>
      <c r="G5" s="152">
        <f>+'ingreso básico'!G5+'Ingreso FOA'!G5+'Ingreso PP'!G5</f>
        <v>65.591820999999996</v>
      </c>
      <c r="H5" s="152">
        <f>+'ingreso básico'!H5+'Ingreso FOA'!H5+'Ingreso PP'!H5</f>
        <v>61.602533000000001</v>
      </c>
      <c r="I5" s="152">
        <f>+'ingreso básico'!I5+'Ingreso FOA'!I5+'Ingreso PP'!I5</f>
        <v>67.689125000000004</v>
      </c>
      <c r="J5" s="152">
        <f>+'ingreso básico'!J5+'Ingreso FOA'!J5+'Ingreso PP'!J5</f>
        <v>54.179560000000002</v>
      </c>
      <c r="K5" s="152">
        <f>+'ingreso básico'!K5+'Ingreso FOA'!K5+'Ingreso PP'!K5</f>
        <v>55.902884999999998</v>
      </c>
      <c r="L5" s="152">
        <f>+'ingreso básico'!L5+'Ingreso FOA'!L5+'Ingreso PP'!L5</f>
        <v>61.796760000000006</v>
      </c>
      <c r="M5" s="152">
        <f>+'ingreso básico'!M5+'Ingreso FOA'!M5+'Ingreso PP'!M5</f>
        <v>65.113533000000004</v>
      </c>
      <c r="N5" s="166">
        <f>+'ingreso básico'!N5+'Ingreso FOA'!N5+'Ingreso PP'!N5</f>
        <v>65.974279999999993</v>
      </c>
      <c r="O5" s="82">
        <f t="shared" ref="O5:O19" si="0">SUM(C5:N5)</f>
        <v>779.68178099999989</v>
      </c>
      <c r="P5" s="81">
        <f t="shared" ref="P5:P18" si="1">SUM(I5:N5,C6:H6)</f>
        <v>750.97905400000002</v>
      </c>
      <c r="Q5" s="207">
        <f>((O5/O4)-1)*100</f>
        <v>23.143430826537625</v>
      </c>
      <c r="R5" s="5"/>
    </row>
    <row r="6" spans="2:25" ht="21" customHeight="1" x14ac:dyDescent="0.25">
      <c r="B6" s="79">
        <v>2002</v>
      </c>
      <c r="C6" s="152">
        <f>+'ingreso básico'!C6+'Ingreso FOA'!C6+'Ingreso PP'!C6</f>
        <v>68.243614000000008</v>
      </c>
      <c r="D6" s="152">
        <f>+'ingreso básico'!D6+'Ingreso FOA'!D6+'Ingreso PP'!D6</f>
        <v>64.598170999999994</v>
      </c>
      <c r="E6" s="152">
        <f>+'ingreso básico'!E6+'Ingreso FOA'!E6+'Ingreso PP'!E6</f>
        <v>66.124497000000005</v>
      </c>
      <c r="F6" s="152">
        <f>+'ingreso básico'!F6+'Ingreso FOA'!F6+'Ingreso PP'!F6</f>
        <v>65.13994000000001</v>
      </c>
      <c r="G6" s="152">
        <f>+'ingreso básico'!G6+'Ingreso FOA'!G6+'Ingreso PP'!G6</f>
        <v>60.062927000000002</v>
      </c>
      <c r="H6" s="152">
        <f>+'ingreso básico'!H6+'Ingreso FOA'!H6+'Ingreso PP'!H6</f>
        <v>56.153762</v>
      </c>
      <c r="I6" s="152">
        <f>+'ingreso básico'!I6+'Ingreso FOA'!I6+'Ingreso PP'!I6</f>
        <v>60.048748999999994</v>
      </c>
      <c r="J6" s="152">
        <f>+'ingreso básico'!J6+'Ingreso FOA'!J6+'Ingreso PP'!J6</f>
        <v>49.893469000000003</v>
      </c>
      <c r="K6" s="152">
        <f>+'ingreso básico'!K6+'Ingreso FOA'!K6+'Ingreso PP'!K6</f>
        <v>51.207723999999999</v>
      </c>
      <c r="L6" s="152">
        <f>+'ingreso básico'!L6+'Ingreso FOA'!L6+'Ingreso PP'!L6</f>
        <v>54.800744999999999</v>
      </c>
      <c r="M6" s="152">
        <f>+'ingreso básico'!M6+'Ingreso FOA'!M6+'Ingreso PP'!M6</f>
        <v>63.042449000000005</v>
      </c>
      <c r="N6" s="166">
        <f>+'ingreso básico'!N6+'Ingreso FOA'!N6+'Ingreso PP'!N6</f>
        <v>66.481166999999999</v>
      </c>
      <c r="O6" s="82">
        <f t="shared" si="0"/>
        <v>725.79721400000017</v>
      </c>
      <c r="P6" s="81">
        <f t="shared" si="1"/>
        <v>777.73615700000005</v>
      </c>
      <c r="Q6" s="207">
        <f t="shared" ref="Q6:Q19" si="2">((O6/O5)-1)*100</f>
        <v>-6.9110973621685385</v>
      </c>
      <c r="R6" s="5"/>
      <c r="S6" s="41"/>
      <c r="T6" s="41"/>
      <c r="U6" s="41"/>
      <c r="V6" s="41"/>
      <c r="W6" s="41"/>
      <c r="X6" s="41"/>
      <c r="Y6" s="41"/>
    </row>
    <row r="7" spans="2:25" ht="21" customHeight="1" x14ac:dyDescent="0.25">
      <c r="B7" s="79">
        <v>2003</v>
      </c>
      <c r="C7" s="152">
        <f>+'ingreso básico'!C7+'Ingreso FOA'!C7+'Ingreso PP'!C7</f>
        <v>71.468654999999998</v>
      </c>
      <c r="D7" s="152">
        <f>+'ingreso básico'!D7+'Ingreso FOA'!D7+'Ingreso PP'!D7</f>
        <v>74.237884000000008</v>
      </c>
      <c r="E7" s="152">
        <f>+'ingreso básico'!E7+'Ingreso FOA'!E7+'Ingreso PP'!E7</f>
        <v>71.042789999999997</v>
      </c>
      <c r="F7" s="152">
        <f>+'ingreso básico'!F7+'Ingreso FOA'!F7+'Ingreso PP'!F7</f>
        <v>72.627769999999998</v>
      </c>
      <c r="G7" s="152">
        <f>+'ingreso básico'!G7+'Ingreso FOA'!G7+'Ingreso PP'!G7</f>
        <v>68.234158000000008</v>
      </c>
      <c r="H7" s="152">
        <f>+'ingreso básico'!H7+'Ingreso FOA'!H7+'Ingreso PP'!H7</f>
        <v>74.650597000000005</v>
      </c>
      <c r="I7" s="152">
        <f>+'ingreso básico'!I7+'Ingreso FOA'!I7+'Ingreso PP'!I7</f>
        <v>73.667282</v>
      </c>
      <c r="J7" s="152">
        <f>+'ingreso básico'!J7+'Ingreso FOA'!J7+'Ingreso PP'!J7</f>
        <v>64.642299999999992</v>
      </c>
      <c r="K7" s="152">
        <f>+'ingreso básico'!K7+'Ingreso FOA'!K7+'Ingreso PP'!K7</f>
        <v>74.767989</v>
      </c>
      <c r="L7" s="152">
        <f>+'ingreso básico'!L7+'Ingreso FOA'!L7+'Ingreso PP'!L7</f>
        <v>71.868610000000004</v>
      </c>
      <c r="M7" s="152">
        <f>+'ingreso básico'!M7+'Ingreso FOA'!M7+'Ingreso PP'!M7</f>
        <v>75.912114000000003</v>
      </c>
      <c r="N7" s="166">
        <f>+'ingreso básico'!N7+'Ingreso FOA'!N7+'Ingreso PP'!N7</f>
        <v>74.564297999999994</v>
      </c>
      <c r="O7" s="82">
        <f t="shared" si="0"/>
        <v>867.68444700000009</v>
      </c>
      <c r="P7" s="81">
        <f t="shared" si="1"/>
        <v>894.88370600000007</v>
      </c>
      <c r="Q7" s="207">
        <f t="shared" si="2"/>
        <v>19.549156467277349</v>
      </c>
      <c r="R7" s="5"/>
      <c r="S7" s="41"/>
      <c r="T7" s="41"/>
      <c r="U7" s="30"/>
      <c r="V7" s="30"/>
      <c r="W7" s="30"/>
      <c r="X7" s="30"/>
    </row>
    <row r="8" spans="2:25" ht="21" customHeight="1" x14ac:dyDescent="0.25">
      <c r="B8" s="79">
        <v>2004</v>
      </c>
      <c r="C8" s="152">
        <f>+'ingreso básico'!C8+'Ingreso FOA'!C8+'Ingreso PP'!C8</f>
        <v>85.580646000000002</v>
      </c>
      <c r="D8" s="152">
        <f>+'ingreso básico'!D8+'Ingreso FOA'!D8+'Ingreso PP'!D8</f>
        <v>75.389805999999993</v>
      </c>
      <c r="E8" s="152">
        <f>+'ingreso básico'!E8+'Ingreso FOA'!E8+'Ingreso PP'!E8</f>
        <v>76.452793999999997</v>
      </c>
      <c r="F8" s="152">
        <f>+'ingreso básico'!F8+'Ingreso FOA'!F8+'Ingreso PP'!F8</f>
        <v>81.393252000000004</v>
      </c>
      <c r="G8" s="152">
        <f>+'ingreso básico'!G8+'Ingreso FOA'!G8+'Ingreso PP'!G8</f>
        <v>72.286899000000005</v>
      </c>
      <c r="H8" s="152">
        <f>+'ingreso básico'!H8+'Ingreso FOA'!H8+'Ingreso PP'!H8</f>
        <v>68.357715999999996</v>
      </c>
      <c r="I8" s="152">
        <f>+'ingreso básico'!I8+'Ingreso FOA'!I8+'Ingreso PP'!I8</f>
        <v>73.21818300000001</v>
      </c>
      <c r="J8" s="152">
        <f>+'ingreso básico'!J8+'Ingreso FOA'!J8+'Ingreso PP'!J8</f>
        <v>66.373127000000011</v>
      </c>
      <c r="K8" s="152">
        <f>+'ingreso básico'!K8+'Ingreso FOA'!K8+'Ingreso PP'!K8</f>
        <v>68.541117</v>
      </c>
      <c r="L8" s="152">
        <f>+'ingreso básico'!L8+'Ingreso FOA'!L8+'Ingreso PP'!L8</f>
        <v>73.300700000000006</v>
      </c>
      <c r="M8" s="152">
        <f>+'ingreso básico'!M8+'Ingreso FOA'!M8+'Ingreso PP'!M8</f>
        <v>72.233014999999995</v>
      </c>
      <c r="N8" s="166">
        <f>+'ingreso básico'!N8+'Ingreso FOA'!N8+'Ingreso PP'!N8</f>
        <v>84.838331000000011</v>
      </c>
      <c r="O8" s="82">
        <f t="shared" si="0"/>
        <v>897.96558600000014</v>
      </c>
      <c r="P8" s="81">
        <f t="shared" si="1"/>
        <v>942.45283099999995</v>
      </c>
      <c r="Q8" s="207">
        <f t="shared" si="2"/>
        <v>3.489879195679535</v>
      </c>
      <c r="R8" s="5"/>
      <c r="S8" s="41"/>
      <c r="T8" s="41"/>
      <c r="U8" s="41"/>
      <c r="V8" s="41"/>
      <c r="W8" s="41"/>
      <c r="X8" s="41"/>
      <c r="Y8" s="41"/>
    </row>
    <row r="9" spans="2:25" ht="21" customHeight="1" x14ac:dyDescent="0.25">
      <c r="B9" s="79">
        <v>2005</v>
      </c>
      <c r="C9" s="152">
        <f>+'ingreso básico'!C9+'Ingreso FOA'!C9+'Ingreso PP'!C9</f>
        <v>86.150370999999993</v>
      </c>
      <c r="D9" s="152">
        <f>+'ingreso básico'!D9+'Ingreso FOA'!D9+'Ingreso PP'!D9</f>
        <v>87.407317000000006</v>
      </c>
      <c r="E9" s="152">
        <f>+'ingreso básico'!E9+'Ingreso FOA'!E9+'Ingreso PP'!E9</f>
        <v>83.428095999999996</v>
      </c>
      <c r="F9" s="152">
        <f>+'ingreso básico'!F9+'Ingreso FOA'!F9+'Ingreso PP'!F9</f>
        <v>87.559889000000013</v>
      </c>
      <c r="G9" s="152">
        <f>+'ingreso básico'!G9+'Ingreso FOA'!G9+'Ingreso PP'!G9</f>
        <v>78.659779999999998</v>
      </c>
      <c r="H9" s="152">
        <f>+'ingreso básico'!H9+'Ingreso FOA'!H9+'Ingreso PP'!H9</f>
        <v>80.742904999999993</v>
      </c>
      <c r="I9" s="152">
        <f>+'ingreso básico'!I9+'Ingreso FOA'!I9+'Ingreso PP'!I9</f>
        <v>83.779661000000004</v>
      </c>
      <c r="J9" s="152">
        <f>+'ingreso básico'!J9+'Ingreso FOA'!J9+'Ingreso PP'!J9</f>
        <v>73.348074999999994</v>
      </c>
      <c r="K9" s="152">
        <f>+'ingreso básico'!K9+'Ingreso FOA'!K9+'Ingreso PP'!K9</f>
        <v>86.155974999999998</v>
      </c>
      <c r="L9" s="152">
        <f>+'ingreso básico'!L9+'Ingreso FOA'!L9+'Ingreso PP'!L9</f>
        <v>105.735321</v>
      </c>
      <c r="M9" s="152">
        <f>+'ingreso básico'!M9+'Ingreso FOA'!M9+'Ingreso PP'!M9</f>
        <v>103.353331</v>
      </c>
      <c r="N9" s="166">
        <f>+'ingreso básico'!N9+'Ingreso FOA'!N9+'Ingreso PP'!N9</f>
        <v>110.09778600000001</v>
      </c>
      <c r="O9" s="82">
        <f t="shared" si="0"/>
        <v>1066.4185070000001</v>
      </c>
      <c r="P9" s="81">
        <f t="shared" si="1"/>
        <v>1239.1987347000002</v>
      </c>
      <c r="Q9" s="207">
        <f t="shared" si="2"/>
        <v>18.759396086700363</v>
      </c>
      <c r="R9" s="5"/>
      <c r="T9" s="41"/>
    </row>
    <row r="10" spans="2:25" ht="21" customHeight="1" x14ac:dyDescent="0.25">
      <c r="B10" s="79">
        <v>2006</v>
      </c>
      <c r="C10" s="152">
        <f>+'ingreso básico'!C10+'Ingreso FOA'!C10+'Ingreso PP'!C10</f>
        <v>110.318299</v>
      </c>
      <c r="D10" s="152">
        <f>+'ingreso básico'!D10+'Ingreso FOA'!D10+'Ingreso PP'!D10</f>
        <v>120.124573</v>
      </c>
      <c r="E10" s="152">
        <f>+'ingreso básico'!E10+'Ingreso FOA'!E10+'Ingreso PP'!E10</f>
        <v>121.563535</v>
      </c>
      <c r="F10" s="152">
        <f>+'ingreso básico'!F10+'Ingreso FOA'!F10+'Ingreso PP'!F10</f>
        <v>121.392366</v>
      </c>
      <c r="G10" s="152">
        <f>+'ingreso básico'!G10+'Ingreso FOA'!G10+'Ingreso PP'!G10</f>
        <v>102.03511439</v>
      </c>
      <c r="H10" s="152">
        <f>+'ingreso básico'!H10+'Ingreso FOA'!H10+'Ingreso PP'!H10</f>
        <v>101.29469831</v>
      </c>
      <c r="I10" s="152">
        <f>+'ingreso básico'!I10+'Ingreso FOA'!I10+'Ingreso PP'!I10</f>
        <v>100.79641536</v>
      </c>
      <c r="J10" s="152">
        <f>+'ingreso básico'!J10+'Ingreso FOA'!J10+'Ingreso PP'!J10</f>
        <v>84.300871860000001</v>
      </c>
      <c r="K10" s="152">
        <f>+'ingreso básico'!K10+'Ingreso FOA'!K10+'Ingreso PP'!K10</f>
        <v>95.33729181999999</v>
      </c>
      <c r="L10" s="152">
        <f>+'ingreso básico'!L10+'Ingreso FOA'!L10+'Ingreso PP'!L10</f>
        <v>102.54365563</v>
      </c>
      <c r="M10" s="152">
        <f>+'ingreso básico'!M10+'Ingreso FOA'!M10+'Ingreso PP'!M10</f>
        <v>109.00735452999999</v>
      </c>
      <c r="N10" s="166">
        <f>+'ingreso básico'!N10+'Ingreso FOA'!N10+'Ingreso PP'!N10</f>
        <v>115.92639903</v>
      </c>
      <c r="O10" s="82">
        <f t="shared" si="0"/>
        <v>1284.6405739300001</v>
      </c>
      <c r="P10" s="81">
        <f t="shared" si="1"/>
        <v>1275.2386867299999</v>
      </c>
      <c r="Q10" s="207">
        <f t="shared" si="2"/>
        <v>20.463079503739333</v>
      </c>
      <c r="R10" s="5"/>
    </row>
    <row r="11" spans="2:25" ht="21" customHeight="1" x14ac:dyDescent="0.25">
      <c r="B11" s="79">
        <v>2007</v>
      </c>
      <c r="C11" s="152">
        <f>+'ingreso básico'!C11+'Ingreso FOA'!C11+'Ingreso PP'!C11</f>
        <v>115.30562114999999</v>
      </c>
      <c r="D11" s="152">
        <f>+'ingreso básico'!D11+'Ingreso FOA'!D11+'Ingreso PP'!D11</f>
        <v>125.13506035</v>
      </c>
      <c r="E11" s="152">
        <f>+'ingreso básico'!E11+'Ingreso FOA'!E11+'Ingreso PP'!E11</f>
        <v>111.33167</v>
      </c>
      <c r="F11" s="152">
        <f>+'ingreso básico'!F11+'Ingreso FOA'!F11+'Ingreso PP'!F11</f>
        <v>117.923782</v>
      </c>
      <c r="G11" s="152">
        <f>+'ingreso básico'!G11+'Ingreso FOA'!G11+'Ingreso PP'!G11</f>
        <v>100.62594900000001</v>
      </c>
      <c r="H11" s="152">
        <f>+'ingreso básico'!H11+'Ingreso FOA'!H11+'Ingreso PP'!H11</f>
        <v>97.004615999999999</v>
      </c>
      <c r="I11" s="152">
        <f>+'ingreso básico'!I11+'Ingreso FOA'!I11+'Ingreso PP'!I11</f>
        <v>95.801909389999992</v>
      </c>
      <c r="J11" s="152">
        <f>+'ingreso básico'!J11+'Ingreso FOA'!J11+'Ingreso PP'!J11</f>
        <v>87.479153999999994</v>
      </c>
      <c r="K11" s="152">
        <f>+'ingreso básico'!K11+'Ingreso FOA'!K11+'Ingreso PP'!K11</f>
        <v>94.812518799999992</v>
      </c>
      <c r="L11" s="152">
        <f>+'ingreso básico'!L11+'Ingreso FOA'!L11+'Ingreso PP'!L11</f>
        <v>99.223489350000008</v>
      </c>
      <c r="M11" s="152">
        <f>+'ingreso básico'!M11+'Ingreso FOA'!M11+'Ingreso PP'!M11</f>
        <v>113.13304001</v>
      </c>
      <c r="N11" s="166">
        <f>+'ingreso básico'!N11+'Ingreso FOA'!N11+'Ingreso PP'!N11</f>
        <v>114.61290333999999</v>
      </c>
      <c r="O11" s="82">
        <f t="shared" si="0"/>
        <v>1272.38971339</v>
      </c>
      <c r="P11" s="81">
        <f t="shared" si="1"/>
        <v>1351.68564489</v>
      </c>
      <c r="Q11" s="207">
        <f t="shared" si="2"/>
        <v>-0.95364110309251737</v>
      </c>
      <c r="R11" s="5"/>
    </row>
    <row r="12" spans="2:25" ht="21" customHeight="1" x14ac:dyDescent="0.25">
      <c r="B12" s="79">
        <v>2008</v>
      </c>
      <c r="C12" s="152">
        <f>+'ingreso básico'!C12+'Ingreso FOA'!C12+'Ingreso PP'!C12</f>
        <v>121.44302857</v>
      </c>
      <c r="D12" s="152">
        <f>+'ingreso básico'!D12+'Ingreso FOA'!D12+'Ingreso PP'!D12</f>
        <v>128.13123017999999</v>
      </c>
      <c r="E12" s="152">
        <f>+'ingreso básico'!E12+'Ingreso FOA'!E12+'Ingreso PP'!E12</f>
        <v>120.12312204000001</v>
      </c>
      <c r="F12" s="152">
        <f>+'ingreso básico'!F12+'Ingreso FOA'!F12+'Ingreso PP'!F12</f>
        <v>128.12588445</v>
      </c>
      <c r="G12" s="152">
        <f>+'ingreso básico'!G12+'Ingreso FOA'!G12+'Ingreso PP'!G12</f>
        <v>124.56731216</v>
      </c>
      <c r="H12" s="152">
        <f>+'ingreso básico'!H12+'Ingreso FOA'!H12+'Ingreso PP'!H12</f>
        <v>124.2320526</v>
      </c>
      <c r="I12" s="152">
        <f>+'ingreso básico'!I12+'Ingreso FOA'!I12+'Ingreso PP'!I12</f>
        <v>118.45160335</v>
      </c>
      <c r="J12" s="152">
        <f>+'ingreso básico'!J12+'Ingreso FOA'!J12+'Ingreso PP'!J12</f>
        <v>105.41513419</v>
      </c>
      <c r="K12" s="152">
        <f>+'ingreso básico'!K12+'Ingreso FOA'!K12+'Ingreso PP'!K12</f>
        <v>108.21430061</v>
      </c>
      <c r="L12" s="152">
        <f>+'ingreso básico'!L12+'Ingreso FOA'!L12+'Ingreso PP'!L12</f>
        <v>111.96353984</v>
      </c>
      <c r="M12" s="152">
        <f>+'ingreso básico'!M12+'Ingreso FOA'!M12+'Ingreso PP'!M12</f>
        <v>143.42358881000001</v>
      </c>
      <c r="N12" s="166">
        <f>+'ingreso básico'!N12+'Ingreso FOA'!N12+'Ingreso PP'!N12</f>
        <v>164.48505993000001</v>
      </c>
      <c r="O12" s="82">
        <f t="shared" si="0"/>
        <v>1498.5758567299999</v>
      </c>
      <c r="P12" s="81">
        <f t="shared" si="1"/>
        <v>1573.9932455799999</v>
      </c>
      <c r="Q12" s="207">
        <f t="shared" si="2"/>
        <v>17.776483176477221</v>
      </c>
      <c r="R12" s="10"/>
      <c r="S12" s="13"/>
      <c r="T12" s="26"/>
    </row>
    <row r="13" spans="2:25" ht="21" customHeight="1" x14ac:dyDescent="0.25">
      <c r="B13" s="79">
        <v>2009</v>
      </c>
      <c r="C13" s="152">
        <f>+'ingreso básico'!C13+'Ingreso FOA'!C13+'Ingreso PP'!C13</f>
        <v>177.06269247</v>
      </c>
      <c r="D13" s="152">
        <f>+'ingreso básico'!D13+'Ingreso FOA'!D13+'Ingreso PP'!D13</f>
        <v>171.17211390999998</v>
      </c>
      <c r="E13" s="152">
        <f>+'ingreso básico'!E13+'Ingreso FOA'!E13+'Ingreso PP'!E13</f>
        <v>146.39205386999998</v>
      </c>
      <c r="F13" s="152">
        <f>+'ingreso básico'!F13+'Ingreso FOA'!F13+'Ingreso PP'!F13</f>
        <v>130.59647028000001</v>
      </c>
      <c r="G13" s="152">
        <f>+'ingreso básico'!G13+'Ingreso FOA'!G13+'Ingreso PP'!G13</f>
        <v>110.53103274</v>
      </c>
      <c r="H13" s="152">
        <f>+'ingreso básico'!H13+'Ingreso FOA'!H13+'Ingreso PP'!H13</f>
        <v>86.285655579999997</v>
      </c>
      <c r="I13" s="152">
        <f>+'ingreso básico'!I13+'Ingreso FOA'!I13+'Ingreso PP'!I13</f>
        <v>87.20167979</v>
      </c>
      <c r="J13" s="152">
        <f>+'ingreso básico'!J13+'Ingreso FOA'!J13+'Ingreso PP'!J13</f>
        <v>81.618521909999998</v>
      </c>
      <c r="K13" s="152">
        <f>+'ingreso básico'!K13+'Ingreso FOA'!K13+'Ingreso PP'!K13</f>
        <v>83.218057049999999</v>
      </c>
      <c r="L13" s="152">
        <f>+'ingreso básico'!L13+'Ingreso FOA'!L13+'Ingreso PP'!L13</f>
        <v>92.324664430000013</v>
      </c>
      <c r="M13" s="152">
        <f>+'ingreso básico'!M13+'Ingreso FOA'!M13+'Ingreso PP'!M13</f>
        <v>96.362828910000005</v>
      </c>
      <c r="N13" s="166">
        <f>+'ingreso básico'!N13+'Ingreso FOA'!N13+'Ingreso PP'!N13</f>
        <v>111.57813038</v>
      </c>
      <c r="O13" s="82">
        <f t="shared" si="0"/>
        <v>1374.34390132</v>
      </c>
      <c r="P13" s="81">
        <f t="shared" si="1"/>
        <v>1313.1022547600001</v>
      </c>
      <c r="Q13" s="207">
        <f t="shared" si="2"/>
        <v>-8.2900011268754241</v>
      </c>
      <c r="R13" s="5"/>
      <c r="S13" s="20"/>
      <c r="T13" s="45"/>
    </row>
    <row r="14" spans="2:25" ht="21" customHeight="1" x14ac:dyDescent="0.25">
      <c r="B14" s="79">
        <v>2010</v>
      </c>
      <c r="C14" s="152">
        <f>+'ingreso básico'!C14+'Ingreso FOA'!C14+'Ingreso PP'!C14</f>
        <v>125.35709360999999</v>
      </c>
      <c r="D14" s="152">
        <f>+'ingreso básico'!D14+'Ingreso FOA'!D14+'Ingreso PP'!D14</f>
        <v>129.53355206999998</v>
      </c>
      <c r="E14" s="152">
        <f>+'ingreso básico'!E14+'Ingreso FOA'!E14+'Ingreso PP'!E14</f>
        <v>122.08931068999999</v>
      </c>
      <c r="F14" s="152">
        <f>+'ingreso básico'!F14+'Ingreso FOA'!F14+'Ingreso PP'!F14</f>
        <v>134.23241931999999</v>
      </c>
      <c r="G14" s="152">
        <f>+'ingreso básico'!G14+'Ingreso FOA'!G14+'Ingreso PP'!G14</f>
        <v>123.68199659999999</v>
      </c>
      <c r="H14" s="152">
        <f>+'ingreso básico'!H14+'Ingreso FOA'!H14+'Ingreso PP'!H14</f>
        <v>125.904</v>
      </c>
      <c r="I14" s="152">
        <f>+'ingreso básico'!I14+'Ingreso FOA'!I14+'Ingreso PP'!I14</f>
        <v>124.66588748000001</v>
      </c>
      <c r="J14" s="152">
        <f>+'ingreso básico'!J14+'Ingreso FOA'!J14+'Ingreso PP'!J14</f>
        <v>104.11819536</v>
      </c>
      <c r="K14" s="152">
        <f>+'ingreso básico'!K14+'Ingreso FOA'!K14+'Ingreso PP'!K14</f>
        <v>132.35445164999999</v>
      </c>
      <c r="L14" s="152">
        <f>+'ingreso básico'!L14+'Ingreso FOA'!L14+'Ingreso PP'!L14</f>
        <v>126.24977489</v>
      </c>
      <c r="M14" s="152">
        <f>+'ingreso básico'!M14+'Ingreso FOA'!M14+'Ingreso PP'!M14</f>
        <v>125.2347</v>
      </c>
      <c r="N14" s="166">
        <f>+'ingreso básico'!N14+'Ingreso FOA'!N14+'Ingreso PP'!N14</f>
        <v>140.99202398000003</v>
      </c>
      <c r="O14" s="150">
        <f t="shared" si="0"/>
        <v>1514.41340565</v>
      </c>
      <c r="P14" s="81">
        <f t="shared" si="1"/>
        <v>1520.5841387199998</v>
      </c>
      <c r="Q14" s="207">
        <f t="shared" si="2"/>
        <v>10.191736158283904</v>
      </c>
      <c r="R14" s="5"/>
    </row>
    <row r="15" spans="2:25" ht="21" customHeight="1" x14ac:dyDescent="0.25">
      <c r="B15" s="79">
        <v>2011</v>
      </c>
      <c r="C15" s="152">
        <f>+'ingreso básico'!C15+'Ingreso FOA'!C15+'Ingreso PP'!C15</f>
        <v>129.06177961</v>
      </c>
      <c r="D15" s="152">
        <f>+'ingreso básico'!D15+'Ingreso FOA'!D15+'Ingreso PP'!D15</f>
        <v>136.15890481</v>
      </c>
      <c r="E15" s="152">
        <f>+'ingreso básico'!E15+'Ingreso FOA'!E15+'Ingreso PP'!E15</f>
        <v>131.81605829</v>
      </c>
      <c r="F15" s="152">
        <f>+'ingreso básico'!F15+'Ingreso FOA'!F15+'Ingreso PP'!F15</f>
        <v>131.95470155000001</v>
      </c>
      <c r="G15" s="152">
        <f>+'ingreso básico'!G15+'Ingreso FOA'!G15+'Ingreso PP'!G15</f>
        <v>118.03238689</v>
      </c>
      <c r="H15" s="152">
        <f>+'ingreso básico'!H15+'Ingreso FOA'!H15+'Ingreso PP'!H15</f>
        <v>119.94527420999999</v>
      </c>
      <c r="I15" s="152">
        <f>+'ingreso básico'!I15+'Ingreso FOA'!I15+'Ingreso PP'!I15</f>
        <v>119.90174207999999</v>
      </c>
      <c r="J15" s="152">
        <f>+'ingreso básico'!J15+'Ingreso FOA'!J15+'Ingreso PP'!J15</f>
        <v>116.87461875000001</v>
      </c>
      <c r="K15" s="152">
        <f>+'ingreso básico'!K15+'Ingreso FOA'!K15+'Ingreso PP'!K15</f>
        <v>135.16755803000001</v>
      </c>
      <c r="L15" s="152">
        <f>+'ingreso básico'!L15+'Ingreso FOA'!L15+'Ingreso PP'!L15</f>
        <v>135.34775227999998</v>
      </c>
      <c r="M15" s="152">
        <f>+'ingreso básico'!M15+'Ingreso FOA'!M15+'Ingreso PP'!M15</f>
        <v>145.36725948999998</v>
      </c>
      <c r="N15" s="166">
        <f>+'ingreso básico'!N15+'Ingreso FOA'!N15+'Ingreso PP'!N15</f>
        <v>159.81757759000001</v>
      </c>
      <c r="O15" s="82">
        <f t="shared" si="0"/>
        <v>1579.4456135799996</v>
      </c>
      <c r="P15" s="81">
        <f t="shared" si="1"/>
        <v>1748.4325605700001</v>
      </c>
      <c r="Q15" s="207">
        <f t="shared" si="2"/>
        <v>4.2942176612658312</v>
      </c>
    </row>
    <row r="16" spans="2:25" ht="21" customHeight="1" x14ac:dyDescent="0.25">
      <c r="B16" s="79">
        <v>2012</v>
      </c>
      <c r="C16" s="152">
        <f>+'ingreso básico'!C16+'Ingreso FOA'!C16+'Ingreso PP'!C16</f>
        <v>166.46425930000001</v>
      </c>
      <c r="D16" s="152">
        <f>+'ingreso básico'!D16+'Ingreso FOA'!D16+'Ingreso PP'!D16</f>
        <v>169.64535898</v>
      </c>
      <c r="E16" s="152">
        <f>+'ingreso básico'!E16+'Ingreso FOA'!E16+'Ingreso PP'!E16</f>
        <v>164.62592656000001</v>
      </c>
      <c r="F16" s="152">
        <f>+'ingreso básico'!F16+'Ingreso FOA'!F16+'Ingreso PP'!F16</f>
        <v>161.9265336</v>
      </c>
      <c r="G16" s="152">
        <f>+'ingreso básico'!G16+'Ingreso FOA'!G16+'Ingreso PP'!G16</f>
        <v>143.2634347</v>
      </c>
      <c r="H16" s="152">
        <f>+'ingreso básico'!H16+'Ingreso FOA'!H16+'Ingreso PP'!H16</f>
        <v>130.03053921</v>
      </c>
      <c r="I16" s="152">
        <f>+'ingreso básico'!I16+'Ingreso FOA'!I16+'Ingreso PP'!I16</f>
        <v>126.11561034</v>
      </c>
      <c r="J16" s="152">
        <f>+'ingreso básico'!J16+'Ingreso FOA'!J16+'Ingreso PP'!J16</f>
        <v>124.9237663</v>
      </c>
      <c r="K16" s="152">
        <f>+'ingreso básico'!K16+'Ingreso FOA'!K16+'Ingreso PP'!K16</f>
        <v>140.35428612999999</v>
      </c>
      <c r="L16" s="152">
        <f>+'ingreso básico'!L16+'Ingreso FOA'!L16+'Ingreso PP'!L16</f>
        <v>127.24657214</v>
      </c>
      <c r="M16" s="152">
        <f>+'ingreso básico'!M16+'Ingreso FOA'!M16+'Ingreso PP'!M16</f>
        <v>146.37548529</v>
      </c>
      <c r="N16" s="166">
        <f>+'ingreso básico'!N16+'Ingreso FOA'!N16+'Ingreso PP'!N16</f>
        <v>155.97714396999999</v>
      </c>
      <c r="O16" s="82">
        <f t="shared" si="0"/>
        <v>1756.9489165199998</v>
      </c>
      <c r="P16" s="81">
        <f t="shared" si="1"/>
        <v>1689.7001314500003</v>
      </c>
      <c r="Q16" s="207">
        <f t="shared" si="2"/>
        <v>11.238329538784697</v>
      </c>
    </row>
    <row r="17" spans="2:21" ht="21" customHeight="1" x14ac:dyDescent="0.25">
      <c r="B17" s="79">
        <v>2013</v>
      </c>
      <c r="C17" s="152">
        <f>+'ingreso básico'!C17+'Ingreso FOA'!C17+'Ingreso PP'!C17</f>
        <v>164.77692443999999</v>
      </c>
      <c r="D17" s="152">
        <f>+'ingreso básico'!D17+'Ingreso FOA'!D17+'Ingreso PP'!D17</f>
        <v>154.63090428999999</v>
      </c>
      <c r="E17" s="152">
        <f>+'ingreso básico'!E17+'Ingreso FOA'!E17+'Ingreso PP'!E17</f>
        <v>147.04308176000001</v>
      </c>
      <c r="F17" s="152">
        <f>+'ingreso básico'!F17+'Ingreso FOA'!F17+'Ingreso PP'!F17</f>
        <v>125.56723546000001</v>
      </c>
      <c r="G17" s="152">
        <f>+'ingreso básico'!G17+'Ingreso FOA'!G17+'Ingreso PP'!G17</f>
        <v>119.20367465</v>
      </c>
      <c r="H17" s="152">
        <f>+'ingreso básico'!H17+'Ingreso FOA'!H17+'Ingreso PP'!H17</f>
        <v>157.48544668</v>
      </c>
      <c r="I17" s="152">
        <f>+'ingreso básico'!I17+'Ingreso FOA'!I17+'Ingreso PP'!I17</f>
        <v>137.75648391999999</v>
      </c>
      <c r="J17" s="152">
        <f>+'ingreso básico'!J17+'Ingreso FOA'!J17+'Ingreso PP'!J17</f>
        <v>127.65140024</v>
      </c>
      <c r="K17" s="152">
        <f>+'ingreso básico'!K17+'Ingreso FOA'!K17+'Ingreso PP'!K17</f>
        <v>125.38311634</v>
      </c>
      <c r="L17" s="152">
        <f>+'ingreso básico'!L17+'Ingreso FOA'!L17+'Ingreso PP'!L17</f>
        <v>133.29274953999999</v>
      </c>
      <c r="M17" s="152">
        <f>+'ingreso básico'!M17+'Ingreso FOA'!M17+'Ingreso PP'!M17</f>
        <v>138.07853867</v>
      </c>
      <c r="N17" s="166">
        <f>+'ingreso básico'!N17+'Ingreso FOA'!N17+'Ingreso PP'!N17</f>
        <v>136.2713918</v>
      </c>
      <c r="O17" s="82">
        <f t="shared" si="0"/>
        <v>1667.1409477899997</v>
      </c>
      <c r="P17" s="81">
        <f t="shared" si="1"/>
        <v>1633.3275907799998</v>
      </c>
      <c r="Q17" s="207">
        <f t="shared" si="2"/>
        <v>-5.1115867903480883</v>
      </c>
    </row>
    <row r="18" spans="2:21" ht="21" customHeight="1" x14ac:dyDescent="0.25">
      <c r="B18" s="79">
        <v>2014</v>
      </c>
      <c r="C18" s="152">
        <f>+'ingreso básico'!C18+'Ingreso FOA'!C18+'Ingreso PP'!C18</f>
        <v>142.46387371</v>
      </c>
      <c r="D18" s="152">
        <f>+'ingreso básico'!D18+'Ingreso FOA'!D18+'Ingreso PP'!D18</f>
        <v>153.92565661</v>
      </c>
      <c r="E18" s="152">
        <f>+'ingreso básico'!E18+'Ingreso FOA'!E18+'Ingreso PP'!E18</f>
        <v>140.45732056999998</v>
      </c>
      <c r="F18" s="152">
        <f>+'ingreso básico'!F18+'Ingreso FOA'!F18+'Ingreso PP'!F18</f>
        <v>152.52855896</v>
      </c>
      <c r="G18" s="152">
        <f>+'ingreso básico'!G18+'Ingreso FOA'!G18+'Ingreso PP'!G18</f>
        <v>128.20940128000001</v>
      </c>
      <c r="H18" s="152">
        <f>+'ingreso básico'!H18+'Ingreso FOA'!H18+'Ingreso PP'!H18</f>
        <v>117.30909914</v>
      </c>
      <c r="I18" s="152">
        <f>+'ingreso básico'!I18+'Ingreso FOA'!I18+'Ingreso PP'!I18</f>
        <v>124.34259136999999</v>
      </c>
      <c r="J18" s="152">
        <f>+'ingreso básico'!J18+'Ingreso FOA'!J18+'Ingreso PP'!J18</f>
        <v>120.17182926000001</v>
      </c>
      <c r="K18" s="152">
        <f>+'ingreso básico'!K18+'Ingreso FOA'!K18+'Ingreso PP'!K18</f>
        <v>134.93121680000002</v>
      </c>
      <c r="L18" s="152">
        <f>+'ingreso básico'!L18+'Ingreso FOA'!L18+'Ingreso PP'!L18</f>
        <v>131.78093629</v>
      </c>
      <c r="M18" s="152">
        <f>+'ingreso básico'!M18+'Ingreso FOA'!M18+'Ingreso PP'!M18</f>
        <v>142.93297951</v>
      </c>
      <c r="N18" s="166">
        <f>+'ingreso básico'!N18+'Ingreso FOA'!N18+'Ingreso PP'!N18</f>
        <v>145.35370957000001</v>
      </c>
      <c r="O18" s="82">
        <f t="shared" si="0"/>
        <v>1634.40717307</v>
      </c>
      <c r="P18" s="81">
        <f t="shared" si="1"/>
        <v>1636.0948806900003</v>
      </c>
      <c r="Q18" s="207">
        <f t="shared" si="2"/>
        <v>-1.9634677417882607</v>
      </c>
    </row>
    <row r="19" spans="2:21" ht="21" customHeight="1" x14ac:dyDescent="0.25">
      <c r="B19" s="85">
        <v>2015</v>
      </c>
      <c r="C19" s="153">
        <f>+'ingreso básico'!C19+'Ingreso FOA'!C19+'Ingreso PP'!C19</f>
        <v>154.295749</v>
      </c>
      <c r="D19" s="153">
        <f>+'ingreso básico'!D19+'Ingreso FOA'!D19+'Ingreso PP'!D19</f>
        <v>157.07452653999999</v>
      </c>
      <c r="E19" s="153">
        <f>+'ingreso básico'!E19+'Ingreso FOA'!E19+'Ingreso PP'!E19</f>
        <v>141.12322713</v>
      </c>
      <c r="F19" s="153">
        <f>+'ingreso básico'!F19+'Ingreso FOA'!F19+'Ingreso PP'!F19</f>
        <v>149.79304239999999</v>
      </c>
      <c r="G19" s="153">
        <f>+'ingreso básico'!G19+'Ingreso FOA'!G19+'Ingreso PP'!G19</f>
        <v>122.88423823999999</v>
      </c>
      <c r="H19" s="153">
        <f>+'ingreso básico'!H19+'Ingreso FOA'!H19+'Ingreso PP'!H19</f>
        <v>111.41083458</v>
      </c>
      <c r="I19" s="153">
        <f>+'ingreso básico'!I19+'Ingreso FOA'!I19+'Ingreso PP'!I19</f>
        <v>104.4992311</v>
      </c>
      <c r="J19" s="153">
        <f>+'ingreso básico'!J19+'Ingreso FOA'!J19+'Ingreso PP'!J19</f>
        <v>96.96668536</v>
      </c>
      <c r="K19" s="153">
        <f>+'ingreso básico'!K19+'Ingreso FOA'!K19+'Ingreso PP'!K19</f>
        <v>102.43459776</v>
      </c>
      <c r="L19" s="153">
        <f>+'ingreso básico'!L19+'Ingreso FOA'!L19+'Ingreso PP'!L19</f>
        <v>104.41300398000001</v>
      </c>
      <c r="M19" s="153">
        <f>+'ingreso básico'!M19+'Ingreso FOA'!M19+'Ingreso PP'!M19</f>
        <v>114.40139542</v>
      </c>
      <c r="N19" s="167">
        <f>+'ingreso básico'!N19+'Ingreso FOA'!N19+'Ingreso PP'!N19</f>
        <v>0</v>
      </c>
      <c r="O19" s="88">
        <f t="shared" si="0"/>
        <v>1359.29653151</v>
      </c>
      <c r="P19" s="87"/>
      <c r="Q19" s="218">
        <f t="shared" si="2"/>
        <v>-16.832442129046953</v>
      </c>
      <c r="R19" s="5"/>
    </row>
    <row r="20" spans="2:21" ht="21" customHeight="1" x14ac:dyDescent="0.25"/>
    <row r="21" spans="2:21" ht="29.25" customHeight="1" x14ac:dyDescent="0.5">
      <c r="B21" s="137" t="s">
        <v>62</v>
      </c>
      <c r="C21" s="68"/>
      <c r="D21" s="68"/>
      <c r="E21" s="68"/>
      <c r="F21" s="68"/>
      <c r="G21" s="68"/>
      <c r="H21" s="68"/>
      <c r="I21" s="68"/>
      <c r="J21" s="68"/>
      <c r="K21" s="68"/>
      <c r="L21" s="68"/>
      <c r="M21" s="68"/>
      <c r="N21" s="68"/>
      <c r="O21" s="68"/>
      <c r="P21" s="68"/>
      <c r="Q21" s="68"/>
    </row>
    <row r="22" spans="2:21" s="22" customFormat="1" ht="31.2" x14ac:dyDescent="0.3">
      <c r="B22" s="139" t="s">
        <v>23</v>
      </c>
      <c r="C22" s="140" t="s">
        <v>24</v>
      </c>
      <c r="D22" s="141" t="s">
        <v>25</v>
      </c>
      <c r="E22" s="141" t="s">
        <v>26</v>
      </c>
      <c r="F22" s="141" t="s">
        <v>27</v>
      </c>
      <c r="G22" s="141" t="s">
        <v>28</v>
      </c>
      <c r="H22" s="141" t="s">
        <v>29</v>
      </c>
      <c r="I22" s="141" t="s">
        <v>30</v>
      </c>
      <c r="J22" s="141" t="s">
        <v>31</v>
      </c>
      <c r="K22" s="141" t="s">
        <v>32</v>
      </c>
      <c r="L22" s="141" t="s">
        <v>33</v>
      </c>
      <c r="M22" s="141" t="s">
        <v>34</v>
      </c>
      <c r="N22" s="140" t="s">
        <v>35</v>
      </c>
      <c r="O22" s="142" t="s">
        <v>36</v>
      </c>
      <c r="P22" s="143" t="s">
        <v>37</v>
      </c>
      <c r="Q22" s="144" t="s">
        <v>38</v>
      </c>
      <c r="R22" s="10"/>
      <c r="T22" s="4"/>
      <c r="U22" s="4"/>
    </row>
    <row r="23" spans="2:21" ht="21" customHeight="1" x14ac:dyDescent="0.25">
      <c r="B23" s="79">
        <v>2000</v>
      </c>
      <c r="C23" s="151">
        <f>+'ingreso básico'!C23+'Ingreso FOA'!C23+'Ingreso PP'!C23</f>
        <v>67.652999999999992</v>
      </c>
      <c r="D23" s="151">
        <f>+'ingreso básico'!D23+'Ingreso FOA'!D23+'Ingreso PP'!D23</f>
        <v>70.599000000000004</v>
      </c>
      <c r="E23" s="151">
        <f>+'ingreso básico'!E23+'Ingreso FOA'!E23+'Ingreso PP'!E23</f>
        <v>73.805000000000007</v>
      </c>
      <c r="F23" s="151">
        <f>+'ingreso básico'!F23+'Ingreso FOA'!F23+'Ingreso PP'!F23</f>
        <v>73.22399999999999</v>
      </c>
      <c r="G23" s="151">
        <f>+'ingreso básico'!G23+'Ingreso FOA'!G23+'Ingreso PP'!G23</f>
        <v>69.451999999999998</v>
      </c>
      <c r="H23" s="151">
        <f>+'ingreso básico'!H23+'Ingreso FOA'!H23+'Ingreso PP'!H23</f>
        <v>69.650999999999996</v>
      </c>
      <c r="I23" s="151">
        <f>+'ingreso básico'!I23+'Ingreso FOA'!I23+'Ingreso PP'!I23</f>
        <v>67.481999999999999</v>
      </c>
      <c r="J23" s="151">
        <f>+'ingreso básico'!J23+'Ingreso FOA'!J23+'Ingreso PP'!J23</f>
        <v>70.199999999999989</v>
      </c>
      <c r="K23" s="151">
        <f>+'ingreso básico'!K23+'Ingreso FOA'!K23+'Ingreso PP'!K23</f>
        <v>73.700999999999993</v>
      </c>
      <c r="L23" s="151">
        <f>+'ingreso básico'!L23+'Ingreso FOA'!L23+'Ingreso PP'!L23</f>
        <v>76.72814111000001</v>
      </c>
      <c r="M23" s="151">
        <f>+'ingreso básico'!M23+'Ingreso FOA'!M23+'Ingreso PP'!M23</f>
        <v>83.128823509999989</v>
      </c>
      <c r="N23" s="165">
        <f>+'ingreso básico'!N23+'Ingreso FOA'!N23+'Ingreso PP'!N23</f>
        <v>83.072485449999988</v>
      </c>
      <c r="O23" s="82">
        <f>SUM(C23:N23)</f>
        <v>878.69645007000008</v>
      </c>
      <c r="P23" s="81">
        <f>SUM(I23:N23,C24:H24)</f>
        <v>983.66475007000008</v>
      </c>
      <c r="Q23" s="83"/>
      <c r="R23" s="10"/>
    </row>
    <row r="24" spans="2:21" ht="21" customHeight="1" x14ac:dyDescent="0.3">
      <c r="B24" s="79">
        <v>2001</v>
      </c>
      <c r="C24" s="152">
        <f>+'ingreso básico'!C24+'Ingreso FOA'!C24+'Ingreso PP'!C24</f>
        <v>86.113</v>
      </c>
      <c r="D24" s="152">
        <f>+'ingreso básico'!D24+'Ingreso FOA'!D24+'Ingreso PP'!D24</f>
        <v>88.193292999999997</v>
      </c>
      <c r="E24" s="152">
        <f>+'ingreso básico'!E24+'Ingreso FOA'!E24+'Ingreso PP'!E24</f>
        <v>89.960013000000004</v>
      </c>
      <c r="F24" s="152">
        <f>+'ingreso básico'!F24+'Ingreso FOA'!F24+'Ingreso PP'!F24</f>
        <v>89.480484000000004</v>
      </c>
      <c r="G24" s="152">
        <f>+'ingreso básico'!G24+'Ingreso FOA'!G24+'Ingreso PP'!G24</f>
        <v>90.100795999999988</v>
      </c>
      <c r="H24" s="152">
        <f>+'ingreso básico'!H24+'Ingreso FOA'!H24+'Ingreso PP'!H24</f>
        <v>85.504713999999993</v>
      </c>
      <c r="I24" s="152">
        <f>+'ingreso básico'!I24+'Ingreso FOA'!I24+'Ingreso PP'!I24</f>
        <v>81.670476999999991</v>
      </c>
      <c r="J24" s="152">
        <f>+'ingreso básico'!J24+'Ingreso FOA'!J24+'Ingreso PP'!J24</f>
        <v>77.400227000000001</v>
      </c>
      <c r="K24" s="152">
        <f>+'ingreso básico'!K24+'Ingreso FOA'!K24+'Ingreso PP'!K24</f>
        <v>80.27229899999999</v>
      </c>
      <c r="L24" s="152">
        <f>+'ingreso básico'!L24+'Ingreso FOA'!L24+'Ingreso PP'!L24</f>
        <v>86.816418999999996</v>
      </c>
      <c r="M24" s="152">
        <f>+'ingreso básico'!M24+'Ingreso FOA'!M24+'Ingreso PP'!M24</f>
        <v>87.379482999999993</v>
      </c>
      <c r="N24" s="166">
        <f>+'ingreso básico'!N24+'Ingreso FOA'!N24+'Ingreso PP'!N24</f>
        <v>83.328082999999992</v>
      </c>
      <c r="O24" s="82">
        <f t="shared" ref="O24:O38" si="3">SUM(C24:N24)</f>
        <v>1026.2192879999998</v>
      </c>
      <c r="P24" s="81">
        <f t="shared" ref="P24:P37" si="4">SUM(I24:N24,C25:H25)</f>
        <v>993.6803799999999</v>
      </c>
      <c r="Q24" s="207">
        <f>((O24/O23)-1)*100</f>
        <v>16.788828260117295</v>
      </c>
    </row>
    <row r="25" spans="2:21" ht="21" customHeight="1" x14ac:dyDescent="0.3">
      <c r="B25" s="79">
        <v>2002</v>
      </c>
      <c r="C25" s="152">
        <f>+'ingreso básico'!C25+'Ingreso FOA'!C25+'Ingreso PP'!C25</f>
        <v>84.788242999999994</v>
      </c>
      <c r="D25" s="152">
        <f>+'ingreso básico'!D25+'Ingreso FOA'!D25+'Ingreso PP'!D25</f>
        <v>83.768887000000007</v>
      </c>
      <c r="E25" s="152">
        <f>+'ingreso básico'!E25+'Ingreso FOA'!E25+'Ingreso PP'!E25</f>
        <v>87.274077999999989</v>
      </c>
      <c r="F25" s="152">
        <f>+'ingreso básico'!F25+'Ingreso FOA'!F25+'Ingreso PP'!F25</f>
        <v>85.811757999999998</v>
      </c>
      <c r="G25" s="152">
        <f>+'ingreso básico'!G25+'Ingreso FOA'!G25+'Ingreso PP'!G25</f>
        <v>79.214613999999997</v>
      </c>
      <c r="H25" s="152">
        <f>+'ingreso básico'!H25+'Ingreso FOA'!H25+'Ingreso PP'!H25</f>
        <v>75.955811999999995</v>
      </c>
      <c r="I25" s="152">
        <f>+'ingreso básico'!I25+'Ingreso FOA'!I25+'Ingreso PP'!I25</f>
        <v>72.389804999999996</v>
      </c>
      <c r="J25" s="152">
        <f>+'ingreso básico'!J25+'Ingreso FOA'!J25+'Ingreso PP'!J25</f>
        <v>68.891353000000009</v>
      </c>
      <c r="K25" s="152">
        <f>+'ingreso básico'!K25+'Ingreso FOA'!K25+'Ingreso PP'!K25</f>
        <v>79.877873999999991</v>
      </c>
      <c r="L25" s="152">
        <f>+'ingreso básico'!L25+'Ingreso FOA'!L25+'Ingreso PP'!L25</f>
        <v>77.697558999999998</v>
      </c>
      <c r="M25" s="152">
        <f>+'ingreso básico'!M25+'Ingreso FOA'!M25+'Ingreso PP'!M25</f>
        <v>86.875828000000013</v>
      </c>
      <c r="N25" s="166">
        <f>+'ingreso básico'!N25+'Ingreso FOA'!N25+'Ingreso PP'!N25</f>
        <v>86.635064999999997</v>
      </c>
      <c r="O25" s="82">
        <f t="shared" si="3"/>
        <v>969.1808759999999</v>
      </c>
      <c r="P25" s="81">
        <f t="shared" si="4"/>
        <v>1017.5889069999999</v>
      </c>
      <c r="Q25" s="207">
        <f t="shared" ref="Q25:Q38" si="5">((O25/O24)-1)*100</f>
        <v>-5.5581114745136162</v>
      </c>
      <c r="R25" s="10"/>
    </row>
    <row r="26" spans="2:21" s="22" customFormat="1" ht="21" customHeight="1" x14ac:dyDescent="0.3">
      <c r="B26" s="79">
        <v>2003</v>
      </c>
      <c r="C26" s="152">
        <f>+'ingreso básico'!C26+'Ingreso FOA'!C26+'Ingreso PP'!C26</f>
        <v>85.629290000000012</v>
      </c>
      <c r="D26" s="152">
        <f>+'ingreso básico'!D26+'Ingreso FOA'!D26+'Ingreso PP'!D26</f>
        <v>96.137741000000005</v>
      </c>
      <c r="E26" s="152">
        <f>+'ingreso básico'!E26+'Ingreso FOA'!E26+'Ingreso PP'!E26</f>
        <v>87.517336999999998</v>
      </c>
      <c r="F26" s="152">
        <f>+'ingreso básico'!F26+'Ingreso FOA'!F26+'Ingreso PP'!F26</f>
        <v>95.684231999999994</v>
      </c>
      <c r="G26" s="152">
        <f>+'ingreso básico'!G26+'Ingreso FOA'!G26+'Ingreso PP'!G26</f>
        <v>87.359087000000002</v>
      </c>
      <c r="H26" s="152">
        <f>+'ingreso básico'!H26+'Ingreso FOA'!H26+'Ingreso PP'!H26</f>
        <v>92.893736000000004</v>
      </c>
      <c r="I26" s="152">
        <f>+'ingreso básico'!I26+'Ingreso FOA'!I26+'Ingreso PP'!I26</f>
        <v>89.298485000000014</v>
      </c>
      <c r="J26" s="152">
        <f>+'ingreso básico'!J26+'Ingreso FOA'!J26+'Ingreso PP'!J26</f>
        <v>89.763635000000008</v>
      </c>
      <c r="K26" s="152">
        <f>+'ingreso básico'!K26+'Ingreso FOA'!K26+'Ingreso PP'!K26</f>
        <v>101.673378</v>
      </c>
      <c r="L26" s="152">
        <f>+'ingreso básico'!L26+'Ingreso FOA'!L26+'Ingreso PP'!L26</f>
        <v>94.894961999999992</v>
      </c>
      <c r="M26" s="152">
        <f>+'ingreso básico'!M26+'Ingreso FOA'!M26+'Ingreso PP'!M26</f>
        <v>100.38783599999999</v>
      </c>
      <c r="N26" s="166">
        <f>+'ingreso básico'!N26+'Ingreso FOA'!N26+'Ingreso PP'!N26</f>
        <v>96.077777999999995</v>
      </c>
      <c r="O26" s="82">
        <f t="shared" si="3"/>
        <v>1117.317497</v>
      </c>
      <c r="P26" s="81">
        <f t="shared" si="4"/>
        <v>1160.6764169999999</v>
      </c>
      <c r="Q26" s="207">
        <f t="shared" si="5"/>
        <v>15.284723901217401</v>
      </c>
      <c r="R26" s="10"/>
    </row>
    <row r="27" spans="2:21" ht="21" customHeight="1" x14ac:dyDescent="0.3">
      <c r="B27" s="79">
        <v>2004</v>
      </c>
      <c r="C27" s="152">
        <f>+'ingreso básico'!C27+'Ingreso FOA'!C27+'Ingreso PP'!C27</f>
        <v>100.140697</v>
      </c>
      <c r="D27" s="152">
        <f>+'ingreso básico'!D27+'Ingreso FOA'!D27+'Ingreso PP'!D27</f>
        <v>98.071280000000002</v>
      </c>
      <c r="E27" s="152">
        <f>+'ingreso básico'!E27+'Ingreso FOA'!E27+'Ingreso PP'!E27</f>
        <v>99.870799000000005</v>
      </c>
      <c r="F27" s="152">
        <f>+'ingreso básico'!F27+'Ingreso FOA'!F27+'Ingreso PP'!F27</f>
        <v>100.79346600000001</v>
      </c>
      <c r="G27" s="152">
        <f>+'ingreso básico'!G27+'Ingreso FOA'!G27+'Ingreso PP'!G27</f>
        <v>100.17093500000001</v>
      </c>
      <c r="H27" s="152">
        <f>+'ingreso básico'!H27+'Ingreso FOA'!H27+'Ingreso PP'!H27</f>
        <v>89.533166000000008</v>
      </c>
      <c r="I27" s="152">
        <f>+'ingreso básico'!I27+'Ingreso FOA'!I27+'Ingreso PP'!I27</f>
        <v>88.723222000000007</v>
      </c>
      <c r="J27" s="152">
        <f>+'ingreso básico'!J27+'Ingreso FOA'!J27+'Ingreso PP'!J27</f>
        <v>91.609911000000011</v>
      </c>
      <c r="K27" s="152">
        <f>+'ingreso básico'!K27+'Ingreso FOA'!K27+'Ingreso PP'!K27</f>
        <v>107.432309</v>
      </c>
      <c r="L27" s="152">
        <f>+'ingreso básico'!L27+'Ingreso FOA'!L27+'Ingreso PP'!L27</f>
        <v>89.416029000000009</v>
      </c>
      <c r="M27" s="152">
        <f>+'ingreso básico'!M27+'Ingreso FOA'!M27+'Ingreso PP'!M27</f>
        <v>96.741112000000001</v>
      </c>
      <c r="N27" s="166">
        <f>+'ingreso básico'!N27+'Ingreso FOA'!N27+'Ingreso PP'!N27</f>
        <v>108.60732099999998</v>
      </c>
      <c r="O27" s="82">
        <f t="shared" si="3"/>
        <v>1171.1102470000001</v>
      </c>
      <c r="P27" s="81">
        <f t="shared" si="4"/>
        <v>1215.229763</v>
      </c>
      <c r="Q27" s="207">
        <f t="shared" si="5"/>
        <v>4.8144551700330274</v>
      </c>
      <c r="R27" s="10"/>
    </row>
    <row r="28" spans="2:21" ht="21" customHeight="1" x14ac:dyDescent="0.3">
      <c r="B28" s="79">
        <v>2005</v>
      </c>
      <c r="C28" s="152">
        <f>+'ingreso básico'!C28+'Ingreso FOA'!C28+'Ingreso PP'!C28</f>
        <v>105.98572799999999</v>
      </c>
      <c r="D28" s="152">
        <f>+'ingreso básico'!D28+'Ingreso FOA'!D28+'Ingreso PP'!D28</f>
        <v>103.934867</v>
      </c>
      <c r="E28" s="152">
        <f>+'ingreso básico'!E28+'Ingreso FOA'!E28+'Ingreso PP'!E28</f>
        <v>101.671969</v>
      </c>
      <c r="F28" s="152">
        <f>+'ingreso básico'!F28+'Ingreso FOA'!F28+'Ingreso PP'!F28</f>
        <v>115.88191700000002</v>
      </c>
      <c r="G28" s="152">
        <f>+'ingreso básico'!G28+'Ingreso FOA'!G28+'Ingreso PP'!G28</f>
        <v>101.078085</v>
      </c>
      <c r="H28" s="152">
        <f>+'ingreso básico'!H28+'Ingreso FOA'!H28+'Ingreso PP'!H28</f>
        <v>104.147293</v>
      </c>
      <c r="I28" s="152">
        <f>+'ingreso básico'!I28+'Ingreso FOA'!I28+'Ingreso PP'!I28</f>
        <v>102.861727</v>
      </c>
      <c r="J28" s="152">
        <f>+'ingreso básico'!J28+'Ingreso FOA'!J28+'Ingreso PP'!J28</f>
        <v>106.04271899999999</v>
      </c>
      <c r="K28" s="152">
        <f>+'ingreso básico'!K28+'Ingreso FOA'!K28+'Ingreso PP'!K28</f>
        <v>120.66976099999999</v>
      </c>
      <c r="L28" s="152">
        <f>+'ingreso básico'!L28+'Ingreso FOA'!L28+'Ingreso PP'!L28</f>
        <v>127.64474600000001</v>
      </c>
      <c r="M28" s="152">
        <f>+'ingreso básico'!M28+'Ingreso FOA'!M28+'Ingreso PP'!M28</f>
        <v>131.17159900000001</v>
      </c>
      <c r="N28" s="166">
        <f>+'ingreso básico'!N28+'Ingreso FOA'!N28+'Ingreso PP'!N28</f>
        <v>129.64096799999999</v>
      </c>
      <c r="O28" s="82">
        <f t="shared" si="3"/>
        <v>1350.7313789999998</v>
      </c>
      <c r="P28" s="81">
        <f t="shared" si="4"/>
        <v>1563.0939525299998</v>
      </c>
      <c r="Q28" s="207">
        <f t="shared" si="5"/>
        <v>15.337679134832104</v>
      </c>
      <c r="R28" s="10"/>
    </row>
    <row r="29" spans="2:21" ht="21" customHeight="1" x14ac:dyDescent="0.3">
      <c r="B29" s="79">
        <v>2006</v>
      </c>
      <c r="C29" s="152">
        <f>+'ingreso básico'!C29+'Ingreso FOA'!C29+'Ingreso PP'!C29</f>
        <v>133.13602900000001</v>
      </c>
      <c r="D29" s="152">
        <f>+'ingreso básico'!D29+'Ingreso FOA'!D29+'Ingreso PP'!D29</f>
        <v>144.42117100000002</v>
      </c>
      <c r="E29" s="152">
        <f>+'ingreso básico'!E29+'Ingreso FOA'!E29+'Ingreso PP'!E29</f>
        <v>146.09380899999999</v>
      </c>
      <c r="F29" s="152">
        <f>+'ingreso básico'!F29+'Ingreso FOA'!F29+'Ingreso PP'!F29</f>
        <v>152.41379600000002</v>
      </c>
      <c r="G29" s="152">
        <f>+'ingreso básico'!G29+'Ingreso FOA'!G29+'Ingreso PP'!G29</f>
        <v>141.59751986000001</v>
      </c>
      <c r="H29" s="152">
        <f>+'ingreso básico'!H29+'Ingreso FOA'!H29+'Ingreso PP'!H29</f>
        <v>127.40010766999998</v>
      </c>
      <c r="I29" s="152">
        <f>+'ingreso básico'!I29+'Ingreso FOA'!I29+'Ingreso PP'!I29</f>
        <v>127.69228876</v>
      </c>
      <c r="J29" s="152">
        <f>+'ingreso básico'!J29+'Ingreso FOA'!J29+'Ingreso PP'!J29</f>
        <v>125.17515469999999</v>
      </c>
      <c r="K29" s="152">
        <f>+'ingreso básico'!K29+'Ingreso FOA'!K29+'Ingreso PP'!K29</f>
        <v>135.22164537</v>
      </c>
      <c r="L29" s="152">
        <f>+'ingreso básico'!L29+'Ingreso FOA'!L29+'Ingreso PP'!L29</f>
        <v>138.17130064</v>
      </c>
      <c r="M29" s="152">
        <f>+'ingreso básico'!M29+'Ingreso FOA'!M29+'Ingreso PP'!M29</f>
        <v>144.89644504</v>
      </c>
      <c r="N29" s="166">
        <f>+'ingreso básico'!N29+'Ingreso FOA'!N29+'Ingreso PP'!N29</f>
        <v>140.55045011999999</v>
      </c>
      <c r="O29" s="82">
        <f t="shared" si="3"/>
        <v>1656.76971716</v>
      </c>
      <c r="P29" s="81">
        <f t="shared" si="4"/>
        <v>1666.7104582699999</v>
      </c>
      <c r="Q29" s="207">
        <f t="shared" si="5"/>
        <v>22.657231698176172</v>
      </c>
      <c r="R29" s="10"/>
      <c r="S29" s="41"/>
    </row>
    <row r="30" spans="2:21" ht="21" customHeight="1" x14ac:dyDescent="0.3">
      <c r="B30" s="79">
        <v>2007</v>
      </c>
      <c r="C30" s="152">
        <f>+'ingreso básico'!C30+'Ingreso FOA'!C30+'Ingreso PP'!C30</f>
        <v>143.39786282</v>
      </c>
      <c r="D30" s="152">
        <f>+'ingreso básico'!D30+'Ingreso FOA'!D30+'Ingreso PP'!D30</f>
        <v>151.62623682</v>
      </c>
      <c r="E30" s="152">
        <f>+'ingreso básico'!E30+'Ingreso FOA'!E30+'Ingreso PP'!E30</f>
        <v>152.77072200000001</v>
      </c>
      <c r="F30" s="152">
        <f>+'ingreso básico'!F30+'Ingreso FOA'!F30+'Ingreso PP'!F30</f>
        <v>146.228824</v>
      </c>
      <c r="G30" s="152">
        <f>+'ingreso básico'!G30+'Ingreso FOA'!G30+'Ingreso PP'!G30</f>
        <v>132.986829</v>
      </c>
      <c r="H30" s="152">
        <f>+'ingreso básico'!H30+'Ingreso FOA'!H30+'Ingreso PP'!H30</f>
        <v>127.99269899999999</v>
      </c>
      <c r="I30" s="152">
        <f>+'ingreso básico'!I30+'Ingreso FOA'!I30+'Ingreso PP'!I30</f>
        <v>123.33844349</v>
      </c>
      <c r="J30" s="152">
        <f>+'ingreso básico'!J30+'Ingreso FOA'!J30+'Ingreso PP'!J30</f>
        <v>126.301025</v>
      </c>
      <c r="K30" s="152">
        <f>+'ingreso básico'!K30+'Ingreso FOA'!K30+'Ingreso PP'!K30</f>
        <v>135.85814513</v>
      </c>
      <c r="L30" s="152">
        <f>+'ingreso básico'!L30+'Ingreso FOA'!L30+'Ingreso PP'!L30</f>
        <v>131.25731156000001</v>
      </c>
      <c r="M30" s="152">
        <f>+'ingreso básico'!M30+'Ingreso FOA'!M30+'Ingreso PP'!M30</f>
        <v>151.10878584999998</v>
      </c>
      <c r="N30" s="166">
        <f>+'ingreso básico'!N30+'Ingreso FOA'!N30+'Ingreso PP'!N30</f>
        <v>143.49095898000002</v>
      </c>
      <c r="O30" s="82">
        <f t="shared" si="3"/>
        <v>1666.3578436499999</v>
      </c>
      <c r="P30" s="81">
        <f t="shared" si="4"/>
        <v>1777.0663988000001</v>
      </c>
      <c r="Q30" s="207">
        <f t="shared" si="5"/>
        <v>0.5787241516241437</v>
      </c>
      <c r="R30" s="10"/>
    </row>
    <row r="31" spans="2:21" ht="21" customHeight="1" x14ac:dyDescent="0.3">
      <c r="B31" s="79">
        <v>2008</v>
      </c>
      <c r="C31" s="152">
        <f>+'ingreso básico'!C31+'Ingreso FOA'!C31+'Ingreso PP'!C31</f>
        <v>152.16836458</v>
      </c>
      <c r="D31" s="152">
        <f>+'ingreso básico'!D31+'Ingreso FOA'!D31+'Ingreso PP'!D31</f>
        <v>156.88052084999998</v>
      </c>
      <c r="E31" s="152">
        <f>+'ingreso básico'!E31+'Ingreso FOA'!E31+'Ingreso PP'!E31</f>
        <v>157.05871273</v>
      </c>
      <c r="F31" s="152">
        <f>+'ingreso básico'!F31+'Ingreso FOA'!F31+'Ingreso PP'!F31</f>
        <v>168.35750191</v>
      </c>
      <c r="G31" s="152">
        <f>+'ingreso básico'!G31+'Ingreso FOA'!G31+'Ingreso PP'!G31</f>
        <v>169.47721733999998</v>
      </c>
      <c r="H31" s="152">
        <f>+'ingreso básico'!H31+'Ingreso FOA'!H31+'Ingreso PP'!H31</f>
        <v>161.76941138000001</v>
      </c>
      <c r="I31" s="152">
        <f>+'ingreso básico'!I31+'Ingreso FOA'!I31+'Ingreso PP'!I31</f>
        <v>155.34208656000001</v>
      </c>
      <c r="J31" s="152">
        <f>+'ingreso básico'!J31+'Ingreso FOA'!J31+'Ingreso PP'!J31</f>
        <v>156.71542634999997</v>
      </c>
      <c r="K31" s="152">
        <f>+'ingreso básico'!K31+'Ingreso FOA'!K31+'Ingreso PP'!K31</f>
        <v>159.66900564000002</v>
      </c>
      <c r="L31" s="152">
        <f>+'ingreso básico'!L31+'Ingreso FOA'!L31+'Ingreso PP'!L31</f>
        <v>169.36530855999999</v>
      </c>
      <c r="M31" s="152">
        <f>+'ingreso básico'!M31+'Ingreso FOA'!M31+'Ingreso PP'!M31</f>
        <v>193.02651726000002</v>
      </c>
      <c r="N31" s="166">
        <f>+'ingreso básico'!N31+'Ingreso FOA'!N31+'Ingreso PP'!N31</f>
        <v>215.54455919000003</v>
      </c>
      <c r="O31" s="82">
        <f t="shared" si="3"/>
        <v>2015.37463235</v>
      </c>
      <c r="P31" s="81">
        <f t="shared" si="4"/>
        <v>2161.6300226600001</v>
      </c>
      <c r="Q31" s="207">
        <f t="shared" si="5"/>
        <v>20.944888280149463</v>
      </c>
      <c r="R31" s="5"/>
    </row>
    <row r="32" spans="2:21" ht="21" customHeight="1" x14ac:dyDescent="0.3">
      <c r="B32" s="79">
        <v>2009</v>
      </c>
      <c r="C32" s="152">
        <f>+'ingreso básico'!C32+'Ingreso FOA'!C32+'Ingreso PP'!C32</f>
        <v>229.44008529000001</v>
      </c>
      <c r="D32" s="152">
        <f>+'ingreso básico'!D32+'Ingreso FOA'!D32+'Ingreso PP'!D32</f>
        <v>216.84768667</v>
      </c>
      <c r="E32" s="152">
        <f>+'ingreso básico'!E32+'Ingreso FOA'!E32+'Ingreso PP'!E32</f>
        <v>200.08300283</v>
      </c>
      <c r="F32" s="152">
        <f>+'ingreso básico'!F32+'Ingreso FOA'!F32+'Ingreso PP'!F32</f>
        <v>180.47866173</v>
      </c>
      <c r="G32" s="152">
        <f>+'ingreso básico'!G32+'Ingreso FOA'!G32+'Ingreso PP'!G32</f>
        <v>158.04874346000003</v>
      </c>
      <c r="H32" s="152">
        <f>+'ingreso básico'!H32+'Ingreso FOA'!H32+'Ingreso PP'!H32</f>
        <v>127.06893912</v>
      </c>
      <c r="I32" s="152">
        <f>+'ingreso básico'!I32+'Ingreso FOA'!I32+'Ingreso PP'!I32</f>
        <v>124.14907760000001</v>
      </c>
      <c r="J32" s="152">
        <f>+'ingreso básico'!J32+'Ingreso FOA'!J32+'Ingreso PP'!J32</f>
        <v>122.85513761999999</v>
      </c>
      <c r="K32" s="152">
        <f>+'ingreso básico'!K32+'Ingreso FOA'!K32+'Ingreso PP'!K32</f>
        <v>128.20680906999999</v>
      </c>
      <c r="L32" s="152">
        <f>+'ingreso básico'!L32+'Ingreso FOA'!L32+'Ingreso PP'!L32</f>
        <v>124.71413655000001</v>
      </c>
      <c r="M32" s="152">
        <f>+'ingreso básico'!M32+'Ingreso FOA'!M32+'Ingreso PP'!M32</f>
        <v>140.10020424999999</v>
      </c>
      <c r="N32" s="166">
        <f>+'ingreso básico'!N32+'Ingreso FOA'!N32+'Ingreso PP'!N32</f>
        <v>145.02901507000001</v>
      </c>
      <c r="O32" s="82">
        <f t="shared" si="3"/>
        <v>1897.0214992600002</v>
      </c>
      <c r="P32" s="81">
        <f t="shared" si="4"/>
        <v>1760.06683286</v>
      </c>
      <c r="Q32" s="207">
        <f t="shared" si="5"/>
        <v>-5.8725127919267202</v>
      </c>
      <c r="R32" s="5"/>
    </row>
    <row r="33" spans="2:21" ht="21" customHeight="1" x14ac:dyDescent="0.3">
      <c r="B33" s="79">
        <v>2010</v>
      </c>
      <c r="C33" s="152">
        <f>+'ingreso básico'!C33+'Ingreso FOA'!C33+'Ingreso PP'!C33</f>
        <v>155.60693218</v>
      </c>
      <c r="D33" s="152">
        <f>+'ingreso básico'!D33+'Ingreso FOA'!D33+'Ingreso PP'!D33</f>
        <v>159.16194981000001</v>
      </c>
      <c r="E33" s="152">
        <f>+'ingreso básico'!E33+'Ingreso FOA'!E33+'Ingreso PP'!E33</f>
        <v>158.16068336000001</v>
      </c>
      <c r="F33" s="152">
        <f>+'ingreso básico'!F33+'Ingreso FOA'!F33+'Ingreso PP'!F33</f>
        <v>173.09324003</v>
      </c>
      <c r="G33" s="152">
        <f>+'ingreso básico'!G33+'Ingreso FOA'!G33+'Ingreso PP'!G33</f>
        <v>162.66890185</v>
      </c>
      <c r="H33" s="152">
        <f>+'ingreso básico'!H33+'Ingreso FOA'!H33+'Ingreso PP'!H33</f>
        <v>166.32074546999999</v>
      </c>
      <c r="I33" s="152">
        <f>+'ingreso básico'!I33+'Ingreso FOA'!I33+'Ingreso PP'!I33</f>
        <v>150.33430382</v>
      </c>
      <c r="J33" s="152">
        <f>+'ingreso básico'!J33+'Ingreso FOA'!J33+'Ingreso PP'!J33</f>
        <v>159.82859552000002</v>
      </c>
      <c r="K33" s="152">
        <f>+'ingreso básico'!K33+'Ingreso FOA'!K33+'Ingreso PP'!K33</f>
        <v>169.01432811999999</v>
      </c>
      <c r="L33" s="152">
        <f>+'ingreso básico'!L33+'Ingreso FOA'!L33+'Ingreso PP'!L33</f>
        <v>163.88965953000002</v>
      </c>
      <c r="M33" s="152">
        <f>+'ingreso básico'!M33+'Ingreso FOA'!M33+'Ingreso PP'!M33</f>
        <v>173.55857602</v>
      </c>
      <c r="N33" s="166">
        <f>+'ingreso básico'!N33+'Ingreso FOA'!N33+'Ingreso PP'!N33</f>
        <v>168.31510772999999</v>
      </c>
      <c r="O33" s="150">
        <f t="shared" si="3"/>
        <v>1959.9530234400002</v>
      </c>
      <c r="P33" s="81">
        <f t="shared" si="4"/>
        <v>1986.5048741000005</v>
      </c>
      <c r="Q33" s="207">
        <f t="shared" si="5"/>
        <v>3.3173859233829761</v>
      </c>
      <c r="R33" s="5"/>
    </row>
    <row r="34" spans="2:21" ht="21" customHeight="1" x14ac:dyDescent="0.3">
      <c r="B34" s="79">
        <v>2011</v>
      </c>
      <c r="C34" s="152">
        <f>+'ingreso básico'!C34+'Ingreso FOA'!C34+'Ingreso PP'!C34</f>
        <v>166.95039255</v>
      </c>
      <c r="D34" s="152">
        <f>+'ingreso básico'!D34+'Ingreso FOA'!D34+'Ingreso PP'!D34</f>
        <v>166.90893699</v>
      </c>
      <c r="E34" s="152">
        <f>+'ingreso básico'!E34+'Ingreso FOA'!E34+'Ingreso PP'!E34</f>
        <v>166.70355445999999</v>
      </c>
      <c r="F34" s="152">
        <f>+'ingreso básico'!F34+'Ingreso FOA'!F34+'Ingreso PP'!F34</f>
        <v>173.88784901000002</v>
      </c>
      <c r="G34" s="152">
        <f>+'ingreso básico'!G34+'Ingreso FOA'!G34+'Ingreso PP'!G34</f>
        <v>157.32092077999999</v>
      </c>
      <c r="H34" s="152">
        <f>+'ingreso básico'!H34+'Ingreso FOA'!H34+'Ingreso PP'!H34</f>
        <v>169.79264957000001</v>
      </c>
      <c r="I34" s="152">
        <f>+'ingreso básico'!I34+'Ingreso FOA'!I34+'Ingreso PP'!I34</f>
        <v>159.25788269</v>
      </c>
      <c r="J34" s="152">
        <f>+'ingreso básico'!J34+'Ingreso FOA'!J34+'Ingreso PP'!J34</f>
        <v>168.49650061</v>
      </c>
      <c r="K34" s="152">
        <f>+'ingreso básico'!K34+'Ingreso FOA'!K34+'Ingreso PP'!K34</f>
        <v>191.14674701000001</v>
      </c>
      <c r="L34" s="152">
        <f>+'ingreso básico'!L34+'Ingreso FOA'!L34+'Ingreso PP'!L34</f>
        <v>187.01697393000001</v>
      </c>
      <c r="M34" s="152">
        <f>+'ingreso básico'!M34+'Ingreso FOA'!M34+'Ingreso PP'!M34</f>
        <v>195.80280981000001</v>
      </c>
      <c r="N34" s="166">
        <f>+'ingreso básico'!N34+'Ingreso FOA'!N34+'Ingreso PP'!N34</f>
        <v>204.16289387</v>
      </c>
      <c r="O34" s="82">
        <f t="shared" si="3"/>
        <v>2107.4481112799999</v>
      </c>
      <c r="P34" s="81">
        <f t="shared" si="4"/>
        <v>2349.4153215299998</v>
      </c>
      <c r="Q34" s="207">
        <f t="shared" si="5"/>
        <v>7.5254399506537561</v>
      </c>
      <c r="R34" s="5"/>
    </row>
    <row r="35" spans="2:21" ht="21" customHeight="1" x14ac:dyDescent="0.3">
      <c r="B35" s="79">
        <v>2012</v>
      </c>
      <c r="C35" s="152">
        <f>+'ingreso básico'!C35+'Ingreso FOA'!C35+'Ingreso PP'!C35</f>
        <v>211.89980982</v>
      </c>
      <c r="D35" s="152">
        <f>+'ingreso básico'!D35+'Ingreso FOA'!D35+'Ingreso PP'!D35</f>
        <v>207.13729692000001</v>
      </c>
      <c r="E35" s="152">
        <f>+'ingreso básico'!E35+'Ingreso FOA'!E35+'Ingreso PP'!E35</f>
        <v>210.80565376999999</v>
      </c>
      <c r="F35" s="152">
        <f>+'ingreso básico'!F35+'Ingreso FOA'!F35+'Ingreso PP'!F35</f>
        <v>221.28250224999999</v>
      </c>
      <c r="G35" s="152">
        <f>+'ingreso básico'!G35+'Ingreso FOA'!G35+'Ingreso PP'!G35</f>
        <v>205.86169004000001</v>
      </c>
      <c r="H35" s="152">
        <f>+'ingreso básico'!H35+'Ingreso FOA'!H35+'Ingreso PP'!H35</f>
        <v>186.54456081000001</v>
      </c>
      <c r="I35" s="152">
        <f>+'ingreso básico'!I35+'Ingreso FOA'!I35+'Ingreso PP'!I35</f>
        <v>197.82692568000002</v>
      </c>
      <c r="J35" s="152">
        <f>+'ingreso básico'!J35+'Ingreso FOA'!J35+'Ingreso PP'!J35</f>
        <v>183.82195677999999</v>
      </c>
      <c r="K35" s="152">
        <f>+'ingreso básico'!K35+'Ingreso FOA'!K35+'Ingreso PP'!K35</f>
        <v>201.94141544999999</v>
      </c>
      <c r="L35" s="152">
        <f>+'ingreso básico'!L35+'Ingreso FOA'!L35+'Ingreso PP'!L35</f>
        <v>209.00110461000003</v>
      </c>
      <c r="M35" s="152">
        <f>+'ingreso básico'!M35+'Ingreso FOA'!M35+'Ingreso PP'!M35</f>
        <v>216.82734250999999</v>
      </c>
      <c r="N35" s="166">
        <f>+'ingreso básico'!N35+'Ingreso FOA'!N35+'Ingreso PP'!N35</f>
        <v>210.79676628999999</v>
      </c>
      <c r="O35" s="82">
        <f t="shared" si="3"/>
        <v>2463.7470249300004</v>
      </c>
      <c r="P35" s="81">
        <f t="shared" si="4"/>
        <v>2470.4069720900002</v>
      </c>
      <c r="Q35" s="207">
        <f t="shared" si="5"/>
        <v>16.90665178150439</v>
      </c>
      <c r="R35" s="5"/>
      <c r="S35" s="5"/>
    </row>
    <row r="36" spans="2:21" ht="21" customHeight="1" x14ac:dyDescent="0.3">
      <c r="B36" s="79">
        <v>2013</v>
      </c>
      <c r="C36" s="152">
        <f>+'ingreso básico'!C36+'Ingreso FOA'!C36+'Ingreso PP'!C36</f>
        <v>209.03900478</v>
      </c>
      <c r="D36" s="152">
        <f>+'ingreso básico'!D36+'Ingreso FOA'!D36+'Ingreso PP'!D36</f>
        <v>219.60485469999998</v>
      </c>
      <c r="E36" s="152">
        <f>+'ingreso básico'!E36+'Ingreso FOA'!E36+'Ingreso PP'!E36</f>
        <v>214.22172332</v>
      </c>
      <c r="F36" s="152">
        <f>+'ingreso básico'!F36+'Ingreso FOA'!F36+'Ingreso PP'!F36</f>
        <v>232.30576310000001</v>
      </c>
      <c r="G36" s="152">
        <f>+'ingreso básico'!G36+'Ingreso FOA'!G36+'Ingreso PP'!G36</f>
        <v>226.36067312999998</v>
      </c>
      <c r="H36" s="152">
        <f>+'ingreso básico'!H36+'Ingreso FOA'!H36+'Ingreso PP'!H36</f>
        <v>148.65944174000001</v>
      </c>
      <c r="I36" s="152">
        <f>+'ingreso básico'!I36+'Ingreso FOA'!I36+'Ingreso PP'!I36</f>
        <v>170.06782779999998</v>
      </c>
      <c r="J36" s="152">
        <f>+'ingreso básico'!J36+'Ingreso FOA'!J36+'Ingreso PP'!J36</f>
        <v>207.86151510000002</v>
      </c>
      <c r="K36" s="152">
        <f>+'ingreso básico'!K36+'Ingreso FOA'!K36+'Ingreso PP'!K36</f>
        <v>205.78752799</v>
      </c>
      <c r="L36" s="152">
        <f>+'ingreso básico'!L36+'Ingreso FOA'!L36+'Ingreso PP'!L36</f>
        <v>192.47564455</v>
      </c>
      <c r="M36" s="152">
        <f>+'ingreso básico'!M36+'Ingreso FOA'!M36+'Ingreso PP'!M36</f>
        <v>208.95236502</v>
      </c>
      <c r="N36" s="166">
        <f>+'ingreso básico'!N36+'Ingreso FOA'!N36+'Ingreso PP'!N36</f>
        <v>182.14481582000002</v>
      </c>
      <c r="O36" s="82">
        <f t="shared" si="3"/>
        <v>2417.4811570500001</v>
      </c>
      <c r="P36" s="81">
        <f t="shared" si="4"/>
        <v>2344.7238568900002</v>
      </c>
      <c r="Q36" s="207">
        <f t="shared" si="5"/>
        <v>-1.8778660070148612</v>
      </c>
      <c r="R36" s="5"/>
      <c r="S36" s="5"/>
    </row>
    <row r="37" spans="2:21" ht="21" customHeight="1" x14ac:dyDescent="0.3">
      <c r="B37" s="79">
        <v>2014</v>
      </c>
      <c r="C37" s="152">
        <f>+'ingreso básico'!C37+'Ingreso FOA'!C37+'Ingreso PP'!C37</f>
        <v>198.31291822</v>
      </c>
      <c r="D37" s="152">
        <f>+'ingreso básico'!D37+'Ingreso FOA'!D37+'Ingreso PP'!D37</f>
        <v>205.97914625999999</v>
      </c>
      <c r="E37" s="152">
        <f>+'ingreso básico'!E37+'Ingreso FOA'!E37+'Ingreso PP'!E37</f>
        <v>203.81402774000003</v>
      </c>
      <c r="F37" s="152">
        <f>+'ingreso básico'!F37+'Ingreso FOA'!F37+'Ingreso PP'!F37</f>
        <v>205.73458272000002</v>
      </c>
      <c r="G37" s="152">
        <f>+'ingreso básico'!G37+'Ingreso FOA'!G37+'Ingreso PP'!G37</f>
        <v>188.43817050999999</v>
      </c>
      <c r="H37" s="152">
        <f>+'ingreso básico'!H37+'Ingreso FOA'!H37+'Ingreso PP'!H37</f>
        <v>175.15531515999999</v>
      </c>
      <c r="I37" s="152">
        <f>+'ingreso básico'!I37+'Ingreso FOA'!I37+'Ingreso PP'!I37</f>
        <v>168.09701541999999</v>
      </c>
      <c r="J37" s="152">
        <f>+'ingreso básico'!J37+'Ingreso FOA'!J37+'Ingreso PP'!J37</f>
        <v>184.47267851999999</v>
      </c>
      <c r="K37" s="152">
        <f>+'ingreso básico'!K37+'Ingreso FOA'!K37+'Ingreso PP'!K37</f>
        <v>201.51611494000002</v>
      </c>
      <c r="L37" s="152">
        <f>+'ingreso básico'!L37+'Ingreso FOA'!L37+'Ingreso PP'!L37</f>
        <v>193.52040456</v>
      </c>
      <c r="M37" s="152">
        <f>+'ingreso básico'!M37+'Ingreso FOA'!M37+'Ingreso PP'!M37</f>
        <v>192.69332632000001</v>
      </c>
      <c r="N37" s="166">
        <f>+'ingreso básico'!N37+'Ingreso FOA'!N37+'Ingreso PP'!N37</f>
        <v>184.68590053</v>
      </c>
      <c r="O37" s="82">
        <f t="shared" si="3"/>
        <v>2302.4196009000002</v>
      </c>
      <c r="P37" s="81">
        <f t="shared" si="4"/>
        <v>2258.27632515</v>
      </c>
      <c r="Q37" s="207">
        <f t="shared" si="5"/>
        <v>-4.7595637225320564</v>
      </c>
      <c r="S37" s="5"/>
    </row>
    <row r="38" spans="2:21" ht="21" customHeight="1" x14ac:dyDescent="0.3">
      <c r="B38" s="85">
        <v>2015</v>
      </c>
      <c r="C38" s="153">
        <f>+'ingreso básico'!C38+'Ingreso FOA'!C38+'Ingreso PP'!C38</f>
        <v>190.42302030999997</v>
      </c>
      <c r="D38" s="153">
        <f>+'ingreso básico'!D38+'Ingreso FOA'!D38+'Ingreso PP'!D38</f>
        <v>211.96449058000002</v>
      </c>
      <c r="E38" s="153">
        <f>+'ingreso básico'!E38+'Ingreso FOA'!E38+'Ingreso PP'!E38</f>
        <v>198.63295740000001</v>
      </c>
      <c r="F38" s="153">
        <f>+'ingreso básico'!F38+'Ingreso FOA'!F38+'Ingreso PP'!F38</f>
        <v>202.35004855</v>
      </c>
      <c r="G38" s="153">
        <f>+'ingreso básico'!G38+'Ingreso FOA'!G38+'Ingreso PP'!G38</f>
        <v>167.93490579000002</v>
      </c>
      <c r="H38" s="153">
        <f>+'ingreso básico'!H38+'Ingreso FOA'!H38+'Ingreso PP'!H38</f>
        <v>161.98546223</v>
      </c>
      <c r="I38" s="153">
        <f>+'ingreso básico'!I38+'Ingreso FOA'!I38+'Ingreso PP'!I38</f>
        <v>142.23967916000001</v>
      </c>
      <c r="J38" s="153">
        <f>+'ingreso básico'!J38+'Ingreso FOA'!J38+'Ingreso PP'!J38</f>
        <v>139.51109421999999</v>
      </c>
      <c r="K38" s="153">
        <f>+'ingreso básico'!K38+'Ingreso FOA'!K38+'Ingreso PP'!K38</f>
        <v>158.65481721999998</v>
      </c>
      <c r="L38" s="153">
        <f>+'ingreso básico'!L38+'Ingreso FOA'!L38+'Ingreso PP'!L38</f>
        <v>144.45250299</v>
      </c>
      <c r="M38" s="153">
        <f>+'ingreso básico'!M38+'Ingreso FOA'!M38+'Ingreso PP'!M38</f>
        <v>146.03760074000002</v>
      </c>
      <c r="N38" s="167">
        <f>+'ingreso básico'!N38+'Ingreso FOA'!N38+'Ingreso PP'!N38</f>
        <v>0</v>
      </c>
      <c r="O38" s="88">
        <f t="shared" si="3"/>
        <v>1864.18657919</v>
      </c>
      <c r="P38" s="87"/>
      <c r="Q38" s="218">
        <f t="shared" si="5"/>
        <v>-19.033586299330409</v>
      </c>
      <c r="R38" s="5"/>
      <c r="S38" s="5"/>
    </row>
    <row r="39" spans="2:21" ht="21" customHeight="1" x14ac:dyDescent="0.3">
      <c r="R39" s="5"/>
      <c r="S39" s="5"/>
    </row>
    <row r="40" spans="2:21" ht="30.75" customHeight="1" x14ac:dyDescent="0.6">
      <c r="B40" s="137" t="s">
        <v>63</v>
      </c>
      <c r="C40" s="68"/>
      <c r="D40" s="68"/>
      <c r="E40" s="68"/>
      <c r="F40" s="68"/>
      <c r="G40" s="68"/>
      <c r="H40" s="68"/>
      <c r="I40" s="68"/>
      <c r="J40" s="68"/>
      <c r="K40" s="68"/>
      <c r="L40" s="68"/>
      <c r="M40" s="68"/>
      <c r="N40" s="68"/>
      <c r="O40" s="68"/>
      <c r="P40" s="68"/>
      <c r="Q40" s="68"/>
      <c r="R40" s="5"/>
      <c r="S40" s="5"/>
      <c r="U40" s="46"/>
    </row>
    <row r="41" spans="2:21" ht="31.2" x14ac:dyDescent="0.3">
      <c r="B41" s="139" t="s">
        <v>23</v>
      </c>
      <c r="C41" s="140" t="s">
        <v>24</v>
      </c>
      <c r="D41" s="141" t="s">
        <v>25</v>
      </c>
      <c r="E41" s="141" t="s">
        <v>26</v>
      </c>
      <c r="F41" s="141" t="s">
        <v>27</v>
      </c>
      <c r="G41" s="141" t="s">
        <v>28</v>
      </c>
      <c r="H41" s="141" t="s">
        <v>29</v>
      </c>
      <c r="I41" s="141" t="s">
        <v>30</v>
      </c>
      <c r="J41" s="141" t="s">
        <v>31</v>
      </c>
      <c r="K41" s="141" t="s">
        <v>32</v>
      </c>
      <c r="L41" s="141" t="s">
        <v>33</v>
      </c>
      <c r="M41" s="141" t="s">
        <v>34</v>
      </c>
      <c r="N41" s="140" t="s">
        <v>35</v>
      </c>
      <c r="O41" s="142" t="s">
        <v>36</v>
      </c>
      <c r="P41" s="143" t="s">
        <v>37</v>
      </c>
      <c r="Q41" s="144" t="s">
        <v>38</v>
      </c>
      <c r="R41" s="5"/>
      <c r="S41" s="5"/>
      <c r="U41" s="46"/>
    </row>
    <row r="42" spans="2:21" ht="21" customHeight="1" x14ac:dyDescent="0.3">
      <c r="B42" s="79">
        <v>2000</v>
      </c>
      <c r="C42" s="151">
        <f>+'ingreso básico'!C42+'Ingreso FOA'!C42+'Ingreso PP'!C42</f>
        <v>29.763999999999996</v>
      </c>
      <c r="D42" s="151">
        <f>+'ingreso básico'!D42+'Ingreso FOA'!D42+'Ingreso PP'!D42</f>
        <v>31.048999999999999</v>
      </c>
      <c r="E42" s="151">
        <f>+'ingreso básico'!E42+'Ingreso FOA'!E42+'Ingreso PP'!E42</f>
        <v>31.647000000000002</v>
      </c>
      <c r="F42" s="151">
        <f>+'ingreso básico'!F42+'Ingreso FOA'!F42+'Ingreso PP'!F42</f>
        <v>33.328000000000003</v>
      </c>
      <c r="G42" s="151">
        <f>+'ingreso básico'!G42+'Ingreso FOA'!G42+'Ingreso PP'!G42</f>
        <v>31.186000000000003</v>
      </c>
      <c r="H42" s="151">
        <f>+'ingreso básico'!H42+'Ingreso FOA'!H42+'Ingreso PP'!H42</f>
        <v>30.353415609999995</v>
      </c>
      <c r="I42" s="151">
        <f>+'ingreso básico'!I42+'Ingreso FOA'!I42+'Ingreso PP'!I42</f>
        <v>28.89313761</v>
      </c>
      <c r="J42" s="151">
        <f>+'ingreso básico'!J42+'Ingreso FOA'!J42+'Ingreso PP'!J42</f>
        <v>32.349666229999997</v>
      </c>
      <c r="K42" s="151">
        <f>+'ingreso básico'!K42+'Ingreso FOA'!K42+'Ingreso PP'!K42</f>
        <v>35.057000000000002</v>
      </c>
      <c r="L42" s="151">
        <f>+'ingreso básico'!L42+'Ingreso FOA'!L42+'Ingreso PP'!L42</f>
        <v>33.158143320000001</v>
      </c>
      <c r="M42" s="151">
        <f>+'ingreso básico'!M42+'Ingreso FOA'!M42+'Ingreso PP'!M42</f>
        <v>38.470304400000003</v>
      </c>
      <c r="N42" s="165">
        <f>+'ingreso básico'!N42+'Ingreso FOA'!N42+'Ingreso PP'!N42</f>
        <v>36.650030459999996</v>
      </c>
      <c r="O42" s="82">
        <f>SUM(C42:N42)</f>
        <v>391.90569763000002</v>
      </c>
      <c r="P42" s="81">
        <f>SUM(I42:N42,C43:H43)</f>
        <v>430.25328102000003</v>
      </c>
      <c r="Q42" s="83"/>
      <c r="R42" s="5"/>
      <c r="S42" s="5"/>
      <c r="T42" s="47"/>
      <c r="U42" s="46"/>
    </row>
    <row r="43" spans="2:21" ht="21" customHeight="1" x14ac:dyDescent="0.3">
      <c r="B43" s="79">
        <v>2001</v>
      </c>
      <c r="C43" s="152">
        <f>+'ingreso básico'!C43+'Ingreso FOA'!C43+'Ingreso PP'!C43</f>
        <v>36.312000000000005</v>
      </c>
      <c r="D43" s="152">
        <f>+'ingreso básico'!D43+'Ingreso FOA'!D43+'Ingreso PP'!D43</f>
        <v>38.786000000000001</v>
      </c>
      <c r="E43" s="152">
        <f>+'ingreso básico'!E43+'Ingreso FOA'!E43+'Ingreso PP'!E43</f>
        <v>37.898970000000006</v>
      </c>
      <c r="F43" s="152">
        <f>+'ingreso básico'!F43+'Ingreso FOA'!F43+'Ingreso PP'!F43</f>
        <v>38.516934999999997</v>
      </c>
      <c r="G43" s="152">
        <f>+'ingreso básico'!G43+'Ingreso FOA'!G43+'Ingreso PP'!G43</f>
        <v>38.003094000000004</v>
      </c>
      <c r="H43" s="152">
        <f>+'ingreso básico'!H43+'Ingreso FOA'!H43+'Ingreso PP'!H43</f>
        <v>36.157999999999994</v>
      </c>
      <c r="I43" s="152">
        <f>+'ingreso básico'!I43+'Ingreso FOA'!I43+'Ingreso PP'!I43</f>
        <v>32.899348000000003</v>
      </c>
      <c r="J43" s="152">
        <f>+'ingreso básico'!J43+'Ingreso FOA'!J43+'Ingreso PP'!J43</f>
        <v>36.308412000000004</v>
      </c>
      <c r="K43" s="152">
        <f>+'ingreso básico'!K43+'Ingreso FOA'!K43+'Ingreso PP'!K43</f>
        <v>34.316709000000003</v>
      </c>
      <c r="L43" s="152">
        <f>+'ingreso básico'!L43+'Ingreso FOA'!L43+'Ingreso PP'!L43</f>
        <v>37.629960999999994</v>
      </c>
      <c r="M43" s="152">
        <f>+'ingreso básico'!M43+'Ingreso FOA'!M43+'Ingreso PP'!M43</f>
        <v>36.618417000000001</v>
      </c>
      <c r="N43" s="166">
        <f>+'ingreso básico'!N43+'Ingreso FOA'!N43+'Ingreso PP'!N43</f>
        <v>32.863076</v>
      </c>
      <c r="O43" s="82">
        <f t="shared" ref="O43:O57" si="6">SUM(C43:N43)</f>
        <v>436.31092199999995</v>
      </c>
      <c r="P43" s="81">
        <f t="shared" ref="P43:P56" si="7">SUM(I43:N43,C44:H44)</f>
        <v>408.797391</v>
      </c>
      <c r="Q43" s="207">
        <f>((O43/O42)-1)*100</f>
        <v>11.330589128592639</v>
      </c>
      <c r="R43" s="5"/>
      <c r="S43" s="5"/>
      <c r="T43" s="47"/>
      <c r="U43" s="46"/>
    </row>
    <row r="44" spans="2:21" ht="21" customHeight="1" x14ac:dyDescent="0.3">
      <c r="B44" s="79">
        <v>2002</v>
      </c>
      <c r="C44" s="152">
        <f>+'ingreso básico'!C44+'Ingreso FOA'!C44+'Ingreso PP'!C44</f>
        <v>33.082723999999999</v>
      </c>
      <c r="D44" s="152">
        <f>+'ingreso básico'!D44+'Ingreso FOA'!D44+'Ingreso PP'!D44</f>
        <v>34.321677999999999</v>
      </c>
      <c r="E44" s="152">
        <f>+'ingreso básico'!E44+'Ingreso FOA'!E44+'Ingreso PP'!E44</f>
        <v>33.643588000000001</v>
      </c>
      <c r="F44" s="152">
        <f>+'ingreso básico'!F44+'Ingreso FOA'!F44+'Ingreso PP'!F44</f>
        <v>34.253641999999999</v>
      </c>
      <c r="G44" s="152">
        <f>+'ingreso básico'!G44+'Ingreso FOA'!G44+'Ingreso PP'!G44</f>
        <v>32.229410000000001</v>
      </c>
      <c r="H44" s="152">
        <f>+'ingreso básico'!H44+'Ingreso FOA'!H44+'Ingreso PP'!H44</f>
        <v>30.630426000000003</v>
      </c>
      <c r="I44" s="152">
        <f>+'ingreso básico'!I44+'Ingreso FOA'!I44+'Ingreso PP'!I44</f>
        <v>25.902930999999999</v>
      </c>
      <c r="J44" s="152">
        <f>+'ingreso básico'!J44+'Ingreso FOA'!J44+'Ingreso PP'!J44</f>
        <v>26.812004000000002</v>
      </c>
      <c r="K44" s="152">
        <f>+'ingreso básico'!K44+'Ingreso FOA'!K44+'Ingreso PP'!K44</f>
        <v>32.010316000000003</v>
      </c>
      <c r="L44" s="152">
        <f>+'ingreso básico'!L44+'Ingreso FOA'!L44+'Ingreso PP'!L44</f>
        <v>31.104426000000004</v>
      </c>
      <c r="M44" s="152">
        <f>+'ingreso básico'!M44+'Ingreso FOA'!M44+'Ingreso PP'!M44</f>
        <v>33.922074000000002</v>
      </c>
      <c r="N44" s="166">
        <f>+'ingreso básico'!N44+'Ingreso FOA'!N44+'Ingreso PP'!N44</f>
        <v>34.227441999999996</v>
      </c>
      <c r="O44" s="82">
        <f t="shared" si="6"/>
        <v>382.14066099999997</v>
      </c>
      <c r="P44" s="81">
        <f t="shared" si="7"/>
        <v>398.275237</v>
      </c>
      <c r="Q44" s="207">
        <f t="shared" ref="Q44:Q57" si="8">((O44/O43)-1)*100</f>
        <v>-12.415517986964353</v>
      </c>
      <c r="R44" s="5"/>
      <c r="S44" s="5"/>
      <c r="T44" s="47"/>
      <c r="U44" s="46"/>
    </row>
    <row r="45" spans="2:21" ht="21" customHeight="1" x14ac:dyDescent="0.3">
      <c r="B45" s="79">
        <v>2003</v>
      </c>
      <c r="C45" s="152">
        <f>+'ingreso básico'!C45+'Ingreso FOA'!C45+'Ingreso PP'!C45</f>
        <v>35.359743000000002</v>
      </c>
      <c r="D45" s="152">
        <f>+'ingreso básico'!D45+'Ingreso FOA'!D45+'Ingreso PP'!D45</f>
        <v>34.712175999999999</v>
      </c>
      <c r="E45" s="152">
        <f>+'ingreso básico'!E45+'Ingreso FOA'!E45+'Ingreso PP'!E45</f>
        <v>35.047522999999998</v>
      </c>
      <c r="F45" s="152">
        <f>+'ingreso básico'!F45+'Ingreso FOA'!F45+'Ingreso PP'!F45</f>
        <v>38.020417999999999</v>
      </c>
      <c r="G45" s="152">
        <f>+'ingreso básico'!G45+'Ingreso FOA'!G45+'Ingreso PP'!G45</f>
        <v>34.565742</v>
      </c>
      <c r="H45" s="152">
        <f>+'ingreso básico'!H45+'Ingreso FOA'!H45+'Ingreso PP'!H45</f>
        <v>36.590442000000003</v>
      </c>
      <c r="I45" s="152">
        <f>+'ingreso básico'!I45+'Ingreso FOA'!I45+'Ingreso PP'!I45</f>
        <v>32.902011999999999</v>
      </c>
      <c r="J45" s="152">
        <f>+'ingreso básico'!J45+'Ingreso FOA'!J45+'Ingreso PP'!J45</f>
        <v>37.008206999999999</v>
      </c>
      <c r="K45" s="152">
        <f>+'ingreso básico'!K45+'Ingreso FOA'!K45+'Ingreso PP'!K45</f>
        <v>39.569082999999999</v>
      </c>
      <c r="L45" s="152">
        <f>+'ingreso básico'!L45+'Ingreso FOA'!L45+'Ingreso PP'!L45</f>
        <v>35.867571000000005</v>
      </c>
      <c r="M45" s="152">
        <f>+'ingreso básico'!M45+'Ingreso FOA'!M45+'Ingreso PP'!M45</f>
        <v>37.147523</v>
      </c>
      <c r="N45" s="166">
        <f>+'ingreso básico'!N45+'Ingreso FOA'!N45+'Ingreso PP'!N45</f>
        <v>35.505124000000002</v>
      </c>
      <c r="O45" s="82">
        <f t="shared" si="6"/>
        <v>432.29556400000001</v>
      </c>
      <c r="P45" s="81">
        <f t="shared" si="7"/>
        <v>437.25064999999995</v>
      </c>
      <c r="Q45" s="207">
        <f t="shared" si="8"/>
        <v>13.124722940697486</v>
      </c>
      <c r="R45" s="48"/>
      <c r="S45" s="48"/>
      <c r="T45" s="48"/>
      <c r="U45" s="48"/>
    </row>
    <row r="46" spans="2:21" ht="21" customHeight="1" x14ac:dyDescent="0.3">
      <c r="B46" s="79">
        <v>2004</v>
      </c>
      <c r="C46" s="152">
        <f>+'ingreso básico'!C46+'Ingreso FOA'!C46+'Ingreso PP'!C46</f>
        <v>34.911774999999999</v>
      </c>
      <c r="D46" s="152">
        <f>+'ingreso básico'!D46+'Ingreso FOA'!D46+'Ingreso PP'!D46</f>
        <v>37.024505000000005</v>
      </c>
      <c r="E46" s="152">
        <f>+'ingreso básico'!E46+'Ingreso FOA'!E46+'Ingreso PP'!E46</f>
        <v>37.721355000000003</v>
      </c>
      <c r="F46" s="152">
        <f>+'ingreso básico'!F46+'Ingreso FOA'!F46+'Ingreso PP'!F46</f>
        <v>41.818357000000006</v>
      </c>
      <c r="G46" s="152">
        <f>+'ingreso básico'!G46+'Ingreso FOA'!G46+'Ingreso PP'!G46</f>
        <v>33.238703999999998</v>
      </c>
      <c r="H46" s="152">
        <f>+'ingreso básico'!H46+'Ingreso FOA'!H46+'Ingreso PP'!H46</f>
        <v>34.536434</v>
      </c>
      <c r="I46" s="152">
        <f>+'ingreso básico'!I46+'Ingreso FOA'!I46+'Ingreso PP'!I46</f>
        <v>31.237756999999998</v>
      </c>
      <c r="J46" s="152">
        <f>+'ingreso básico'!J46+'Ingreso FOA'!J46+'Ingreso PP'!J46</f>
        <v>37.780470999999999</v>
      </c>
      <c r="K46" s="152">
        <f>+'ingreso básico'!K46+'Ingreso FOA'!K46+'Ingreso PP'!K46</f>
        <v>37.783535999999998</v>
      </c>
      <c r="L46" s="152">
        <f>+'ingreso básico'!L46+'Ingreso FOA'!L46+'Ingreso PP'!L46</f>
        <v>37.853516999999997</v>
      </c>
      <c r="M46" s="152">
        <f>+'ingreso básico'!M46+'Ingreso FOA'!M46+'Ingreso PP'!M46</f>
        <v>38.851345999999999</v>
      </c>
      <c r="N46" s="166">
        <f>+'ingreso básico'!N46+'Ingreso FOA'!N46+'Ingreso PP'!N46</f>
        <v>41.311961999999994</v>
      </c>
      <c r="O46" s="82">
        <f t="shared" si="6"/>
        <v>444.06971899999991</v>
      </c>
      <c r="P46" s="81">
        <f t="shared" si="7"/>
        <v>468.996555</v>
      </c>
      <c r="Q46" s="207">
        <f t="shared" si="8"/>
        <v>2.7236353968230542</v>
      </c>
      <c r="R46" s="5"/>
      <c r="S46" s="5"/>
      <c r="T46" s="47"/>
      <c r="U46" s="46"/>
    </row>
    <row r="47" spans="2:21" ht="21" customHeight="1" x14ac:dyDescent="0.3">
      <c r="B47" s="79">
        <v>2005</v>
      </c>
      <c r="C47" s="152">
        <f>+'ingreso básico'!C47+'Ingreso FOA'!C47+'Ingreso PP'!C47</f>
        <v>41.133504000000002</v>
      </c>
      <c r="D47" s="152">
        <f>+'ingreso básico'!D47+'Ingreso FOA'!D47+'Ingreso PP'!D47</f>
        <v>42.692204999999994</v>
      </c>
      <c r="E47" s="152">
        <f>+'ingreso básico'!E47+'Ingreso FOA'!E47+'Ingreso PP'!E47</f>
        <v>34.117821999999997</v>
      </c>
      <c r="F47" s="152">
        <f>+'ingreso básico'!F47+'Ingreso FOA'!F47+'Ingreso PP'!F47</f>
        <v>43.568505999999999</v>
      </c>
      <c r="G47" s="152">
        <f>+'ingreso básico'!G47+'Ingreso FOA'!G47+'Ingreso PP'!G47</f>
        <v>41.293900999999998</v>
      </c>
      <c r="H47" s="152">
        <f>+'ingreso básico'!H47+'Ingreso FOA'!H47+'Ingreso PP'!H47</f>
        <v>41.372027999999993</v>
      </c>
      <c r="I47" s="152">
        <f>+'ingreso básico'!I47+'Ingreso FOA'!I47+'Ingreso PP'!I47</f>
        <v>39.009141</v>
      </c>
      <c r="J47" s="152">
        <f>+'ingreso básico'!J47+'Ingreso FOA'!J47+'Ingreso PP'!J47</f>
        <v>42.221952000000002</v>
      </c>
      <c r="K47" s="152">
        <f>+'ingreso básico'!K47+'Ingreso FOA'!K47+'Ingreso PP'!K47</f>
        <v>48.041368999999996</v>
      </c>
      <c r="L47" s="152">
        <f>+'ingreso básico'!L47+'Ingreso FOA'!L47+'Ingreso PP'!L47</f>
        <v>52.646733000000005</v>
      </c>
      <c r="M47" s="152">
        <f>+'ingreso básico'!M47+'Ingreso FOA'!M47+'Ingreso PP'!M47</f>
        <v>52.729469000000002</v>
      </c>
      <c r="N47" s="166">
        <f>+'ingreso básico'!N47+'Ingreso FOA'!N47+'Ingreso PP'!N47</f>
        <v>50.458728000000001</v>
      </c>
      <c r="O47" s="82">
        <f t="shared" si="6"/>
        <v>529.28535799999986</v>
      </c>
      <c r="P47" s="81">
        <f t="shared" si="7"/>
        <v>624.91237974000001</v>
      </c>
      <c r="Q47" s="207">
        <f t="shared" si="8"/>
        <v>19.189698228444165</v>
      </c>
      <c r="R47" s="5"/>
      <c r="S47" s="5"/>
      <c r="T47" s="47"/>
      <c r="U47" s="46"/>
    </row>
    <row r="48" spans="2:21" ht="21" customHeight="1" x14ac:dyDescent="0.3">
      <c r="B48" s="79">
        <v>2006</v>
      </c>
      <c r="C48" s="152">
        <f>+'ingreso básico'!C48+'Ingreso FOA'!C48+'Ingreso PP'!C48</f>
        <v>52.106146999999993</v>
      </c>
      <c r="D48" s="152">
        <f>+'ingreso básico'!D48+'Ingreso FOA'!D48+'Ingreso PP'!D48</f>
        <v>56.618671000000006</v>
      </c>
      <c r="E48" s="152">
        <f>+'ingreso básico'!E48+'Ingreso FOA'!E48+'Ingreso PP'!E48</f>
        <v>57.621583000000001</v>
      </c>
      <c r="F48" s="152">
        <f>+'ingreso básico'!F48+'Ingreso FOA'!F48+'Ingreso PP'!F48</f>
        <v>61.825071999999999</v>
      </c>
      <c r="G48" s="152">
        <f>+'ingreso básico'!G48+'Ingreso FOA'!G48+'Ingreso PP'!G48</f>
        <v>58.468626409999999</v>
      </c>
      <c r="H48" s="152">
        <f>+'ingreso básico'!H48+'Ingreso FOA'!H48+'Ingreso PP'!H48</f>
        <v>53.164888329999997</v>
      </c>
      <c r="I48" s="152">
        <f>+'ingreso básico'!I48+'Ingreso FOA'!I48+'Ingreso PP'!I48</f>
        <v>47.675955000000002</v>
      </c>
      <c r="J48" s="152">
        <f>+'ingreso básico'!J48+'Ingreso FOA'!J48+'Ingreso PP'!J48</f>
        <v>56.012343270000002</v>
      </c>
      <c r="K48" s="152">
        <f>+'ingreso básico'!K48+'Ingreso FOA'!K48+'Ingreso PP'!K48</f>
        <v>48.131857119999999</v>
      </c>
      <c r="L48" s="152">
        <f>+'ingreso básico'!L48+'Ingreso FOA'!L48+'Ingreso PP'!L48</f>
        <v>57.911178169999999</v>
      </c>
      <c r="M48" s="152">
        <f>+'ingreso básico'!M48+'Ingreso FOA'!M48+'Ingreso PP'!M48</f>
        <v>58.681024879999995</v>
      </c>
      <c r="N48" s="166">
        <f>+'ingreso básico'!N48+'Ingreso FOA'!N48+'Ingreso PP'!N48</f>
        <v>54.82423017</v>
      </c>
      <c r="O48" s="82">
        <f t="shared" si="6"/>
        <v>663.04157635000001</v>
      </c>
      <c r="P48" s="81">
        <f t="shared" si="7"/>
        <v>650.82027756000002</v>
      </c>
      <c r="Q48" s="207">
        <f t="shared" si="8"/>
        <v>25.27109740111122</v>
      </c>
      <c r="R48" s="5"/>
      <c r="S48" s="5"/>
    </row>
    <row r="49" spans="2:17" ht="21" customHeight="1" x14ac:dyDescent="0.3">
      <c r="B49" s="79">
        <v>2007</v>
      </c>
      <c r="C49" s="152">
        <f>+'ingreso básico'!C49+'Ingreso FOA'!C49+'Ingreso PP'!C49</f>
        <v>56.259509359999996</v>
      </c>
      <c r="D49" s="152">
        <f>+'ingreso básico'!D49+'Ingreso FOA'!D49+'Ingreso PP'!D49</f>
        <v>59.132958589999994</v>
      </c>
      <c r="E49" s="152">
        <f>+'ingreso básico'!E49+'Ingreso FOA'!E49+'Ingreso PP'!E49</f>
        <v>52.554188999999994</v>
      </c>
      <c r="F49" s="152">
        <f>+'ingreso básico'!F49+'Ingreso FOA'!F49+'Ingreso PP'!F49</f>
        <v>58.160758000000001</v>
      </c>
      <c r="G49" s="152">
        <f>+'ingreso básico'!G49+'Ingreso FOA'!G49+'Ingreso PP'!G49</f>
        <v>52.793388000000007</v>
      </c>
      <c r="H49" s="152">
        <f>+'ingreso básico'!H49+'Ingreso FOA'!H49+'Ingreso PP'!H49</f>
        <v>48.682885999999996</v>
      </c>
      <c r="I49" s="152">
        <f>+'ingreso básico'!I49+'Ingreso FOA'!I49+'Ingreso PP'!I49</f>
        <v>44.081573079999998</v>
      </c>
      <c r="J49" s="152">
        <f>+'ingreso básico'!J49+'Ingreso FOA'!J49+'Ingreso PP'!J49</f>
        <v>49.727127000000003</v>
      </c>
      <c r="K49" s="152">
        <f>+'ingreso básico'!K49+'Ingreso FOA'!K49+'Ingreso PP'!K49</f>
        <v>53.186194540000002</v>
      </c>
      <c r="L49" s="152">
        <f>+'ingreso básico'!L49+'Ingreso FOA'!L49+'Ingreso PP'!L49</f>
        <v>49.661410920000002</v>
      </c>
      <c r="M49" s="152">
        <f>+'ingreso básico'!M49+'Ingreso FOA'!M49+'Ingreso PP'!M49</f>
        <v>54.331432910000004</v>
      </c>
      <c r="N49" s="166">
        <f>+'ingreso básico'!N49+'Ingreso FOA'!N49+'Ingreso PP'!N49</f>
        <v>51.997180420000007</v>
      </c>
      <c r="O49" s="82">
        <f t="shared" si="6"/>
        <v>630.5686078199999</v>
      </c>
      <c r="P49" s="81">
        <f t="shared" si="7"/>
        <v>652.87469979000002</v>
      </c>
      <c r="Q49" s="207">
        <f t="shared" si="8"/>
        <v>-4.8975765153011501</v>
      </c>
    </row>
    <row r="50" spans="2:17" ht="21" customHeight="1" x14ac:dyDescent="0.3">
      <c r="B50" s="79">
        <v>2008</v>
      </c>
      <c r="C50" s="152">
        <f>+'ingreso básico'!C50+'Ingreso FOA'!C50+'Ingreso PP'!C50</f>
        <v>56.858415910000005</v>
      </c>
      <c r="D50" s="152">
        <f>+'ingreso básico'!D50+'Ingreso FOA'!D50+'Ingreso PP'!D50</f>
        <v>55.921869270000002</v>
      </c>
      <c r="E50" s="152">
        <f>+'ingreso básico'!E50+'Ingreso FOA'!E50+'Ingreso PP'!E50</f>
        <v>53.669679410000001</v>
      </c>
      <c r="F50" s="152">
        <f>+'ingreso básico'!F50+'Ingreso FOA'!F50+'Ingreso PP'!F50</f>
        <v>59.753580730000003</v>
      </c>
      <c r="G50" s="152">
        <f>+'ingreso básico'!G50+'Ingreso FOA'!G50+'Ingreso PP'!G50</f>
        <v>64.074228329999997</v>
      </c>
      <c r="H50" s="152">
        <f>+'ingreso básico'!H50+'Ingreso FOA'!H50+'Ingreso PP'!H50</f>
        <v>59.612007269999992</v>
      </c>
      <c r="I50" s="152">
        <f>+'ingreso básico'!I50+'Ingreso FOA'!I50+'Ingreso PP'!I50</f>
        <v>52.141079990000001</v>
      </c>
      <c r="J50" s="152">
        <f>+'ingreso básico'!J50+'Ingreso FOA'!J50+'Ingreso PP'!J50</f>
        <v>59.241785370000009</v>
      </c>
      <c r="K50" s="152">
        <f>+'ingreso básico'!K50+'Ingreso FOA'!K50+'Ingreso PP'!K50</f>
        <v>56.639512750000002</v>
      </c>
      <c r="L50" s="152">
        <f>+'ingreso básico'!L50+'Ingreso FOA'!L50+'Ingreso PP'!L50</f>
        <v>57.609013829999995</v>
      </c>
      <c r="M50" s="152">
        <f>+'ingreso básico'!M50+'Ingreso FOA'!M50+'Ingreso PP'!M50</f>
        <v>70.420703340000003</v>
      </c>
      <c r="N50" s="166">
        <f>+'ingreso básico'!N50+'Ingreso FOA'!N50+'Ingreso PP'!N50</f>
        <v>74.970260659999994</v>
      </c>
      <c r="O50" s="82">
        <f t="shared" si="6"/>
        <v>720.91213686000003</v>
      </c>
      <c r="P50" s="81">
        <f t="shared" si="7"/>
        <v>734.15493272999993</v>
      </c>
      <c r="Q50" s="207">
        <f t="shared" si="8"/>
        <v>14.3273115596946</v>
      </c>
    </row>
    <row r="51" spans="2:17" ht="21" customHeight="1" x14ac:dyDescent="0.3">
      <c r="B51" s="79">
        <v>2009</v>
      </c>
      <c r="C51" s="152">
        <f>+'ingreso básico'!C51+'Ingreso FOA'!C51+'Ingreso PP'!C51</f>
        <v>80.10913733000001</v>
      </c>
      <c r="D51" s="152">
        <f>+'ingreso básico'!D51+'Ingreso FOA'!D51+'Ingreso PP'!D51</f>
        <v>72.055197440000001</v>
      </c>
      <c r="E51" s="152">
        <f>+'ingreso básico'!E51+'Ingreso FOA'!E51+'Ingreso PP'!E51</f>
        <v>60.543871850000002</v>
      </c>
      <c r="F51" s="152">
        <f>+'ingreso básico'!F51+'Ingreso FOA'!F51+'Ingreso PP'!F51</f>
        <v>60.582913089999998</v>
      </c>
      <c r="G51" s="152">
        <f>+'ingreso básico'!G51+'Ingreso FOA'!G51+'Ingreso PP'!G51</f>
        <v>49.458018019999997</v>
      </c>
      <c r="H51" s="152">
        <f>+'ingreso básico'!H51+'Ingreso FOA'!H51+'Ingreso PP'!H51</f>
        <v>40.383439060000001</v>
      </c>
      <c r="I51" s="152">
        <f>+'ingreso básico'!I51+'Ingreso FOA'!I51+'Ingreso PP'!I51</f>
        <v>35.924965720000003</v>
      </c>
      <c r="J51" s="152">
        <f>+'ingreso básico'!J51+'Ingreso FOA'!J51+'Ingreso PP'!J51</f>
        <v>38.224762730000002</v>
      </c>
      <c r="K51" s="152">
        <f>+'ingreso básico'!K51+'Ingreso FOA'!K51+'Ingreso PP'!K51</f>
        <v>39.00355338</v>
      </c>
      <c r="L51" s="152">
        <f>+'ingreso básico'!L51+'Ingreso FOA'!L51+'Ingreso PP'!L51</f>
        <v>39.18227839</v>
      </c>
      <c r="M51" s="152">
        <f>+'ingreso básico'!M51+'Ingreso FOA'!M51+'Ingreso PP'!M51</f>
        <v>42.048902929999997</v>
      </c>
      <c r="N51" s="166">
        <f>+'ingreso básico'!N51+'Ingreso FOA'!N51+'Ingreso PP'!N51</f>
        <v>44.468297390000004</v>
      </c>
      <c r="O51" s="82">
        <f t="shared" si="6"/>
        <v>601.98533732999988</v>
      </c>
      <c r="P51" s="81">
        <f t="shared" si="7"/>
        <v>517.57528693000006</v>
      </c>
      <c r="Q51" s="207">
        <f t="shared" si="8"/>
        <v>-16.496712074788601</v>
      </c>
    </row>
    <row r="52" spans="2:17" ht="21" customHeight="1" x14ac:dyDescent="0.3">
      <c r="B52" s="79">
        <v>2010</v>
      </c>
      <c r="C52" s="152">
        <f>+'ingreso básico'!C52+'Ingreso FOA'!C52+'Ingreso PP'!C52</f>
        <v>45.14003348</v>
      </c>
      <c r="D52" s="152">
        <f>+'ingreso básico'!D52+'Ingreso FOA'!D52+'Ingreso PP'!D52</f>
        <v>43.399790239999994</v>
      </c>
      <c r="E52" s="152">
        <f>+'ingreso básico'!E52+'Ingreso FOA'!E52+'Ingreso PP'!E52</f>
        <v>47.253932930000005</v>
      </c>
      <c r="F52" s="152">
        <f>+'ingreso básico'!F52+'Ingreso FOA'!F52+'Ingreso PP'!F52</f>
        <v>48.02691051</v>
      </c>
      <c r="G52" s="152">
        <f>+'ingreso básico'!G52+'Ingreso FOA'!G52+'Ingreso PP'!G52</f>
        <v>48.592859230000002</v>
      </c>
      <c r="H52" s="152">
        <f>+'ingreso básico'!H52+'Ingreso FOA'!H52+'Ingreso PP'!H52</f>
        <v>46.308999999999997</v>
      </c>
      <c r="I52" s="152">
        <f>+'ingreso básico'!I52+'Ingreso FOA'!I52+'Ingreso PP'!I52</f>
        <v>41.445951520000001</v>
      </c>
      <c r="J52" s="152">
        <f>+'ingreso básico'!J52+'Ingreso FOA'!J52+'Ingreso PP'!J52</f>
        <v>46.811061320000007</v>
      </c>
      <c r="K52" s="152">
        <f>+'ingreso básico'!K52+'Ingreso FOA'!K52+'Ingreso PP'!K52</f>
        <v>49.330341779999998</v>
      </c>
      <c r="L52" s="152">
        <f>+'ingreso básico'!L52+'Ingreso FOA'!L52+'Ingreso PP'!L52</f>
        <v>45.68224558</v>
      </c>
      <c r="M52" s="152">
        <f>+'ingreso básico'!M52+'Ingreso FOA'!M52+'Ingreso PP'!M52</f>
        <v>53.129061</v>
      </c>
      <c r="N52" s="166">
        <f>+'ingreso básico'!N52+'Ingreso FOA'!N52+'Ingreso PP'!N52</f>
        <v>48.79128621000001</v>
      </c>
      <c r="O52" s="150">
        <f t="shared" si="6"/>
        <v>563.91247380000004</v>
      </c>
      <c r="P52" s="81">
        <f t="shared" si="7"/>
        <v>564.21788534000007</v>
      </c>
      <c r="Q52" s="207">
        <f t="shared" si="8"/>
        <v>-6.3245499797163429</v>
      </c>
    </row>
    <row r="53" spans="2:17" ht="21" customHeight="1" x14ac:dyDescent="0.3">
      <c r="B53" s="79">
        <v>2011</v>
      </c>
      <c r="C53" s="152">
        <f>+'ingreso básico'!C53+'Ingreso FOA'!C53+'Ingreso PP'!C53</f>
        <v>43.272906370000001</v>
      </c>
      <c r="D53" s="152">
        <f>+'ingreso básico'!D53+'Ingreso FOA'!D53+'Ingreso PP'!D53</f>
        <v>49.712872300000001</v>
      </c>
      <c r="E53" s="152">
        <f>+'ingreso básico'!E53+'Ingreso FOA'!E53+'Ingreso PP'!E53</f>
        <v>43.51929818</v>
      </c>
      <c r="F53" s="152">
        <f>+'ingreso básico'!F53+'Ingreso FOA'!F53+'Ingreso PP'!F53</f>
        <v>52.458132890000002</v>
      </c>
      <c r="G53" s="152">
        <f>+'ingreso básico'!G53+'Ingreso FOA'!G53+'Ingreso PP'!G53</f>
        <v>44.751380179999998</v>
      </c>
      <c r="H53" s="152">
        <f>+'ingreso básico'!H53+'Ingreso FOA'!H53+'Ingreso PP'!H53</f>
        <v>45.313348009999999</v>
      </c>
      <c r="I53" s="152">
        <f>+'ingreso básico'!I53+'Ingreso FOA'!I53+'Ingreso PP'!I53</f>
        <v>44.798434179999994</v>
      </c>
      <c r="J53" s="152">
        <f>+'ingreso básico'!J53+'Ingreso FOA'!J53+'Ingreso PP'!J53</f>
        <v>48.180616890000003</v>
      </c>
      <c r="K53" s="152">
        <f>+'ingreso básico'!K53+'Ingreso FOA'!K53+'Ingreso PP'!K53</f>
        <v>55.530068870000001</v>
      </c>
      <c r="L53" s="152">
        <f>+'ingreso básico'!L53+'Ingreso FOA'!L53+'Ingreso PP'!L53</f>
        <v>52.736395290000004</v>
      </c>
      <c r="M53" s="152">
        <f>+'ingreso básico'!M53+'Ingreso FOA'!M53+'Ingreso PP'!M53</f>
        <v>56.731926539999996</v>
      </c>
      <c r="N53" s="166">
        <f>+'ingreso básico'!N53+'Ingreso FOA'!N53+'Ingreso PP'!N53</f>
        <v>59.041218530000002</v>
      </c>
      <c r="O53" s="82">
        <f t="shared" si="6"/>
        <v>596.04659823000009</v>
      </c>
      <c r="P53" s="81">
        <f t="shared" si="7"/>
        <v>662.53710218000003</v>
      </c>
      <c r="Q53" s="207">
        <f t="shared" si="8"/>
        <v>5.698424121293133</v>
      </c>
    </row>
    <row r="54" spans="2:17" ht="21" customHeight="1" x14ac:dyDescent="0.3">
      <c r="B54" s="79">
        <v>2012</v>
      </c>
      <c r="C54" s="152">
        <f>+'ingreso básico'!C54+'Ingreso FOA'!C54+'Ingreso PP'!C54</f>
        <v>58.428709310000002</v>
      </c>
      <c r="D54" s="152">
        <f>+'ingreso básico'!D54+'Ingreso FOA'!D54+'Ingreso PP'!D54</f>
        <v>55.574272050000005</v>
      </c>
      <c r="E54" s="152">
        <f>+'ingreso básico'!E54+'Ingreso FOA'!E54+'Ingreso PP'!E54</f>
        <v>56.983299660000007</v>
      </c>
      <c r="F54" s="152">
        <f>+'ingreso básico'!F54+'Ingreso FOA'!F54+'Ingreso PP'!F54</f>
        <v>61.324324009999998</v>
      </c>
      <c r="G54" s="152">
        <f>+'ingreso básico'!G54+'Ingreso FOA'!G54+'Ingreso PP'!G54</f>
        <v>55.149721049999997</v>
      </c>
      <c r="H54" s="152">
        <f>+'ingreso básico'!H54+'Ingreso FOA'!H54+'Ingreso PP'!H54</f>
        <v>58.058115800000003</v>
      </c>
      <c r="I54" s="152">
        <f>+'ingreso básico'!I54+'Ingreso FOA'!I54+'Ingreso PP'!I54</f>
        <v>43.308456220000004</v>
      </c>
      <c r="J54" s="152">
        <f>+'ingreso básico'!J54+'Ingreso FOA'!J54+'Ingreso PP'!J54</f>
        <v>53.039028209999998</v>
      </c>
      <c r="K54" s="152">
        <f>+'ingreso básico'!K54+'Ingreso FOA'!K54+'Ingreso PP'!K54</f>
        <v>58.070571570000006</v>
      </c>
      <c r="L54" s="152">
        <f>+'ingreso básico'!L54+'Ingreso FOA'!L54+'Ingreso PP'!L54</f>
        <v>51.668210339999995</v>
      </c>
      <c r="M54" s="152">
        <f>+'ingreso básico'!M54+'Ingreso FOA'!M54+'Ingreso PP'!M54</f>
        <v>58.594615179999998</v>
      </c>
      <c r="N54" s="166">
        <f>+'ingreso básico'!N54+'Ingreso FOA'!N54+'Ingreso PP'!N54</f>
        <v>67.883815900000002</v>
      </c>
      <c r="O54" s="82">
        <f t="shared" si="6"/>
        <v>678.08313930000008</v>
      </c>
      <c r="P54" s="81">
        <f t="shared" si="7"/>
        <v>647.41421489999993</v>
      </c>
      <c r="Q54" s="207">
        <f t="shared" si="8"/>
        <v>13.76344421956488</v>
      </c>
    </row>
    <row r="55" spans="2:17" ht="21" customHeight="1" x14ac:dyDescent="0.3">
      <c r="B55" s="79">
        <v>2013</v>
      </c>
      <c r="C55" s="152">
        <f>+'ingreso básico'!C55+'Ingreso FOA'!C55+'Ingreso PP'!C55</f>
        <v>52.656741920000002</v>
      </c>
      <c r="D55" s="152">
        <f>+'ingreso básico'!D55+'Ingreso FOA'!D55+'Ingreso PP'!D55</f>
        <v>54.110535519999999</v>
      </c>
      <c r="E55" s="152">
        <f>+'ingreso básico'!E55+'Ingreso FOA'!E55+'Ingreso PP'!E55</f>
        <v>55.026836979999999</v>
      </c>
      <c r="F55" s="152">
        <f>+'ingreso básico'!F55+'Ingreso FOA'!F55+'Ingreso PP'!F55</f>
        <v>55.944245609999996</v>
      </c>
      <c r="G55" s="152">
        <f>+'ingreso básico'!G55+'Ingreso FOA'!G55+'Ingreso PP'!G55</f>
        <v>39.77509457</v>
      </c>
      <c r="H55" s="152">
        <f>+'ingreso básico'!H55+'Ingreso FOA'!H55+'Ingreso PP'!H55</f>
        <v>57.33606288</v>
      </c>
      <c r="I55" s="152">
        <f>+'ingreso básico'!I55+'Ingreso FOA'!I55+'Ingreso PP'!I55</f>
        <v>39.403112129999997</v>
      </c>
      <c r="J55" s="152">
        <f>+'ingreso básico'!J55+'Ingreso FOA'!J55+'Ingreso PP'!J55</f>
        <v>52.662438970000004</v>
      </c>
      <c r="K55" s="152">
        <f>+'ingreso básico'!K55+'Ingreso FOA'!K55+'Ingreso PP'!K55</f>
        <v>52.182236580000001</v>
      </c>
      <c r="L55" s="152">
        <f>+'ingreso básico'!L55+'Ingreso FOA'!L55+'Ingreso PP'!L55</f>
        <v>47.70546908</v>
      </c>
      <c r="M55" s="152">
        <f>+'ingreso básico'!M55+'Ingreso FOA'!M55+'Ingreso PP'!M55</f>
        <v>49.827660369999997</v>
      </c>
      <c r="N55" s="166">
        <f>+'ingreso básico'!N55+'Ingreso FOA'!N55+'Ingreso PP'!N55</f>
        <v>45.63234894</v>
      </c>
      <c r="O55" s="82">
        <f t="shared" si="6"/>
        <v>602.26278354999999</v>
      </c>
      <c r="P55" s="81">
        <f t="shared" si="7"/>
        <v>570.20955343999992</v>
      </c>
      <c r="Q55" s="207">
        <f t="shared" si="8"/>
        <v>-11.18157219308994</v>
      </c>
    </row>
    <row r="56" spans="2:17" ht="21" customHeight="1" x14ac:dyDescent="0.3">
      <c r="B56" s="79">
        <v>2014</v>
      </c>
      <c r="C56" s="152">
        <f>+'ingreso básico'!C56+'Ingreso FOA'!C56+'Ingreso PP'!C56</f>
        <v>47.378180489999998</v>
      </c>
      <c r="D56" s="152">
        <f>+'ingreso básico'!D56+'Ingreso FOA'!D56+'Ingreso PP'!D56</f>
        <v>50.9408885</v>
      </c>
      <c r="E56" s="152">
        <f>+'ingreso básico'!E56+'Ingreso FOA'!E56+'Ingreso PP'!E56</f>
        <v>45.293607829999999</v>
      </c>
      <c r="F56" s="152">
        <f>+'ingreso básico'!F56+'Ingreso FOA'!F56+'Ingreso PP'!F56</f>
        <v>49.159391319999997</v>
      </c>
      <c r="G56" s="152">
        <f>+'ingreso básico'!G56+'Ingreso FOA'!G56+'Ingreso PP'!G56</f>
        <v>45.194194920000001</v>
      </c>
      <c r="H56" s="152">
        <f>+'ingreso básico'!H56+'Ingreso FOA'!H56+'Ingreso PP'!H56</f>
        <v>44.830024309999999</v>
      </c>
      <c r="I56" s="152">
        <f>+'ingreso básico'!I56+'Ingreso FOA'!I56+'Ingreso PP'!I56</f>
        <v>39.040346720000002</v>
      </c>
      <c r="J56" s="152">
        <f>+'ingreso básico'!J56+'Ingreso FOA'!J56+'Ingreso PP'!J56</f>
        <v>46.732402999999998</v>
      </c>
      <c r="K56" s="152">
        <f>+'ingreso básico'!K56+'Ingreso FOA'!K56+'Ingreso PP'!K56</f>
        <v>50.692255150000001</v>
      </c>
      <c r="L56" s="152">
        <f>+'ingreso básico'!L56+'Ingreso FOA'!L56+'Ingreso PP'!L56</f>
        <v>46.951435909999994</v>
      </c>
      <c r="M56" s="152">
        <f>+'ingreso básico'!M56+'Ingreso FOA'!M56+'Ingreso PP'!M56</f>
        <v>47.611435819999997</v>
      </c>
      <c r="N56" s="166">
        <f>+'ingreso básico'!N56+'Ingreso FOA'!N56+'Ingreso PP'!N56</f>
        <v>48.918138720000002</v>
      </c>
      <c r="O56" s="82">
        <f t="shared" si="6"/>
        <v>562.74230268999997</v>
      </c>
      <c r="P56" s="81">
        <f t="shared" si="7"/>
        <v>550.67267380999999</v>
      </c>
      <c r="Q56" s="207">
        <f t="shared" si="8"/>
        <v>-6.5619995024512434</v>
      </c>
    </row>
    <row r="57" spans="2:17" ht="21" customHeight="1" x14ac:dyDescent="0.3">
      <c r="B57" s="85">
        <v>2015</v>
      </c>
      <c r="C57" s="153">
        <f>+'ingreso básico'!C57+'Ingreso FOA'!C57+'Ingreso PP'!C57</f>
        <v>48.548208960000004</v>
      </c>
      <c r="D57" s="153">
        <f>+'ingreso básico'!D57+'Ingreso FOA'!D57+'Ingreso PP'!D57</f>
        <v>46.490907919999998</v>
      </c>
      <c r="E57" s="153">
        <f>+'ingreso básico'!E57+'Ingreso FOA'!E57+'Ingreso PP'!E57</f>
        <v>48.365362359999999</v>
      </c>
      <c r="F57" s="153">
        <f>+'ingreso básico'!F57+'Ingreso FOA'!F57+'Ingreso PP'!F57</f>
        <v>48.163358510000002</v>
      </c>
      <c r="G57" s="153">
        <f>+'ingreso básico'!G57+'Ingreso FOA'!G57+'Ingreso PP'!G57</f>
        <v>38.940837080000001</v>
      </c>
      <c r="H57" s="153">
        <f>+'ingreso básico'!H57+'Ingreso FOA'!H57+'Ingreso PP'!H57</f>
        <v>40.217983660000002</v>
      </c>
      <c r="I57" s="153">
        <f>+'ingreso básico'!I57+'Ingreso FOA'!I57+'Ingreso PP'!I57</f>
        <v>30.585288820000002</v>
      </c>
      <c r="J57" s="153">
        <f>+'ingreso básico'!J57+'Ingreso FOA'!J57+'Ingreso PP'!J57</f>
        <v>32.527298619999996</v>
      </c>
      <c r="K57" s="153">
        <f>+'ingreso básico'!K57+'Ingreso FOA'!K57+'Ingreso PP'!K57</f>
        <v>38.597425900000005</v>
      </c>
      <c r="L57" s="153">
        <f>+'ingreso básico'!L57+'Ingreso FOA'!L57+'Ingreso PP'!L57</f>
        <v>34.31990055</v>
      </c>
      <c r="M57" s="153">
        <f>+'ingreso básico'!M57+'Ingreso FOA'!M57+'Ingreso PP'!M57</f>
        <v>37.192973080000002</v>
      </c>
      <c r="N57" s="167">
        <f>+'ingreso básico'!N57+'Ingreso FOA'!N57+'Ingreso PP'!N57</f>
        <v>0</v>
      </c>
      <c r="O57" s="88">
        <f t="shared" si="6"/>
        <v>443.94954546000002</v>
      </c>
      <c r="P57" s="87"/>
      <c r="Q57" s="218">
        <f t="shared" si="8"/>
        <v>-21.10961920974329</v>
      </c>
    </row>
    <row r="58" spans="2:17" ht="21" customHeight="1" x14ac:dyDescent="0.3"/>
    <row r="59" spans="2:17" ht="33.75" customHeight="1" x14ac:dyDescent="0.6">
      <c r="B59" s="137" t="s">
        <v>64</v>
      </c>
      <c r="C59" s="68"/>
      <c r="D59" s="68"/>
      <c r="E59" s="68"/>
      <c r="F59" s="68"/>
      <c r="G59" s="68"/>
      <c r="H59" s="68"/>
      <c r="I59" s="68"/>
      <c r="J59" s="68"/>
      <c r="K59" s="68"/>
      <c r="L59" s="68"/>
      <c r="M59" s="68"/>
      <c r="N59" s="68"/>
      <c r="O59" s="68"/>
      <c r="P59" s="68"/>
      <c r="Q59" s="68"/>
    </row>
    <row r="60" spans="2:17" ht="31.2" x14ac:dyDescent="0.3">
      <c r="B60" s="139" t="s">
        <v>23</v>
      </c>
      <c r="C60" s="140" t="s">
        <v>24</v>
      </c>
      <c r="D60" s="141" t="s">
        <v>25</v>
      </c>
      <c r="E60" s="141" t="s">
        <v>26</v>
      </c>
      <c r="F60" s="141" t="s">
        <v>27</v>
      </c>
      <c r="G60" s="141" t="s">
        <v>28</v>
      </c>
      <c r="H60" s="141" t="s">
        <v>29</v>
      </c>
      <c r="I60" s="141" t="s">
        <v>30</v>
      </c>
      <c r="J60" s="141" t="s">
        <v>31</v>
      </c>
      <c r="K60" s="141" t="s">
        <v>32</v>
      </c>
      <c r="L60" s="141" t="s">
        <v>33</v>
      </c>
      <c r="M60" s="141" t="s">
        <v>34</v>
      </c>
      <c r="N60" s="140" t="s">
        <v>35</v>
      </c>
      <c r="O60" s="142" t="s">
        <v>36</v>
      </c>
      <c r="P60" s="143" t="s">
        <v>37</v>
      </c>
      <c r="Q60" s="144" t="s">
        <v>38</v>
      </c>
    </row>
    <row r="61" spans="2:17" ht="21" customHeight="1" x14ac:dyDescent="0.3">
      <c r="B61" s="79">
        <v>2000</v>
      </c>
      <c r="C61" s="151">
        <f>+'ingreso básico'!C61+'Ingreso FOA'!C61+'Ingreso PP'!C61</f>
        <v>5.8250000000000002</v>
      </c>
      <c r="D61" s="151">
        <f>+'ingreso básico'!D61+'Ingreso FOA'!D61+'Ingreso PP'!D61</f>
        <v>3.883</v>
      </c>
      <c r="E61" s="151">
        <f>+'ingreso básico'!E61+'Ingreso FOA'!E61+'Ingreso PP'!E61</f>
        <v>5.2880000000000011</v>
      </c>
      <c r="F61" s="151">
        <f>+'ingreso básico'!F61+'Ingreso FOA'!F61+'Ingreso PP'!F61</f>
        <v>4.7530000000000001</v>
      </c>
      <c r="G61" s="151">
        <f>+'ingreso básico'!G61+'Ingreso FOA'!G61+'Ingreso PP'!G61</f>
        <v>4.2083000000000004</v>
      </c>
      <c r="H61" s="151">
        <f>+'ingreso básico'!H61+'Ingreso FOA'!H61+'Ingreso PP'!H61</f>
        <v>4.351</v>
      </c>
      <c r="I61" s="151">
        <f>+'ingreso básico'!I61+'Ingreso FOA'!I61+'Ingreso PP'!I61</f>
        <v>6.6609999999999996</v>
      </c>
      <c r="J61" s="151">
        <f>+'ingreso básico'!J61+'Ingreso FOA'!J61+'Ingreso PP'!J61</f>
        <v>4.4402999999999997</v>
      </c>
      <c r="K61" s="151">
        <f>+'ingreso básico'!K61+'Ingreso FOA'!K61+'Ingreso PP'!K61</f>
        <v>5.0604000000000005</v>
      </c>
      <c r="L61" s="151">
        <f>+'ingreso básico'!L61+'Ingreso FOA'!L61+'Ingreso PP'!L61</f>
        <v>4.6344077000000006</v>
      </c>
      <c r="M61" s="151">
        <f>+'ingreso básico'!M61+'Ingreso FOA'!M61+'Ingreso PP'!M61</f>
        <v>5.6601952999999998</v>
      </c>
      <c r="N61" s="165">
        <f>+'ingreso básico'!N61+'Ingreso FOA'!N61+'Ingreso PP'!N61</f>
        <v>5.7381025699999997</v>
      </c>
      <c r="O61" s="82">
        <f>SUM(C61:N61)</f>
        <v>60.50270557000001</v>
      </c>
      <c r="P61" s="81">
        <f>SUM(I61:N61,C62:H62)</f>
        <v>63.514382570000002</v>
      </c>
      <c r="Q61" s="83"/>
    </row>
    <row r="62" spans="2:17" ht="21" customHeight="1" x14ac:dyDescent="0.3">
      <c r="B62" s="79">
        <v>2001</v>
      </c>
      <c r="C62" s="152">
        <f>+'ingreso básico'!C62+'Ingreso FOA'!C62+'Ingreso PP'!C62</f>
        <v>2.9323329999999999</v>
      </c>
      <c r="D62" s="152">
        <f>+'ingreso básico'!D62+'Ingreso FOA'!D62+'Ingreso PP'!D62</f>
        <v>7.5958039999999993</v>
      </c>
      <c r="E62" s="152">
        <f>+'ingreso básico'!E62+'Ingreso FOA'!E62+'Ingreso PP'!E62</f>
        <v>5.713883</v>
      </c>
      <c r="F62" s="152">
        <f>+'ingreso básico'!F62+'Ingreso FOA'!F62+'Ingreso PP'!F62</f>
        <v>5.5713860000000004</v>
      </c>
      <c r="G62" s="152">
        <f>+'ingreso básico'!G62+'Ingreso FOA'!G62+'Ingreso PP'!G62</f>
        <v>4.96305</v>
      </c>
      <c r="H62" s="152">
        <f>+'ingreso básico'!H62+'Ingreso FOA'!H62+'Ingreso PP'!H62</f>
        <v>4.5435210000000001</v>
      </c>
      <c r="I62" s="152">
        <f>+'ingreso básico'!I62+'Ingreso FOA'!I62+'Ingreso PP'!I62</f>
        <v>4.4717750000000001</v>
      </c>
      <c r="J62" s="152">
        <f>+'ingreso básico'!J62+'Ingreso FOA'!J62+'Ingreso PP'!J62</f>
        <v>5.9002260000000009</v>
      </c>
      <c r="K62" s="152">
        <f>+'ingreso básico'!K62+'Ingreso FOA'!K62+'Ingreso PP'!K62</f>
        <v>3.4198880000000003</v>
      </c>
      <c r="L62" s="152">
        <f>+'ingreso básico'!L62+'Ingreso FOA'!L62+'Ingreso PP'!L62</f>
        <v>8.7736270000000012</v>
      </c>
      <c r="M62" s="152">
        <f>+'ingreso básico'!M62+'Ingreso FOA'!M62+'Ingreso PP'!M62</f>
        <v>4.508623</v>
      </c>
      <c r="N62" s="166">
        <f>+'ingreso básico'!N62+'Ingreso FOA'!N62+'Ingreso PP'!N62</f>
        <v>4.7355410000000004</v>
      </c>
      <c r="O62" s="82">
        <f t="shared" ref="O62:O76" si="9">SUM(C62:N62)</f>
        <v>63.129657000000009</v>
      </c>
      <c r="P62" s="81">
        <f t="shared" ref="P62:P75" si="10">SUM(I62:N62,C63:H63)</f>
        <v>64.02271300000001</v>
      </c>
      <c r="Q62" s="207">
        <f>((O62/O61)-1)*100</f>
        <v>4.3418743100020363</v>
      </c>
    </row>
    <row r="63" spans="2:17" ht="21" customHeight="1" x14ac:dyDescent="0.3">
      <c r="B63" s="79">
        <v>2002</v>
      </c>
      <c r="C63" s="152">
        <f>+'ingreso básico'!C63+'Ingreso FOA'!C63+'Ingreso PP'!C63</f>
        <v>5.7188059999999998</v>
      </c>
      <c r="D63" s="152">
        <f>+'ingreso básico'!D63+'Ingreso FOA'!D63+'Ingreso PP'!D63</f>
        <v>5.4391100000000003</v>
      </c>
      <c r="E63" s="152">
        <f>+'ingreso básico'!E63+'Ingreso FOA'!E63+'Ingreso PP'!E63</f>
        <v>3.6034839999999999</v>
      </c>
      <c r="F63" s="152">
        <f>+'ingreso básico'!F63+'Ingreso FOA'!F63+'Ingreso PP'!F63</f>
        <v>7.8061539999999994</v>
      </c>
      <c r="G63" s="152">
        <f>+'ingreso básico'!G63+'Ingreso FOA'!G63+'Ingreso PP'!G63</f>
        <v>5.3389560000000005</v>
      </c>
      <c r="H63" s="152">
        <f>+'ingreso básico'!H63+'Ingreso FOA'!H63+'Ingreso PP'!H63</f>
        <v>4.3065230000000003</v>
      </c>
      <c r="I63" s="152">
        <f>+'ingreso básico'!I63+'Ingreso FOA'!I63+'Ingreso PP'!I63</f>
        <v>5.3937629999999999</v>
      </c>
      <c r="J63" s="152">
        <f>+'ingreso básico'!J63+'Ingreso FOA'!J63+'Ingreso PP'!J63</f>
        <v>4.8249510000000004</v>
      </c>
      <c r="K63" s="152">
        <f>+'ingreso básico'!K63+'Ingreso FOA'!K63+'Ingreso PP'!K63</f>
        <v>4.7130660000000004</v>
      </c>
      <c r="L63" s="152">
        <f>+'ingreso básico'!L63+'Ingreso FOA'!L63+'Ingreso PP'!L63</f>
        <v>6.044708</v>
      </c>
      <c r="M63" s="152">
        <f>+'ingreso básico'!M63+'Ingreso FOA'!M63+'Ingreso PP'!M63</f>
        <v>5.0126140000000001</v>
      </c>
      <c r="N63" s="166">
        <f>+'ingreso básico'!N63+'Ingreso FOA'!N63+'Ingreso PP'!N63</f>
        <v>5.2784930000000001</v>
      </c>
      <c r="O63" s="82">
        <f t="shared" si="9"/>
        <v>63.480627999999996</v>
      </c>
      <c r="P63" s="81">
        <f t="shared" si="10"/>
        <v>65.225600999999997</v>
      </c>
      <c r="Q63" s="207">
        <f t="shared" ref="Q63:Q76" si="11">((O63/O62)-1)*100</f>
        <v>0.55595264837251523</v>
      </c>
    </row>
    <row r="64" spans="2:17" ht="21" customHeight="1" x14ac:dyDescent="0.3">
      <c r="B64" s="79">
        <v>2003</v>
      </c>
      <c r="C64" s="152">
        <f>+'ingreso básico'!C64+'Ingreso FOA'!C64+'Ingreso PP'!C64</f>
        <v>5.6536390000000001</v>
      </c>
      <c r="D64" s="152">
        <f>+'ingreso básico'!D64+'Ingreso FOA'!D64+'Ingreso PP'!D64</f>
        <v>6.0191759999999999</v>
      </c>
      <c r="E64" s="152">
        <f>+'ingreso básico'!E64+'Ingreso FOA'!E64+'Ingreso PP'!E64</f>
        <v>5.6432099999999998</v>
      </c>
      <c r="F64" s="152">
        <f>+'ingreso básico'!F64+'Ingreso FOA'!F64+'Ingreso PP'!F64</f>
        <v>5.5815209999999995</v>
      </c>
      <c r="G64" s="152">
        <f>+'ingreso básico'!G64+'Ingreso FOA'!G64+'Ingreso PP'!G64</f>
        <v>4.9476100000000001</v>
      </c>
      <c r="H64" s="152">
        <f>+'ingreso básico'!H64+'Ingreso FOA'!H64+'Ingreso PP'!H64</f>
        <v>6.1128499999999999</v>
      </c>
      <c r="I64" s="152">
        <f>+'ingreso básico'!I64+'Ingreso FOA'!I64+'Ingreso PP'!I64</f>
        <v>5.8938579999999998</v>
      </c>
      <c r="J64" s="152">
        <f>+'ingreso básico'!J64+'Ingreso FOA'!J64+'Ingreso PP'!J64</f>
        <v>5.4324729999999999</v>
      </c>
      <c r="K64" s="152">
        <f>+'ingreso básico'!K64+'Ingreso FOA'!K64+'Ingreso PP'!K64</f>
        <v>6.0212140000000005</v>
      </c>
      <c r="L64" s="152">
        <f>+'ingreso básico'!L64+'Ingreso FOA'!L64+'Ingreso PP'!L64</f>
        <v>5.782896</v>
      </c>
      <c r="M64" s="152">
        <f>+'ingreso básico'!M64+'Ingreso FOA'!M64+'Ingreso PP'!M64</f>
        <v>5.6199710000000005</v>
      </c>
      <c r="N64" s="166">
        <f>+'ingreso básico'!N64+'Ingreso FOA'!N64+'Ingreso PP'!N64</f>
        <v>5.5377710000000002</v>
      </c>
      <c r="O64" s="82">
        <f t="shared" si="9"/>
        <v>68.246189000000001</v>
      </c>
      <c r="P64" s="81">
        <f t="shared" si="10"/>
        <v>67.267583999999999</v>
      </c>
      <c r="Q64" s="207">
        <f t="shared" si="11"/>
        <v>7.5071106731962489</v>
      </c>
    </row>
    <row r="65" spans="2:17" ht="21" customHeight="1" x14ac:dyDescent="0.3">
      <c r="B65" s="79">
        <v>2004</v>
      </c>
      <c r="C65" s="152">
        <f>+'ingreso básico'!C65+'Ingreso FOA'!C65+'Ingreso PP'!C65</f>
        <v>4.8576370000000004</v>
      </c>
      <c r="D65" s="152">
        <f>+'ingreso básico'!D65+'Ingreso FOA'!D65+'Ingreso PP'!D65</f>
        <v>5.8015239999999997</v>
      </c>
      <c r="E65" s="152">
        <f>+'ingreso básico'!E65+'Ingreso FOA'!E65+'Ingreso PP'!E65</f>
        <v>5.6589480000000005</v>
      </c>
      <c r="F65" s="152">
        <f>+'ingreso básico'!F65+'Ingreso FOA'!F65+'Ingreso PP'!F65</f>
        <v>5.7570800000000002</v>
      </c>
      <c r="G65" s="152">
        <f>+'ingreso básico'!G65+'Ingreso FOA'!G65+'Ingreso PP'!G65</f>
        <v>5.4977240000000007</v>
      </c>
      <c r="H65" s="152">
        <f>+'ingreso básico'!H65+'Ingreso FOA'!H65+'Ingreso PP'!H65</f>
        <v>5.4064880000000004</v>
      </c>
      <c r="I65" s="152">
        <f>+'ingreso básico'!I65+'Ingreso FOA'!I65+'Ingreso PP'!I65</f>
        <v>6.1340199999999996</v>
      </c>
      <c r="J65" s="152">
        <f>+'ingreso básico'!J65+'Ingreso FOA'!J65+'Ingreso PP'!J65</f>
        <v>5.4354309999999995</v>
      </c>
      <c r="K65" s="152">
        <f>+'ingreso básico'!K65+'Ingreso FOA'!K65+'Ingreso PP'!K65</f>
        <v>5.5542959999999999</v>
      </c>
      <c r="L65" s="152">
        <f>+'ingreso básico'!L65+'Ingreso FOA'!L65+'Ingreso PP'!L65</f>
        <v>5.69346</v>
      </c>
      <c r="M65" s="152">
        <f>+'ingreso básico'!M65+'Ingreso FOA'!M65+'Ingreso PP'!M65</f>
        <v>5.5948029999999997</v>
      </c>
      <c r="N65" s="166">
        <f>+'ingreso básico'!N65+'Ingreso FOA'!N65+'Ingreso PP'!N65</f>
        <v>5.8120499999999993</v>
      </c>
      <c r="O65" s="82">
        <f t="shared" si="9"/>
        <v>67.203461000000004</v>
      </c>
      <c r="P65" s="81">
        <f t="shared" si="10"/>
        <v>68.951471999999995</v>
      </c>
      <c r="Q65" s="207">
        <f t="shared" si="11"/>
        <v>-1.5278919090998544</v>
      </c>
    </row>
    <row r="66" spans="2:17" ht="21" customHeight="1" x14ac:dyDescent="0.3">
      <c r="B66" s="79">
        <v>2005</v>
      </c>
      <c r="C66" s="152">
        <f>+'ingreso básico'!C66+'Ingreso FOA'!C66+'Ingreso PP'!C66</f>
        <v>5.4900609999999999</v>
      </c>
      <c r="D66" s="152">
        <f>+'ingreso básico'!D66+'Ingreso FOA'!D66+'Ingreso PP'!D66</f>
        <v>5.6255740000000003</v>
      </c>
      <c r="E66" s="152">
        <f>+'ingreso básico'!E66+'Ingreso FOA'!E66+'Ingreso PP'!E66</f>
        <v>6.0818779999999997</v>
      </c>
      <c r="F66" s="152">
        <f>+'ingreso básico'!F66+'Ingreso FOA'!F66+'Ingreso PP'!F66</f>
        <v>6.4023180000000011</v>
      </c>
      <c r="G66" s="152">
        <f>+'ingreso básico'!G66+'Ingreso FOA'!G66+'Ingreso PP'!G66</f>
        <v>5.5023330000000001</v>
      </c>
      <c r="H66" s="152">
        <f>+'ingreso básico'!H66+'Ingreso FOA'!H66+'Ingreso PP'!H66</f>
        <v>5.6252479999999991</v>
      </c>
      <c r="I66" s="152">
        <f>+'ingreso básico'!I66+'Ingreso FOA'!I66+'Ingreso PP'!I66</f>
        <v>6.4051999999999998</v>
      </c>
      <c r="J66" s="152">
        <f>+'ingreso básico'!J66+'Ingreso FOA'!J66+'Ingreso PP'!J66</f>
        <v>6.0343479999999996</v>
      </c>
      <c r="K66" s="152">
        <f>+'ingreso básico'!K66+'Ingreso FOA'!K66+'Ingreso PP'!K66</f>
        <v>6.6426030000000003</v>
      </c>
      <c r="L66" s="152">
        <f>+'ingreso básico'!L66+'Ingreso FOA'!L66+'Ingreso PP'!L66</f>
        <v>6.5160809999999998</v>
      </c>
      <c r="M66" s="152">
        <f>+'ingreso básico'!M66+'Ingreso FOA'!M66+'Ingreso PP'!M66</f>
        <v>6.4373139999999998</v>
      </c>
      <c r="N66" s="166">
        <f>+'ingreso básico'!N66+'Ingreso FOA'!N66+'Ingreso PP'!N66</f>
        <v>6.095637</v>
      </c>
      <c r="O66" s="82">
        <f t="shared" si="9"/>
        <v>72.858594999999994</v>
      </c>
      <c r="P66" s="81">
        <f t="shared" si="10"/>
        <v>79.404927999999998</v>
      </c>
      <c r="Q66" s="207">
        <f t="shared" si="11"/>
        <v>8.414944581500027</v>
      </c>
    </row>
    <row r="67" spans="2:17" ht="21" customHeight="1" x14ac:dyDescent="0.3">
      <c r="B67" s="79">
        <v>2006</v>
      </c>
      <c r="C67" s="152">
        <f>+'ingreso básico'!C67+'Ingreso FOA'!C67+'Ingreso PP'!C67</f>
        <v>6.9053530000000007</v>
      </c>
      <c r="D67" s="152">
        <f>+'ingreso básico'!D67+'Ingreso FOA'!D67+'Ingreso PP'!D67</f>
        <v>6.5202590000000002</v>
      </c>
      <c r="E67" s="152">
        <f>+'ingreso básico'!E67+'Ingreso FOA'!E67+'Ingreso PP'!E67</f>
        <v>7.0254339999999988</v>
      </c>
      <c r="F67" s="152">
        <f>+'ingreso básico'!F67+'Ingreso FOA'!F67+'Ingreso PP'!F67</f>
        <v>7.7305210000000004</v>
      </c>
      <c r="G67" s="152">
        <f>+'ingreso básico'!G67+'Ingreso FOA'!G67+'Ingreso PP'!G67</f>
        <v>6.3666970000000003</v>
      </c>
      <c r="H67" s="152">
        <f>+'ingreso básico'!H67+'Ingreso FOA'!H67+'Ingreso PP'!H67</f>
        <v>6.7254810000000003</v>
      </c>
      <c r="I67" s="152">
        <f>+'ingreso básico'!I67+'Ingreso FOA'!I67+'Ingreso PP'!I67</f>
        <v>7.0146489999999995</v>
      </c>
      <c r="J67" s="152">
        <f>+'ingreso básico'!J67+'Ingreso FOA'!J67+'Ingreso PP'!J67</f>
        <v>2.6824859999999995</v>
      </c>
      <c r="K67" s="152">
        <f>+'ingreso básico'!K67+'Ingreso FOA'!K67+'Ingreso PP'!K67</f>
        <v>12.067731</v>
      </c>
      <c r="L67" s="152">
        <f>+'ingreso básico'!L67+'Ingreso FOA'!L67+'Ingreso PP'!L67</f>
        <v>5.97342</v>
      </c>
      <c r="M67" s="152">
        <f>+'ingreso básico'!M67+'Ingreso FOA'!M67+'Ingreso PP'!M67</f>
        <v>7.4045129999999997</v>
      </c>
      <c r="N67" s="166">
        <f>+'ingreso básico'!N67+'Ingreso FOA'!N67+'Ingreso PP'!N67</f>
        <v>6.5915169999999996</v>
      </c>
      <c r="O67" s="82">
        <f t="shared" si="9"/>
        <v>83.008060999999984</v>
      </c>
      <c r="P67" s="81">
        <f t="shared" si="10"/>
        <v>83.494618999999986</v>
      </c>
      <c r="Q67" s="207">
        <f t="shared" si="11"/>
        <v>13.930361956609216</v>
      </c>
    </row>
    <row r="68" spans="2:17" ht="21" customHeight="1" x14ac:dyDescent="0.3">
      <c r="B68" s="79">
        <v>2007</v>
      </c>
      <c r="C68" s="152">
        <f>+'ingreso básico'!C68+'Ingreso FOA'!C68+'Ingreso PP'!C68</f>
        <v>7.1743960000000007</v>
      </c>
      <c r="D68" s="152">
        <f>+'ingreso básico'!D68+'Ingreso FOA'!D68+'Ingreso PP'!D68</f>
        <v>7.5473759999999999</v>
      </c>
      <c r="E68" s="152">
        <f>+'ingreso básico'!E68+'Ingreso FOA'!E68+'Ingreso PP'!E68</f>
        <v>6.5234950000000005</v>
      </c>
      <c r="F68" s="152">
        <f>+'ingreso básico'!F68+'Ingreso FOA'!F68+'Ingreso PP'!F68</f>
        <v>7.1597599999999995</v>
      </c>
      <c r="G68" s="152">
        <f>+'ingreso básico'!G68+'Ingreso FOA'!G68+'Ingreso PP'!G68</f>
        <v>6.5781830000000001</v>
      </c>
      <c r="H68" s="152">
        <f>+'ingreso básico'!H68+'Ingreso FOA'!H68+'Ingreso PP'!H68</f>
        <v>6.7770929999999989</v>
      </c>
      <c r="I68" s="152">
        <f>+'ingreso básico'!I68+'Ingreso FOA'!I68+'Ingreso PP'!I68</f>
        <v>6.6266039999999995</v>
      </c>
      <c r="J68" s="152">
        <f>+'ingreso básico'!J68+'Ingreso FOA'!J68+'Ingreso PP'!J68</f>
        <v>7.5307569999999995</v>
      </c>
      <c r="K68" s="152">
        <f>+'ingreso básico'!K68+'Ingreso FOA'!K68+'Ingreso PP'!K68</f>
        <v>6.8499989999999995</v>
      </c>
      <c r="L68" s="152">
        <f>+'ingreso básico'!L68+'Ingreso FOA'!L68+'Ingreso PP'!L68</f>
        <v>6.3726389999999995</v>
      </c>
      <c r="M68" s="152">
        <f>+'ingreso básico'!M68+'Ingreso FOA'!M68+'Ingreso PP'!M68</f>
        <v>7.573640000000001</v>
      </c>
      <c r="N68" s="166">
        <f>+'ingreso básico'!N68+'Ingreso FOA'!N68+'Ingreso PP'!N68</f>
        <v>6.7172420000000006</v>
      </c>
      <c r="O68" s="82">
        <f t="shared" si="9"/>
        <v>83.431183999999988</v>
      </c>
      <c r="P68" s="81">
        <f t="shared" si="10"/>
        <v>88.182221999999996</v>
      </c>
      <c r="Q68" s="207">
        <f t="shared" si="11"/>
        <v>0.50973724106144758</v>
      </c>
    </row>
    <row r="69" spans="2:17" ht="21" customHeight="1" x14ac:dyDescent="0.3">
      <c r="B69" s="79">
        <v>2008</v>
      </c>
      <c r="C69" s="152">
        <f>+'ingreso básico'!C69+'Ingreso FOA'!C69+'Ingreso PP'!C69</f>
        <v>7.3830779999999994</v>
      </c>
      <c r="D69" s="152">
        <f>+'ingreso básico'!D69+'Ingreso FOA'!D69+'Ingreso PP'!D69</f>
        <v>7.6073890000000004</v>
      </c>
      <c r="E69" s="152">
        <f>+'ingreso básico'!E69+'Ingreso FOA'!E69+'Ingreso PP'!E69</f>
        <v>6.992521</v>
      </c>
      <c r="F69" s="152">
        <f>+'ingreso básico'!F69+'Ingreso FOA'!F69+'Ingreso PP'!F69</f>
        <v>8.4969710000000003</v>
      </c>
      <c r="G69" s="152">
        <f>+'ingreso básico'!G69+'Ingreso FOA'!G69+'Ingreso PP'!G69</f>
        <v>7.6300290000000004</v>
      </c>
      <c r="H69" s="152">
        <f>+'ingreso básico'!H69+'Ingreso FOA'!H69+'Ingreso PP'!H69</f>
        <v>8.4013530000000003</v>
      </c>
      <c r="I69" s="152">
        <f>+'ingreso básico'!I69+'Ingreso FOA'!I69+'Ingreso PP'!I69</f>
        <v>7.4684029999999995</v>
      </c>
      <c r="J69" s="152">
        <f>+'ingreso básico'!J69+'Ingreso FOA'!J69+'Ingreso PP'!J69</f>
        <v>8.1054129999999986</v>
      </c>
      <c r="K69" s="152">
        <f>+'ingreso básico'!K69+'Ingreso FOA'!K69+'Ingreso PP'!K69</f>
        <v>7.8643470000000004</v>
      </c>
      <c r="L69" s="152">
        <f>+'ingreso básico'!L69+'Ingreso FOA'!L69+'Ingreso PP'!L69</f>
        <v>8.0493570000000005</v>
      </c>
      <c r="M69" s="152">
        <f>+'ingreso básico'!M69+'Ingreso FOA'!M69+'Ingreso PP'!M69</f>
        <v>9.5620189999999994</v>
      </c>
      <c r="N69" s="166">
        <f>+'ingreso básico'!N69+'Ingreso FOA'!N69+'Ingreso PP'!N69</f>
        <v>9.4041130000000006</v>
      </c>
      <c r="O69" s="82">
        <f t="shared" si="9"/>
        <v>96.964992999999993</v>
      </c>
      <c r="P69" s="81">
        <f t="shared" si="10"/>
        <v>102.53917300000001</v>
      </c>
      <c r="Q69" s="207">
        <f t="shared" si="11"/>
        <v>16.221523357501443</v>
      </c>
    </row>
    <row r="70" spans="2:17" ht="21" customHeight="1" x14ac:dyDescent="0.3">
      <c r="B70" s="79">
        <v>2009</v>
      </c>
      <c r="C70" s="152">
        <f>+'ingreso básico'!C70+'Ingreso FOA'!C70+'Ingreso PP'!C70</f>
        <v>9.6180190000000003</v>
      </c>
      <c r="D70" s="152">
        <f>+'ingreso básico'!D70+'Ingreso FOA'!D70+'Ingreso PP'!D70</f>
        <v>9.6493649999999995</v>
      </c>
      <c r="E70" s="152">
        <f>+'ingreso básico'!E70+'Ingreso FOA'!E70+'Ingreso PP'!E70</f>
        <v>8.9996379999999991</v>
      </c>
      <c r="F70" s="152">
        <f>+'ingreso básico'!F70+'Ingreso FOA'!F70+'Ingreso PP'!F70</f>
        <v>8.2099150000000005</v>
      </c>
      <c r="G70" s="152">
        <f>+'ingreso básico'!G70+'Ingreso FOA'!G70+'Ingreso PP'!G70</f>
        <v>8.5914509999999993</v>
      </c>
      <c r="H70" s="152">
        <f>+'ingreso básico'!H70+'Ingreso FOA'!H70+'Ingreso PP'!H70</f>
        <v>7.0171330000000003</v>
      </c>
      <c r="I70" s="152">
        <f>+'ingreso básico'!I70+'Ingreso FOA'!I70+'Ingreso PP'!I70</f>
        <v>7.8147400000000005</v>
      </c>
      <c r="J70" s="152">
        <f>+'ingreso básico'!J70+'Ingreso FOA'!J70+'Ingreso PP'!J70</f>
        <v>6.5531986800000004</v>
      </c>
      <c r="K70" s="152">
        <f>+'ingreso básico'!K70+'Ingreso FOA'!K70+'Ingreso PP'!K70</f>
        <v>7.1767064100000004</v>
      </c>
      <c r="L70" s="152">
        <f>+'ingreso básico'!L70+'Ingreso FOA'!L70+'Ingreso PP'!L70</f>
        <v>6.6530699000000002</v>
      </c>
      <c r="M70" s="152">
        <f>+'ingreso básico'!M70+'Ingreso FOA'!M70+'Ingreso PP'!M70</f>
        <v>10.98773523</v>
      </c>
      <c r="N70" s="166">
        <f>+'ingreso básico'!N70+'Ingreso FOA'!N70+'Ingreso PP'!N70</f>
        <v>3.9119422700000004</v>
      </c>
      <c r="O70" s="82">
        <f t="shared" si="9"/>
        <v>95.18291348999999</v>
      </c>
      <c r="P70" s="81">
        <f t="shared" si="10"/>
        <v>92.455197329999976</v>
      </c>
      <c r="Q70" s="207">
        <f t="shared" si="11"/>
        <v>-1.8378586486362147</v>
      </c>
    </row>
    <row r="71" spans="2:17" ht="21" customHeight="1" x14ac:dyDescent="0.3">
      <c r="B71" s="79">
        <v>2010</v>
      </c>
      <c r="C71" s="152">
        <f>+'ingreso básico'!C71+'Ingreso FOA'!C71+'Ingreso PP'!C71</f>
        <v>8.5401148500000001</v>
      </c>
      <c r="D71" s="152">
        <f>+'ingreso básico'!D71+'Ingreso FOA'!D71+'Ingreso PP'!D71</f>
        <v>7.9783205400000003</v>
      </c>
      <c r="E71" s="152">
        <f>+'ingreso básico'!E71+'Ingreso FOA'!E71+'Ingreso PP'!E71</f>
        <v>7.75346841</v>
      </c>
      <c r="F71" s="152">
        <f>+'ingreso básico'!F71+'Ingreso FOA'!F71+'Ingreso PP'!F71</f>
        <v>8.6659736599999988</v>
      </c>
      <c r="G71" s="152">
        <f>+'ingreso básico'!G71+'Ingreso FOA'!G71+'Ingreso PP'!G71</f>
        <v>7.9779273800000006</v>
      </c>
      <c r="H71" s="152">
        <f>+'ingreso básico'!H71+'Ingreso FOA'!H71+'Ingreso PP'!H71</f>
        <v>8.4420000000000002</v>
      </c>
      <c r="I71" s="152">
        <f>+'ingreso básico'!I71+'Ingreso FOA'!I71+'Ingreso PP'!I71</f>
        <v>8.33113803</v>
      </c>
      <c r="J71" s="152">
        <f>+'ingreso básico'!J71+'Ingreso FOA'!J71+'Ingreso PP'!J71</f>
        <v>8.1711806100000004</v>
      </c>
      <c r="K71" s="152">
        <f>+'ingreso básico'!K71+'Ingreso FOA'!K71+'Ingreso PP'!K71</f>
        <v>8.1350715900000008</v>
      </c>
      <c r="L71" s="152">
        <f>+'ingreso básico'!L71+'Ingreso FOA'!L71+'Ingreso PP'!L71</f>
        <v>8.2360847300000017</v>
      </c>
      <c r="M71" s="152">
        <f>+'ingreso básico'!M71+'Ingreso FOA'!M71+'Ingreso PP'!M71</f>
        <v>8.5072589999999995</v>
      </c>
      <c r="N71" s="166">
        <f>+'ingreso básico'!N71+'Ingreso FOA'!N71+'Ingreso PP'!N71</f>
        <v>7.8934535599999993</v>
      </c>
      <c r="O71" s="150">
        <f t="shared" si="9"/>
        <v>98.631992359999998</v>
      </c>
      <c r="P71" s="81">
        <f t="shared" si="10"/>
        <v>99.185140270000005</v>
      </c>
      <c r="Q71" s="207">
        <f t="shared" si="11"/>
        <v>3.6236323763743306</v>
      </c>
    </row>
    <row r="72" spans="2:17" ht="21" customHeight="1" x14ac:dyDescent="0.3">
      <c r="B72" s="79">
        <v>2011</v>
      </c>
      <c r="C72" s="152">
        <f>+'ingreso básico'!C72+'Ingreso FOA'!C72+'Ingreso PP'!C72</f>
        <v>8.5041884900000007</v>
      </c>
      <c r="D72" s="152">
        <f>+'ingreso básico'!D72+'Ingreso FOA'!D72+'Ingreso PP'!D72</f>
        <v>8.1903439900000006</v>
      </c>
      <c r="E72" s="152">
        <f>+'ingreso básico'!E72+'Ingreso FOA'!E72+'Ingreso PP'!E72</f>
        <v>8.0258589100000002</v>
      </c>
      <c r="F72" s="152">
        <f>+'ingreso básico'!F72+'Ingreso FOA'!F72+'Ingreso PP'!F72</f>
        <v>8.19713855</v>
      </c>
      <c r="G72" s="152">
        <f>+'ingreso básico'!G72+'Ingreso FOA'!G72+'Ingreso PP'!G72</f>
        <v>8.1874491000000003</v>
      </c>
      <c r="H72" s="152">
        <f>+'ingreso básico'!H72+'Ingreso FOA'!H72+'Ingreso PP'!H72</f>
        <v>8.80597371</v>
      </c>
      <c r="I72" s="152">
        <f>+'ingreso básico'!I72+'Ingreso FOA'!I72+'Ingreso PP'!I72</f>
        <v>8.8037960399999999</v>
      </c>
      <c r="J72" s="152">
        <f>+'ingreso básico'!J72+'Ingreso FOA'!J72+'Ingreso PP'!J72</f>
        <v>8.3499409099999991</v>
      </c>
      <c r="K72" s="152">
        <f>+'ingreso básico'!K72+'Ingreso FOA'!K72+'Ingreso PP'!K72</f>
        <v>10.193440700000002</v>
      </c>
      <c r="L72" s="152">
        <f>+'ingreso básico'!L72+'Ingreso FOA'!L72+'Ingreso PP'!L72</f>
        <v>8.6364850099999995</v>
      </c>
      <c r="M72" s="152">
        <f>+'ingreso básico'!M72+'Ingreso FOA'!M72+'Ingreso PP'!M72</f>
        <v>9.3522766100000005</v>
      </c>
      <c r="N72" s="166">
        <f>+'ingreso básico'!N72+'Ingreso FOA'!N72+'Ingreso PP'!N72</f>
        <v>10.00286094</v>
      </c>
      <c r="O72" s="82">
        <f t="shared" si="9"/>
        <v>105.24975296000001</v>
      </c>
      <c r="P72" s="81">
        <f t="shared" si="10"/>
        <v>114.08035466</v>
      </c>
      <c r="Q72" s="207">
        <f t="shared" si="11"/>
        <v>6.7095477254942137</v>
      </c>
    </row>
    <row r="73" spans="2:17" ht="21" customHeight="1" x14ac:dyDescent="0.3">
      <c r="B73" s="79">
        <v>2012</v>
      </c>
      <c r="C73" s="152">
        <f>+'ingreso básico'!C73+'Ingreso FOA'!C73+'Ingreso PP'!C73</f>
        <v>9.9720376599999998</v>
      </c>
      <c r="D73" s="152">
        <f>+'ingreso básico'!D73+'Ingreso FOA'!D73+'Ingreso PP'!D73</f>
        <v>11.130890740000002</v>
      </c>
      <c r="E73" s="152">
        <f>+'ingreso básico'!E73+'Ingreso FOA'!E73+'Ingreso PP'!E73</f>
        <v>6.7512743499999992</v>
      </c>
      <c r="F73" s="152">
        <f>+'ingreso básico'!F73+'Ingreso FOA'!F73+'Ingreso PP'!F73</f>
        <v>10.71802093</v>
      </c>
      <c r="G73" s="152">
        <f>+'ingreso básico'!G73+'Ingreso FOA'!G73+'Ingreso PP'!G73</f>
        <v>10.25618025</v>
      </c>
      <c r="H73" s="152">
        <f>+'ingreso básico'!H73+'Ingreso FOA'!H73+'Ingreso PP'!H73</f>
        <v>9.9131505199999985</v>
      </c>
      <c r="I73" s="152">
        <f>+'ingreso básico'!I73+'Ingreso FOA'!I73+'Ingreso PP'!I73</f>
        <v>9.4398128700000008</v>
      </c>
      <c r="J73" s="152">
        <f>+'ingreso básico'!J73+'Ingreso FOA'!J73+'Ingreso PP'!J73</f>
        <v>9.7127380799999994</v>
      </c>
      <c r="K73" s="152">
        <f>+'ingreso básico'!K73+'Ingreso FOA'!K73+'Ingreso PP'!K73</f>
        <v>9.9453334700000013</v>
      </c>
      <c r="L73" s="152">
        <f>+'ingreso básico'!L73+'Ingreso FOA'!L73+'Ingreso PP'!L73</f>
        <v>13.793218410000001</v>
      </c>
      <c r="M73" s="152">
        <f>+'ingreso básico'!M73+'Ingreso FOA'!M73+'Ingreso PP'!M73</f>
        <v>13.03542743</v>
      </c>
      <c r="N73" s="166">
        <f>+'ingreso básico'!N73+'Ingreso FOA'!N73+'Ingreso PP'!N73</f>
        <v>-2.3958474899999995</v>
      </c>
      <c r="O73" s="82">
        <f t="shared" si="9"/>
        <v>112.27223721999999</v>
      </c>
      <c r="P73" s="81">
        <f t="shared" si="10"/>
        <v>110.92852095999997</v>
      </c>
      <c r="Q73" s="207">
        <f t="shared" si="11"/>
        <v>6.6722097320920826</v>
      </c>
    </row>
    <row r="74" spans="2:17" ht="21" customHeight="1" x14ac:dyDescent="0.3">
      <c r="B74" s="79">
        <v>2013</v>
      </c>
      <c r="C74" s="152">
        <f>+'ingreso básico'!C74+'Ingreso FOA'!C74+'Ingreso PP'!C74</f>
        <v>10.201366139999999</v>
      </c>
      <c r="D74" s="152">
        <f>+'ingreso básico'!D74+'Ingreso FOA'!D74+'Ingreso PP'!D74</f>
        <v>9.3813589999999998</v>
      </c>
      <c r="E74" s="152">
        <f>+'ingreso básico'!E74+'Ingreso FOA'!E74+'Ingreso PP'!E74</f>
        <v>8.8822145399999997</v>
      </c>
      <c r="F74" s="152">
        <f>+'ingreso básico'!F74+'Ingreso FOA'!F74+'Ingreso PP'!F74</f>
        <v>10.6045102</v>
      </c>
      <c r="G74" s="152">
        <f>+'ingreso básico'!G74+'Ingreso FOA'!G74+'Ingreso PP'!G74</f>
        <v>5.9397324299999994</v>
      </c>
      <c r="H74" s="152">
        <f>+'ingreso básico'!H74+'Ingreso FOA'!H74+'Ingreso PP'!H74</f>
        <v>12.38865588</v>
      </c>
      <c r="I74" s="152">
        <f>+'ingreso básico'!I74+'Ingreso FOA'!I74+'Ingreso PP'!I74</f>
        <v>8.0311946499999998</v>
      </c>
      <c r="J74" s="152">
        <f>+'ingreso básico'!J74+'Ingreso FOA'!J74+'Ingreso PP'!J74</f>
        <v>8.4192943899999992</v>
      </c>
      <c r="K74" s="152">
        <f>+'ingreso básico'!K74+'Ingreso FOA'!K74+'Ingreso PP'!K74</f>
        <v>11.2227678</v>
      </c>
      <c r="L74" s="152">
        <f>+'ingreso básico'!L74+'Ingreso FOA'!L74+'Ingreso PP'!L74</f>
        <v>9.2351080000000003</v>
      </c>
      <c r="M74" s="152">
        <f>+'ingreso básico'!M74+'Ingreso FOA'!M74+'Ingreso PP'!M74</f>
        <v>9.9760582499999995</v>
      </c>
      <c r="N74" s="166">
        <f>+'ingreso básico'!N74+'Ingreso FOA'!N74+'Ingreso PP'!N74</f>
        <v>9.2542860499999975</v>
      </c>
      <c r="O74" s="82">
        <f t="shared" si="9"/>
        <v>113.53654732999999</v>
      </c>
      <c r="P74" s="81">
        <f t="shared" si="10"/>
        <v>114.13971097</v>
      </c>
      <c r="Q74" s="207">
        <f t="shared" si="11"/>
        <v>1.1261110861472856</v>
      </c>
    </row>
    <row r="75" spans="2:17" ht="21" customHeight="1" x14ac:dyDescent="0.3">
      <c r="B75" s="79">
        <v>2014</v>
      </c>
      <c r="C75" s="152">
        <f>+'ingreso básico'!C75+'Ingreso FOA'!C75+'Ingreso PP'!C75</f>
        <v>10.36410993</v>
      </c>
      <c r="D75" s="152">
        <f>+'ingreso básico'!D75+'Ingreso FOA'!D75+'Ingreso PP'!D75</f>
        <v>10.313479570000002</v>
      </c>
      <c r="E75" s="152">
        <f>+'ingreso básico'!E75+'Ingreso FOA'!E75+'Ingreso PP'!E75</f>
        <v>10.185192349999999</v>
      </c>
      <c r="F75" s="152">
        <f>+'ingreso básico'!F75+'Ingreso FOA'!F75+'Ingreso PP'!F75</f>
        <v>8.2534991800000004</v>
      </c>
      <c r="G75" s="152">
        <f>+'ingreso básico'!G75+'Ingreso FOA'!G75+'Ingreso PP'!G75</f>
        <v>8.9409863299999994</v>
      </c>
      <c r="H75" s="152">
        <f>+'ingreso básico'!H75+'Ingreso FOA'!H75+'Ingreso PP'!H75</f>
        <v>9.943734469999999</v>
      </c>
      <c r="I75" s="152">
        <f>+'ingreso básico'!I75+'Ingreso FOA'!I75+'Ingreso PP'!I75</f>
        <v>11.26326295</v>
      </c>
      <c r="J75" s="152">
        <f>+'ingreso básico'!J75+'Ingreso FOA'!J75+'Ingreso PP'!J75</f>
        <v>7.9504316399999997</v>
      </c>
      <c r="K75" s="152">
        <f>+'ingreso básico'!K75+'Ingreso FOA'!K75+'Ingreso PP'!K75</f>
        <v>12.188405729999999</v>
      </c>
      <c r="L75" s="152">
        <f>+'ingreso básico'!L75+'Ingreso FOA'!L75+'Ingreso PP'!L75</f>
        <v>9.21976716</v>
      </c>
      <c r="M75" s="152">
        <f>+'ingreso básico'!M75+'Ingreso FOA'!M75+'Ingreso PP'!M75</f>
        <v>11.495128189999999</v>
      </c>
      <c r="N75" s="166">
        <f>+'ingreso básico'!N75+'Ingreso FOA'!N75+'Ingreso PP'!N75</f>
        <v>9.9361666599999996</v>
      </c>
      <c r="O75" s="82">
        <f t="shared" si="9"/>
        <v>120.05416416000001</v>
      </c>
      <c r="P75" s="81">
        <f t="shared" si="10"/>
        <v>119.47375356000001</v>
      </c>
      <c r="Q75" s="207">
        <f t="shared" si="11"/>
        <v>5.7405452105710353</v>
      </c>
    </row>
    <row r="76" spans="2:17" ht="21" customHeight="1" x14ac:dyDescent="0.3">
      <c r="B76" s="85">
        <v>2015</v>
      </c>
      <c r="C76" s="153">
        <f>+'ingreso básico'!C76+'Ingreso FOA'!C76+'Ingreso PP'!C76</f>
        <v>9.9852457000000001</v>
      </c>
      <c r="D76" s="153">
        <f>+'ingreso básico'!D76+'Ingreso FOA'!D76+'Ingreso PP'!D76</f>
        <v>9.9900361900000014</v>
      </c>
      <c r="E76" s="153">
        <f>+'ingreso básico'!E76+'Ingreso FOA'!E76+'Ingreso PP'!E76</f>
        <v>9.4031733099999997</v>
      </c>
      <c r="F76" s="153">
        <f>+'ingreso básico'!F76+'Ingreso FOA'!F76+'Ingreso PP'!F76</f>
        <v>8.6752221800000004</v>
      </c>
      <c r="G76" s="153">
        <f>+'ingreso básico'!G76+'Ingreso FOA'!G76+'Ingreso PP'!G76</f>
        <v>9.6888018300000009</v>
      </c>
      <c r="H76" s="153">
        <f>+'ingreso básico'!H76+'Ingreso FOA'!H76+'Ingreso PP'!H76</f>
        <v>9.6781120200000004</v>
      </c>
      <c r="I76" s="153">
        <f>+'ingreso básico'!I76+'Ingreso FOA'!I76+'Ingreso PP'!I76</f>
        <v>8.8248852699999993</v>
      </c>
      <c r="J76" s="153">
        <f>+'ingreso básico'!J76+'Ingreso FOA'!J76+'Ingreso PP'!J76</f>
        <v>7.8713957900000002</v>
      </c>
      <c r="K76" s="153">
        <f>+'ingreso básico'!K76+'Ingreso FOA'!K76+'Ingreso PP'!K76</f>
        <v>9.8572661099999994</v>
      </c>
      <c r="L76" s="153">
        <f>+'ingreso básico'!L76+'Ingreso FOA'!L76+'Ingreso PP'!L76</f>
        <v>9.7426291900000006</v>
      </c>
      <c r="M76" s="153">
        <f>+'ingreso básico'!M76+'Ingreso FOA'!M76+'Ingreso PP'!M76</f>
        <v>9.4620597399999991</v>
      </c>
      <c r="N76" s="167">
        <f>+'ingreso básico'!N76+'Ingreso FOA'!N76+'Ingreso PP'!N76</f>
        <v>0</v>
      </c>
      <c r="O76" s="88">
        <f t="shared" si="9"/>
        <v>103.17882733</v>
      </c>
      <c r="P76" s="87"/>
      <c r="Q76" s="218">
        <f t="shared" si="11"/>
        <v>-14.056436066232326</v>
      </c>
    </row>
    <row r="77" spans="2:17" ht="21" customHeight="1" x14ac:dyDescent="0.3"/>
    <row r="78" spans="2:17" ht="27.75" customHeight="1" x14ac:dyDescent="0.6">
      <c r="B78" s="137" t="s">
        <v>65</v>
      </c>
      <c r="C78" s="68"/>
      <c r="D78" s="68"/>
      <c r="E78" s="68"/>
      <c r="F78" s="68"/>
      <c r="G78" s="68"/>
      <c r="H78" s="68"/>
      <c r="I78" s="68"/>
      <c r="J78" s="68"/>
      <c r="K78" s="68"/>
      <c r="L78" s="68"/>
      <c r="M78" s="68"/>
      <c r="N78" s="68"/>
      <c r="O78" s="68"/>
      <c r="P78" s="68"/>
      <c r="Q78" s="68"/>
    </row>
    <row r="79" spans="2:17" ht="31.2" x14ac:dyDescent="0.3">
      <c r="B79" s="139" t="s">
        <v>23</v>
      </c>
      <c r="C79" s="140" t="s">
        <v>24</v>
      </c>
      <c r="D79" s="141" t="s">
        <v>25</v>
      </c>
      <c r="E79" s="141" t="s">
        <v>26</v>
      </c>
      <c r="F79" s="141" t="s">
        <v>27</v>
      </c>
      <c r="G79" s="141" t="s">
        <v>28</v>
      </c>
      <c r="H79" s="141" t="s">
        <v>29</v>
      </c>
      <c r="I79" s="141" t="s">
        <v>30</v>
      </c>
      <c r="J79" s="141" t="s">
        <v>31</v>
      </c>
      <c r="K79" s="141" t="s">
        <v>32</v>
      </c>
      <c r="L79" s="141" t="s">
        <v>33</v>
      </c>
      <c r="M79" s="141" t="s">
        <v>34</v>
      </c>
      <c r="N79" s="140" t="s">
        <v>35</v>
      </c>
      <c r="O79" s="142" t="s">
        <v>36</v>
      </c>
      <c r="P79" s="143" t="s">
        <v>37</v>
      </c>
      <c r="Q79" s="144" t="s">
        <v>38</v>
      </c>
    </row>
    <row r="80" spans="2:17" ht="21" customHeight="1" x14ac:dyDescent="0.3">
      <c r="B80" s="79">
        <v>2000</v>
      </c>
      <c r="C80" s="151">
        <f>+'ingreso básico'!C80+'Ingreso FOA'!C80+'Ingreso PP'!C80</f>
        <v>0.35544999999999999</v>
      </c>
      <c r="D80" s="151">
        <f>+'ingreso básico'!D80+'Ingreso FOA'!D80+'Ingreso PP'!D80</f>
        <v>0.31081400000000003</v>
      </c>
      <c r="E80" s="151">
        <f>+'ingreso básico'!E80+'Ingreso FOA'!E80+'Ingreso PP'!E80</f>
        <v>0.39942100000000003</v>
      </c>
      <c r="F80" s="151">
        <f>+'ingreso básico'!F80+'Ingreso FOA'!F80+'Ingreso PP'!F80</f>
        <v>0.355161</v>
      </c>
      <c r="G80" s="151">
        <f>+'ingreso básico'!G80+'Ingreso FOA'!G80+'Ingreso PP'!G80</f>
        <v>0.37905</v>
      </c>
      <c r="H80" s="151">
        <f>+'ingreso básico'!H80+'Ingreso FOA'!H80+'Ingreso PP'!H80</f>
        <v>0.375641</v>
      </c>
      <c r="I80" s="151">
        <f>+'ingreso básico'!I80+'Ingreso FOA'!I80+'Ingreso PP'!I80</f>
        <v>0.37831500000000001</v>
      </c>
      <c r="J80" s="151">
        <f>+'ingreso básico'!J80+'Ingreso FOA'!J80+'Ingreso PP'!J80</f>
        <v>0.37213300000000005</v>
      </c>
      <c r="K80" s="151">
        <f>+'ingreso básico'!K80+'Ingreso FOA'!K80+'Ingreso PP'!K80</f>
        <v>0.42260600000000004</v>
      </c>
      <c r="L80" s="151">
        <f>+'ingreso básico'!L80+'Ingreso FOA'!L80+'Ingreso PP'!L80</f>
        <v>0.41887169000000002</v>
      </c>
      <c r="M80" s="151">
        <f>+'ingreso básico'!M80+'Ingreso FOA'!M80+'Ingreso PP'!M80</f>
        <v>0.40530396000000002</v>
      </c>
      <c r="N80" s="165">
        <f>+'ingreso básico'!N80+'Ingreso FOA'!N80+'Ingreso PP'!N80</f>
        <v>0.41334239000000006</v>
      </c>
      <c r="O80" s="82">
        <f>SUM(C80:N80)</f>
        <v>4.5861090400000002</v>
      </c>
      <c r="P80" s="81">
        <f>SUM(I80:N80,C81:H81)</f>
        <v>5.0925969300000009</v>
      </c>
      <c r="Q80" s="83"/>
    </row>
    <row r="81" spans="2:17" ht="21" customHeight="1" x14ac:dyDescent="0.3">
      <c r="B81" s="79">
        <v>2001</v>
      </c>
      <c r="C81" s="152">
        <f>+'ingreso básico'!C81+'Ingreso FOA'!C81+'Ingreso PP'!C81</f>
        <v>0.47995189000000005</v>
      </c>
      <c r="D81" s="152">
        <f>+'ingreso básico'!D81+'Ingreso FOA'!D81+'Ingreso PP'!D81</f>
        <v>0.49574600000000002</v>
      </c>
      <c r="E81" s="152">
        <f>+'ingreso básico'!E81+'Ingreso FOA'!E81+'Ingreso PP'!E81</f>
        <v>0.45971800000000002</v>
      </c>
      <c r="F81" s="152">
        <f>+'ingreso básico'!F81+'Ingreso FOA'!F81+'Ingreso PP'!F81</f>
        <v>0.44258800000000004</v>
      </c>
      <c r="G81" s="152">
        <f>+'ingreso básico'!G81+'Ingreso FOA'!G81+'Ingreso PP'!G81</f>
        <v>0.36589499999999997</v>
      </c>
      <c r="H81" s="152">
        <f>+'ingreso básico'!H81+'Ingreso FOA'!H81+'Ingreso PP'!H81</f>
        <v>0.43812600000000002</v>
      </c>
      <c r="I81" s="152">
        <f>+'ingreso básico'!I81+'Ingreso FOA'!I81+'Ingreso PP'!I81</f>
        <v>0.53452500000000003</v>
      </c>
      <c r="J81" s="152">
        <f>+'ingreso básico'!J81+'Ingreso FOA'!J81+'Ingreso PP'!J81</f>
        <v>0.46446900000000002</v>
      </c>
      <c r="K81" s="152">
        <f>+'ingreso básico'!K81+'Ingreso FOA'!K81+'Ingreso PP'!K81</f>
        <v>0.46404000000000001</v>
      </c>
      <c r="L81" s="152">
        <f>+'ingreso básico'!L81+'Ingreso FOA'!L81+'Ingreso PP'!L81</f>
        <v>0.43490039999999996</v>
      </c>
      <c r="M81" s="152">
        <f>+'ingreso básico'!M81+'Ingreso FOA'!M81+'Ingreso PP'!M81</f>
        <v>0.44500099999999998</v>
      </c>
      <c r="N81" s="166">
        <f>+'ingreso básico'!N81+'Ingreso FOA'!N81+'Ingreso PP'!N81</f>
        <v>0.42034100000000002</v>
      </c>
      <c r="O81" s="82">
        <f t="shared" ref="O81:O95" si="12">SUM(C81:N81)</f>
        <v>5.4453012899999989</v>
      </c>
      <c r="P81" s="81">
        <f t="shared" ref="P81:P94" si="13">SUM(I81:N81,C82:H82)</f>
        <v>5.285498099999999</v>
      </c>
      <c r="Q81" s="207">
        <f>((O81/O80)-1)*100</f>
        <v>18.734666849526072</v>
      </c>
    </row>
    <row r="82" spans="2:17" ht="21" customHeight="1" x14ac:dyDescent="0.3">
      <c r="B82" s="79">
        <v>2002</v>
      </c>
      <c r="C82" s="152">
        <f>+'ingreso básico'!C82+'Ingreso FOA'!C82+'Ingreso PP'!C82</f>
        <v>0.481543</v>
      </c>
      <c r="D82" s="152">
        <f>+'ingreso básico'!D82+'Ingreso FOA'!D82+'Ingreso PP'!D82</f>
        <v>0.41960700000000001</v>
      </c>
      <c r="E82" s="152">
        <f>+'ingreso básico'!E82+'Ingreso FOA'!E82+'Ingreso PP'!E82</f>
        <v>0.430261</v>
      </c>
      <c r="F82" s="152">
        <f>+'ingreso básico'!F82+'Ingreso FOA'!F82+'Ingreso PP'!F82</f>
        <v>0.45574599999999998</v>
      </c>
      <c r="G82" s="152">
        <f>+'ingreso básico'!G82+'Ingreso FOA'!G82+'Ingreso PP'!G82</f>
        <v>0.38081940000000003</v>
      </c>
      <c r="H82" s="152">
        <f>+'ingreso básico'!H82+'Ingreso FOA'!H82+'Ingreso PP'!H82</f>
        <v>0.35424529999999999</v>
      </c>
      <c r="I82" s="152">
        <f>+'ingreso básico'!I82+'Ingreso FOA'!I82+'Ingreso PP'!I82</f>
        <v>0.39503499999999997</v>
      </c>
      <c r="J82" s="152">
        <f>+'ingreso básico'!J82+'Ingreso FOA'!J82+'Ingreso PP'!J82</f>
        <v>0.36901400000000001</v>
      </c>
      <c r="K82" s="152">
        <f>+'ingreso básico'!K82+'Ingreso FOA'!K82+'Ingreso PP'!K82</f>
        <v>0.498747</v>
      </c>
      <c r="L82" s="152">
        <f>+'ingreso básico'!L82+'Ingreso FOA'!L82+'Ingreso PP'!L82</f>
        <v>0.35786899999999999</v>
      </c>
      <c r="M82" s="152">
        <f>+'ingreso básico'!M82+'Ingreso FOA'!M82+'Ingreso PP'!M82</f>
        <v>0.441913</v>
      </c>
      <c r="N82" s="166">
        <f>+'ingreso básico'!N82+'Ingreso FOA'!N82+'Ingreso PP'!N82</f>
        <v>0.45793100000000003</v>
      </c>
      <c r="O82" s="82">
        <f t="shared" si="12"/>
        <v>5.0427306999999999</v>
      </c>
      <c r="P82" s="81">
        <f t="shared" si="13"/>
        <v>5.2749299999999995</v>
      </c>
      <c r="Q82" s="207">
        <f t="shared" ref="Q82:Q95" si="14">((O82/O81)-1)*100</f>
        <v>-7.3929901865907421</v>
      </c>
    </row>
    <row r="83" spans="2:17" ht="21" customHeight="1" x14ac:dyDescent="0.3">
      <c r="B83" s="79">
        <v>2003</v>
      </c>
      <c r="C83" s="152">
        <f>+'ingreso básico'!C83+'Ingreso FOA'!C83+'Ingreso PP'!C83</f>
        <v>0.405804</v>
      </c>
      <c r="D83" s="152">
        <f>+'ingreso básico'!D83+'Ingreso FOA'!D83+'Ingreso PP'!D83</f>
        <v>0.47130299999999997</v>
      </c>
      <c r="E83" s="152">
        <f>+'ingreso básico'!E83+'Ingreso FOA'!E83+'Ingreso PP'!E83</f>
        <v>0.41662299999999997</v>
      </c>
      <c r="F83" s="152">
        <f>+'ingreso básico'!F83+'Ingreso FOA'!F83+'Ingreso PP'!F83</f>
        <v>0.48385899999999993</v>
      </c>
      <c r="G83" s="152">
        <f>+'ingreso básico'!G83+'Ingreso FOA'!G83+'Ingreso PP'!G83</f>
        <v>0.47082400000000002</v>
      </c>
      <c r="H83" s="152">
        <f>+'ingreso básico'!H83+'Ingreso FOA'!H83+'Ingreso PP'!H83</f>
        <v>0.50600800000000001</v>
      </c>
      <c r="I83" s="152">
        <f>+'ingreso básico'!I83+'Ingreso FOA'!I83+'Ingreso PP'!I83</f>
        <v>0.45163400000000004</v>
      </c>
      <c r="J83" s="152">
        <f>+'ingreso básico'!J83+'Ingreso FOA'!J83+'Ingreso PP'!J83</f>
        <v>0.40652300000000002</v>
      </c>
      <c r="K83" s="152">
        <f>+'ingreso básico'!K83+'Ingreso FOA'!K83+'Ingreso PP'!K83</f>
        <v>0.52520900000000004</v>
      </c>
      <c r="L83" s="152">
        <f>+'ingreso básico'!L83+'Ingreso FOA'!L83+'Ingreso PP'!L83</f>
        <v>0.34329599999999999</v>
      </c>
      <c r="M83" s="152">
        <f>+'ingreso básico'!M83+'Ingreso FOA'!M83+'Ingreso PP'!M83</f>
        <v>-1.5747000000000011E-2</v>
      </c>
      <c r="N83" s="166">
        <f>+'ingreso básico'!N83+'Ingreso FOA'!N83+'Ingreso PP'!N83</f>
        <v>0.55771999999999999</v>
      </c>
      <c r="O83" s="82">
        <f t="shared" si="12"/>
        <v>5.0230559999999986</v>
      </c>
      <c r="P83" s="81">
        <f t="shared" si="13"/>
        <v>5.0228510000000011</v>
      </c>
      <c r="Q83" s="207">
        <f t="shared" si="14"/>
        <v>-0.39015964108496393</v>
      </c>
    </row>
    <row r="84" spans="2:17" ht="21" customHeight="1" x14ac:dyDescent="0.3">
      <c r="B84" s="79">
        <v>2004</v>
      </c>
      <c r="C84" s="152">
        <f>+'ingreso básico'!C84+'Ingreso FOA'!C84+'Ingreso PP'!C84</f>
        <v>0.67289600000000005</v>
      </c>
      <c r="D84" s="152">
        <f>+'ingreso básico'!D84+'Ingreso FOA'!D84+'Ingreso PP'!D84</f>
        <v>0.40510400000000002</v>
      </c>
      <c r="E84" s="152">
        <f>+'ingreso básico'!E84+'Ingreso FOA'!E84+'Ingreso PP'!E84</f>
        <v>0.36027500000000001</v>
      </c>
      <c r="F84" s="152">
        <f>+'ingreso básico'!F84+'Ingreso FOA'!F84+'Ingreso PP'!F84</f>
        <v>0.32142999999999999</v>
      </c>
      <c r="G84" s="152">
        <f>+'ingreso básico'!G84+'Ingreso FOA'!G84+'Ingreso PP'!G84</f>
        <v>0.444189</v>
      </c>
      <c r="H84" s="152">
        <f>+'ingreso básico'!H84+'Ingreso FOA'!H84+'Ingreso PP'!H84</f>
        <v>0.55032199999999998</v>
      </c>
      <c r="I84" s="152">
        <f>+'ingreso básico'!I84+'Ingreso FOA'!I84+'Ingreso PP'!I84</f>
        <v>0.42726700000000001</v>
      </c>
      <c r="J84" s="152">
        <f>+'ingreso básico'!J84+'Ingreso FOA'!J84+'Ingreso PP'!J84</f>
        <v>0.29961500000000002</v>
      </c>
      <c r="K84" s="152">
        <f>+'ingreso básico'!K84+'Ingreso FOA'!K84+'Ingreso PP'!K84</f>
        <v>0.37186299999999994</v>
      </c>
      <c r="L84" s="152">
        <f>+'ingreso básico'!L84+'Ingreso FOA'!L84+'Ingreso PP'!L84</f>
        <v>0.42942199999999997</v>
      </c>
      <c r="M84" s="152">
        <f>+'ingreso básico'!M84+'Ingreso FOA'!M84+'Ingreso PP'!M84</f>
        <v>0.41546099999999997</v>
      </c>
      <c r="N84" s="166">
        <f>+'ingreso básico'!N84+'Ingreso FOA'!N84+'Ingreso PP'!N84</f>
        <v>0.367122</v>
      </c>
      <c r="O84" s="82">
        <f t="shared" si="12"/>
        <v>5.0649660000000001</v>
      </c>
      <c r="P84" s="81">
        <f t="shared" si="13"/>
        <v>4.7328220000000005</v>
      </c>
      <c r="Q84" s="207">
        <f t="shared" si="14"/>
        <v>0.83435263313811348</v>
      </c>
    </row>
    <row r="85" spans="2:17" ht="21" customHeight="1" x14ac:dyDescent="0.3">
      <c r="B85" s="79">
        <v>2005</v>
      </c>
      <c r="C85" s="152">
        <f>+'ingreso básico'!C85+'Ingreso FOA'!C85+'Ingreso PP'!C85</f>
        <v>0.43564700000000001</v>
      </c>
      <c r="D85" s="152">
        <f>+'ingreso básico'!D85+'Ingreso FOA'!D85+'Ingreso PP'!D85</f>
        <v>0.415991</v>
      </c>
      <c r="E85" s="152">
        <f>+'ingreso básico'!E85+'Ingreso FOA'!E85+'Ingreso PP'!E85</f>
        <v>0.45204099999999997</v>
      </c>
      <c r="F85" s="152">
        <f>+'ingreso básico'!F85+'Ingreso FOA'!F85+'Ingreso PP'!F85</f>
        <v>0.341895</v>
      </c>
      <c r="G85" s="152">
        <f>+'ingreso básico'!G85+'Ingreso FOA'!G85+'Ingreso PP'!G85</f>
        <v>0.37577399999999994</v>
      </c>
      <c r="H85" s="152">
        <f>+'ingreso básico'!H85+'Ingreso FOA'!H85+'Ingreso PP'!H85</f>
        <v>0.40072399999999997</v>
      </c>
      <c r="I85" s="152">
        <f>+'ingreso básico'!I85+'Ingreso FOA'!I85+'Ingreso PP'!I85</f>
        <v>0.43527199999999999</v>
      </c>
      <c r="J85" s="152">
        <f>+'ingreso básico'!J85+'Ingreso FOA'!J85+'Ingreso PP'!J85</f>
        <v>0.34954799999999997</v>
      </c>
      <c r="K85" s="152">
        <f>+'ingreso básico'!K85+'Ingreso FOA'!K85+'Ingreso PP'!K85</f>
        <v>0.56404900000000002</v>
      </c>
      <c r="L85" s="152">
        <f>+'ingreso básico'!L85+'Ingreso FOA'!L85+'Ingreso PP'!L85</f>
        <v>0.51971000000000001</v>
      </c>
      <c r="M85" s="152">
        <f>+'ingreso básico'!M85+'Ingreso FOA'!M85+'Ingreso PP'!M85</f>
        <v>0.56741300000000006</v>
      </c>
      <c r="N85" s="166">
        <f>+'ingreso básico'!N85+'Ingreso FOA'!N85+'Ingreso PP'!N85</f>
        <v>0.48013999999999996</v>
      </c>
      <c r="O85" s="82">
        <f t="shared" si="12"/>
        <v>5.3382039999999993</v>
      </c>
      <c r="P85" s="81">
        <f t="shared" si="13"/>
        <v>6.0894749999999993</v>
      </c>
      <c r="Q85" s="207">
        <f t="shared" si="14"/>
        <v>5.3946660253987755</v>
      </c>
    </row>
    <row r="86" spans="2:17" ht="21" customHeight="1" x14ac:dyDescent="0.3">
      <c r="B86" s="79">
        <v>2006</v>
      </c>
      <c r="C86" s="152">
        <f>+'ingreso básico'!C86+'Ingreso FOA'!C86+'Ingreso PP'!C86</f>
        <v>0.55154099999999995</v>
      </c>
      <c r="D86" s="152">
        <f>+'ingreso básico'!D86+'Ingreso FOA'!D86+'Ingreso PP'!D86</f>
        <v>0.50992799999999994</v>
      </c>
      <c r="E86" s="152">
        <f>+'ingreso básico'!E86+'Ingreso FOA'!E86+'Ingreso PP'!E86</f>
        <v>0.55649999999999999</v>
      </c>
      <c r="F86" s="152">
        <f>+'ingreso básico'!F86+'Ingreso FOA'!F86+'Ingreso PP'!F86</f>
        <v>0.60133599999999998</v>
      </c>
      <c r="G86" s="152">
        <f>+'ingreso básico'!G86+'Ingreso FOA'!G86+'Ingreso PP'!G86</f>
        <v>0.45905099999999999</v>
      </c>
      <c r="H86" s="152">
        <f>+'ingreso básico'!H86+'Ingreso FOA'!H86+'Ingreso PP'!H86</f>
        <v>0.49498700000000001</v>
      </c>
      <c r="I86" s="152">
        <f>+'ingreso básico'!I86+'Ingreso FOA'!I86+'Ingreso PP'!I86</f>
        <v>0.52558300000000002</v>
      </c>
      <c r="J86" s="152">
        <f>+'ingreso básico'!J86+'Ingreso FOA'!J86+'Ingreso PP'!J86</f>
        <v>0.53054299999999999</v>
      </c>
      <c r="K86" s="152">
        <f>+'ingreso básico'!K86+'Ingreso FOA'!K86+'Ingreso PP'!K86</f>
        <v>0.54237899999999994</v>
      </c>
      <c r="L86" s="152">
        <f>+'ingreso básico'!L86+'Ingreso FOA'!L86+'Ingreso PP'!L86</f>
        <v>0.53062399999999998</v>
      </c>
      <c r="M86" s="152">
        <f>+'ingreso básico'!M86+'Ingreso FOA'!M86+'Ingreso PP'!M86</f>
        <v>0.50072400000000006</v>
      </c>
      <c r="N86" s="166">
        <f>+'ingreso básico'!N86+'Ingreso FOA'!N86+'Ingreso PP'!N86</f>
        <v>0.60133700000000001</v>
      </c>
      <c r="O86" s="82">
        <f t="shared" si="12"/>
        <v>6.4045329999999998</v>
      </c>
      <c r="P86" s="81">
        <f t="shared" si="13"/>
        <v>6.195428999999999</v>
      </c>
      <c r="Q86" s="207">
        <f t="shared" si="14"/>
        <v>19.975426192030142</v>
      </c>
    </row>
    <row r="87" spans="2:17" ht="21" customHeight="1" x14ac:dyDescent="0.3">
      <c r="B87" s="79">
        <v>2007</v>
      </c>
      <c r="C87" s="152">
        <f>+'ingreso básico'!C87+'Ingreso FOA'!C87+'Ingreso PP'!C87</f>
        <v>0.53402499999999997</v>
      </c>
      <c r="D87" s="152">
        <f>+'ingreso básico'!D87+'Ingreso FOA'!D87+'Ingreso PP'!D87</f>
        <v>0.50598999999999994</v>
      </c>
      <c r="E87" s="152">
        <f>+'ingreso básico'!E87+'Ingreso FOA'!E87+'Ingreso PP'!E87</f>
        <v>0.49771699999999996</v>
      </c>
      <c r="F87" s="152">
        <f>+'ingreso básico'!F87+'Ingreso FOA'!F87+'Ingreso PP'!F87</f>
        <v>0.54933500000000002</v>
      </c>
      <c r="G87" s="152">
        <f>+'ingreso básico'!G87+'Ingreso FOA'!G87+'Ingreso PP'!G87</f>
        <v>0.43268399999999996</v>
      </c>
      <c r="H87" s="152">
        <f>+'ingreso básico'!H87+'Ingreso FOA'!H87+'Ingreso PP'!H87</f>
        <v>0.44448799999999999</v>
      </c>
      <c r="I87" s="152">
        <f>+'ingreso básico'!I87+'Ingreso FOA'!I87+'Ingreso PP'!I87</f>
        <v>0.52640900000000002</v>
      </c>
      <c r="J87" s="152">
        <f>+'ingreso básico'!J87+'Ingreso FOA'!J87+'Ingreso PP'!J87</f>
        <v>0.51766199999999996</v>
      </c>
      <c r="K87" s="152">
        <f>+'ingreso básico'!K87+'Ingreso FOA'!K87+'Ingreso PP'!K87</f>
        <v>0.45368700000000001</v>
      </c>
      <c r="L87" s="152">
        <f>+'ingreso básico'!L87+'Ingreso FOA'!L87+'Ingreso PP'!L87</f>
        <v>0.50406700000000004</v>
      </c>
      <c r="M87" s="152">
        <f>+'ingreso básico'!M87+'Ingreso FOA'!M87+'Ingreso PP'!M87</f>
        <v>0.80087399999999997</v>
      </c>
      <c r="N87" s="166">
        <f>+'ingreso básico'!N87+'Ingreso FOA'!N87+'Ingreso PP'!N87</f>
        <v>0.51939899999999994</v>
      </c>
      <c r="O87" s="82">
        <f t="shared" si="12"/>
        <v>6.2863370000000005</v>
      </c>
      <c r="P87" s="81">
        <f t="shared" si="13"/>
        <v>6.4773180000000004</v>
      </c>
      <c r="Q87" s="207">
        <f t="shared" si="14"/>
        <v>-1.8455053631544871</v>
      </c>
    </row>
    <row r="88" spans="2:17" ht="21" customHeight="1" x14ac:dyDescent="0.3">
      <c r="B88" s="79">
        <v>2008</v>
      </c>
      <c r="C88" s="152">
        <f>+'ingreso básico'!C88+'Ingreso FOA'!C88+'Ingreso PP'!C88</f>
        <v>0.55077799999999999</v>
      </c>
      <c r="D88" s="152">
        <f>+'ingreso básico'!D88+'Ingreso FOA'!D88+'Ingreso PP'!D88</f>
        <v>0.36927900000000002</v>
      </c>
      <c r="E88" s="152">
        <f>+'ingreso básico'!E88+'Ingreso FOA'!E88+'Ingreso PP'!E88</f>
        <v>0.59555899999999995</v>
      </c>
      <c r="F88" s="152">
        <f>+'ingreso básico'!F88+'Ingreso FOA'!F88+'Ingreso PP'!F88</f>
        <v>0.43939600000000001</v>
      </c>
      <c r="G88" s="152">
        <f>+'ingreso básico'!G88+'Ingreso FOA'!G88+'Ingreso PP'!G88</f>
        <v>0.62773499999999993</v>
      </c>
      <c r="H88" s="152">
        <f>+'ingreso básico'!H88+'Ingreso FOA'!H88+'Ingreso PP'!H88</f>
        <v>0.57247300000000001</v>
      </c>
      <c r="I88" s="152">
        <f>+'ingreso básico'!I88+'Ingreso FOA'!I88+'Ingreso PP'!I88</f>
        <v>0.58836900000000003</v>
      </c>
      <c r="J88" s="152">
        <f>+'ingreso básico'!J88+'Ingreso FOA'!J88+'Ingreso PP'!J88</f>
        <v>0.689527</v>
      </c>
      <c r="K88" s="152">
        <f>+'ingreso básico'!K88+'Ingreso FOA'!K88+'Ingreso PP'!K88</f>
        <v>0.57025100000000006</v>
      </c>
      <c r="L88" s="152">
        <f>+'ingreso básico'!L88+'Ingreso FOA'!L88+'Ingreso PP'!L88</f>
        <v>0.49974099999999999</v>
      </c>
      <c r="M88" s="152">
        <f>+'ingreso básico'!M88+'Ingreso FOA'!M88+'Ingreso PP'!M88</f>
        <v>0.73282199999999997</v>
      </c>
      <c r="N88" s="166">
        <f>+'ingreso básico'!N88+'Ingreso FOA'!N88+'Ingreso PP'!N88</f>
        <v>0.68237400000000004</v>
      </c>
      <c r="O88" s="82">
        <f t="shared" si="12"/>
        <v>6.918304</v>
      </c>
      <c r="P88" s="81">
        <f t="shared" si="13"/>
        <v>7.6270450000000007</v>
      </c>
      <c r="Q88" s="207">
        <f t="shared" si="14"/>
        <v>10.053024519684506</v>
      </c>
    </row>
    <row r="89" spans="2:17" ht="21" customHeight="1" x14ac:dyDescent="0.3">
      <c r="B89" s="79">
        <v>2009</v>
      </c>
      <c r="C89" s="152">
        <f>+'ingreso básico'!C89+'Ingreso FOA'!C89+'Ingreso PP'!C89</f>
        <v>0.81047000000000002</v>
      </c>
      <c r="D89" s="152">
        <f>+'ingreso básico'!D89+'Ingreso FOA'!D89+'Ingreso PP'!D89</f>
        <v>0.78381999999999996</v>
      </c>
      <c r="E89" s="152">
        <f>+'ingreso básico'!E89+'Ingreso FOA'!E89+'Ingreso PP'!E89</f>
        <v>0.63938800000000007</v>
      </c>
      <c r="F89" s="152">
        <f>+'ingreso básico'!F89+'Ingreso FOA'!F89+'Ingreso PP'!F89</f>
        <v>0.60496100000000008</v>
      </c>
      <c r="G89" s="152">
        <f>+'ingreso básico'!G89+'Ingreso FOA'!G89+'Ingreso PP'!G89</f>
        <v>0.61626400000000003</v>
      </c>
      <c r="H89" s="152">
        <f>+'ingreso básico'!H89+'Ingreso FOA'!H89+'Ingreso PP'!H89</f>
        <v>0.40905800000000003</v>
      </c>
      <c r="I89" s="152">
        <f>+'ingreso básico'!I89+'Ingreso FOA'!I89+'Ingreso PP'!I89</f>
        <v>0.38142500000000001</v>
      </c>
      <c r="J89" s="152">
        <f>+'ingreso básico'!J89+'Ingreso FOA'!J89+'Ingreso PP'!J89</f>
        <v>0.50053371000000002</v>
      </c>
      <c r="K89" s="152">
        <f>+'ingreso básico'!K89+'Ingreso FOA'!K89+'Ingreso PP'!K89</f>
        <v>0.53161707000000002</v>
      </c>
      <c r="L89" s="152">
        <f>+'ingreso básico'!L89+'Ingreso FOA'!L89+'Ingreso PP'!L89</f>
        <v>0.46228351999999995</v>
      </c>
      <c r="M89" s="152">
        <f>+'ingreso básico'!M89+'Ingreso FOA'!M89+'Ingreso PP'!M89</f>
        <v>0.65094213000000001</v>
      </c>
      <c r="N89" s="166">
        <f>+'ingreso básico'!N89+'Ingreso FOA'!N89+'Ingreso PP'!N89</f>
        <v>0.52132858000000004</v>
      </c>
      <c r="O89" s="82">
        <f t="shared" si="12"/>
        <v>6.912091010000001</v>
      </c>
      <c r="P89" s="81">
        <f t="shared" si="13"/>
        <v>6.3828494199999994</v>
      </c>
      <c r="Q89" s="207">
        <f t="shared" si="14"/>
        <v>-8.9805102522222402E-2</v>
      </c>
    </row>
    <row r="90" spans="2:17" ht="21" customHeight="1" x14ac:dyDescent="0.3">
      <c r="B90" s="79">
        <v>2010</v>
      </c>
      <c r="C90" s="152">
        <f>+'ingreso básico'!C90+'Ingreso FOA'!C90+'Ingreso PP'!C90</f>
        <v>0.56852635000000007</v>
      </c>
      <c r="D90" s="152">
        <f>+'ingreso básico'!D90+'Ingreso FOA'!D90+'Ingreso PP'!D90</f>
        <v>0.57040566999999998</v>
      </c>
      <c r="E90" s="152">
        <f>+'ingreso básico'!E90+'Ingreso FOA'!E90+'Ingreso PP'!E90</f>
        <v>0.52193564000000003</v>
      </c>
      <c r="F90" s="152">
        <f>+'ingreso básico'!F90+'Ingreso FOA'!F90+'Ingreso PP'!F90</f>
        <v>0.59097100000000002</v>
      </c>
      <c r="G90" s="152">
        <f>+'ingreso básico'!G90+'Ingreso FOA'!G90+'Ingreso PP'!G90</f>
        <v>0.53088075000000012</v>
      </c>
      <c r="H90" s="152">
        <f>+'ingreso básico'!H90+'Ingreso FOA'!H90+'Ingreso PP'!H90</f>
        <v>0.55200000000000005</v>
      </c>
      <c r="I90" s="152">
        <f>+'ingreso básico'!I90+'Ingreso FOA'!I90+'Ingreso PP'!I90</f>
        <v>0.5195767</v>
      </c>
      <c r="J90" s="152">
        <f>+'ingreso básico'!J90+'Ingreso FOA'!J90+'Ingreso PP'!J90</f>
        <v>0.51844124999999996</v>
      </c>
      <c r="K90" s="152">
        <f>+'ingreso básico'!K90+'Ingreso FOA'!K90+'Ingreso PP'!K90</f>
        <v>0.68339044999999998</v>
      </c>
      <c r="L90" s="152">
        <f>+'ingreso básico'!L90+'Ingreso FOA'!L90+'Ingreso PP'!L90</f>
        <v>0.66006022000000009</v>
      </c>
      <c r="M90" s="152">
        <f>+'ingreso básico'!M90+'Ingreso FOA'!M90+'Ingreso PP'!M90</f>
        <v>0.57552599999999998</v>
      </c>
      <c r="N90" s="166">
        <f>+'ingreso básico'!N90+'Ingreso FOA'!N90+'Ingreso PP'!N90</f>
        <v>0.56442059</v>
      </c>
      <c r="O90" s="150">
        <f t="shared" si="12"/>
        <v>6.8561346200000006</v>
      </c>
      <c r="P90" s="81">
        <f t="shared" si="13"/>
        <v>6.8168326100000005</v>
      </c>
      <c r="Q90" s="207">
        <f t="shared" si="14"/>
        <v>-0.80954359424733058</v>
      </c>
    </row>
    <row r="91" spans="2:17" ht="21" customHeight="1" x14ac:dyDescent="0.3">
      <c r="B91" s="79">
        <v>2011</v>
      </c>
      <c r="C91" s="152">
        <f>+'ingreso básico'!C91+'Ingreso FOA'!C91+'Ingreso PP'!C91</f>
        <v>0.60608068000000004</v>
      </c>
      <c r="D91" s="152">
        <f>+'ingreso básico'!D91+'Ingreso FOA'!D91+'Ingreso PP'!D91</f>
        <v>0.51261260000000008</v>
      </c>
      <c r="E91" s="152">
        <f>+'ingreso básico'!E91+'Ingreso FOA'!E91+'Ingreso PP'!E91</f>
        <v>0.49711472999999995</v>
      </c>
      <c r="F91" s="152">
        <f>+'ingreso básico'!F91+'Ingreso FOA'!F91+'Ingreso PP'!F91</f>
        <v>0.52099913000000009</v>
      </c>
      <c r="G91" s="152">
        <f>+'ingreso básico'!G91+'Ingreso FOA'!G91+'Ingreso PP'!G91</f>
        <v>0.55925981000000002</v>
      </c>
      <c r="H91" s="152">
        <f>+'ingreso básico'!H91+'Ingreso FOA'!H91+'Ingreso PP'!H91</f>
        <v>0.59935044999999998</v>
      </c>
      <c r="I91" s="152">
        <f>+'ingreso básico'!I91+'Ingreso FOA'!I91+'Ingreso PP'!I91</f>
        <v>0.65666165999999992</v>
      </c>
      <c r="J91" s="152">
        <f>+'ingreso básico'!J91+'Ingreso FOA'!J91+'Ingreso PP'!J91</f>
        <v>0.63047189000000003</v>
      </c>
      <c r="K91" s="152">
        <f>+'ingreso básico'!K91+'Ingreso FOA'!K91+'Ingreso PP'!K91</f>
        <v>0.75605851999999996</v>
      </c>
      <c r="L91" s="152">
        <f>+'ingreso básico'!L91+'Ingreso FOA'!L91+'Ingreso PP'!L91</f>
        <v>0.68656138</v>
      </c>
      <c r="M91" s="152">
        <f>+'ingreso básico'!M91+'Ingreso FOA'!M91+'Ingreso PP'!M91</f>
        <v>0.73341831000000002</v>
      </c>
      <c r="N91" s="166">
        <f>+'ingreso básico'!N91+'Ingreso FOA'!N91+'Ingreso PP'!N91</f>
        <v>0.66894933000000001</v>
      </c>
      <c r="O91" s="82">
        <f t="shared" si="12"/>
        <v>7.4275384899999999</v>
      </c>
      <c r="P91" s="81">
        <f t="shared" si="13"/>
        <v>7.9547912099999998</v>
      </c>
      <c r="Q91" s="207">
        <f t="shared" si="14"/>
        <v>8.3341985195733983</v>
      </c>
    </row>
    <row r="92" spans="2:17" ht="21" customHeight="1" x14ac:dyDescent="0.3">
      <c r="B92" s="79">
        <v>2012</v>
      </c>
      <c r="C92" s="152">
        <f>+'ingreso básico'!C92+'Ingreso FOA'!C92+'Ingreso PP'!C92</f>
        <v>0.65935717999999988</v>
      </c>
      <c r="D92" s="152">
        <f>+'ingreso básico'!D92+'Ingreso FOA'!D92+'Ingreso PP'!D92</f>
        <v>0.64693924999999985</v>
      </c>
      <c r="E92" s="152">
        <f>+'ingreso básico'!E92+'Ingreso FOA'!E92+'Ingreso PP'!E92</f>
        <v>0.64319884999999999</v>
      </c>
      <c r="F92" s="152">
        <f>+'ingreso básico'!F92+'Ingreso FOA'!F92+'Ingreso PP'!F92</f>
        <v>0.56244554000000002</v>
      </c>
      <c r="G92" s="152">
        <f>+'ingreso básico'!G92+'Ingreso FOA'!G92+'Ingreso PP'!G92</f>
        <v>0.70735345000000005</v>
      </c>
      <c r="H92" s="152">
        <f>+'ingreso básico'!H92+'Ingreso FOA'!H92+'Ingreso PP'!H92</f>
        <v>0.60337584999999994</v>
      </c>
      <c r="I92" s="152">
        <f>+'ingreso básico'!I92+'Ingreso FOA'!I92+'Ingreso PP'!I92</f>
        <v>0.66881637000000005</v>
      </c>
      <c r="J92" s="152">
        <f>+'ingreso básico'!J92+'Ingreso FOA'!J92+'Ingreso PP'!J92</f>
        <v>0.82761938000000002</v>
      </c>
      <c r="K92" s="152">
        <f>+'ingreso básico'!K92+'Ingreso FOA'!K92+'Ingreso PP'!K92</f>
        <v>0.79816046000000007</v>
      </c>
      <c r="L92" s="152">
        <f>+'ingreso básico'!L92+'Ingreso FOA'!L92+'Ingreso PP'!L92</f>
        <v>0.83955010999999991</v>
      </c>
      <c r="M92" s="152">
        <f>+'ingreso básico'!M92+'Ingreso FOA'!M92+'Ingreso PP'!M92</f>
        <v>0.90173302000000011</v>
      </c>
      <c r="N92" s="166">
        <f>+'ingreso básico'!N92+'Ingreso FOA'!N92+'Ingreso PP'!N92</f>
        <v>0.42447636</v>
      </c>
      <c r="O92" s="82">
        <f t="shared" si="12"/>
        <v>8.2830258200000006</v>
      </c>
      <c r="P92" s="81">
        <f t="shared" si="13"/>
        <v>8.2451046800000007</v>
      </c>
      <c r="Q92" s="207">
        <f t="shared" si="14"/>
        <v>11.517777136419793</v>
      </c>
    </row>
    <row r="93" spans="2:17" ht="21" customHeight="1" x14ac:dyDescent="0.3">
      <c r="B93" s="79">
        <v>2013</v>
      </c>
      <c r="C93" s="152">
        <f>+'ingreso básico'!C93+'Ingreso FOA'!C93+'Ingreso PP'!C93</f>
        <v>0.49604296999999997</v>
      </c>
      <c r="D93" s="152">
        <f>+'ingreso básico'!D93+'Ingreso FOA'!D93+'Ingreso PP'!D93</f>
        <v>0.67297257999999993</v>
      </c>
      <c r="E93" s="152">
        <f>+'ingreso básico'!E93+'Ingreso FOA'!E93+'Ingreso PP'!E93</f>
        <v>0.71644073999999991</v>
      </c>
      <c r="F93" s="152">
        <f>+'ingreso básico'!F93+'Ingreso FOA'!F93+'Ingreso PP'!F93</f>
        <v>0.62602409999999997</v>
      </c>
      <c r="G93" s="152">
        <f>+'ingreso básico'!G93+'Ingreso FOA'!G93+'Ingreso PP'!G93</f>
        <v>0.47666358000000003</v>
      </c>
      <c r="H93" s="152">
        <f>+'ingreso básico'!H93+'Ingreso FOA'!H93+'Ingreso PP'!H93</f>
        <v>0.79660500999999995</v>
      </c>
      <c r="I93" s="152">
        <f>+'ingreso básico'!I93+'Ingreso FOA'!I93+'Ingreso PP'!I93</f>
        <v>0.60931584999999999</v>
      </c>
      <c r="J93" s="152">
        <f>+'ingreso básico'!J93+'Ingreso FOA'!J93+'Ingreso PP'!J93</f>
        <v>0.71821649999999992</v>
      </c>
      <c r="K93" s="152">
        <f>+'ingreso básico'!K93+'Ingreso FOA'!K93+'Ingreso PP'!K93</f>
        <v>0.5841212899999999</v>
      </c>
      <c r="L93" s="152">
        <f>+'ingreso básico'!L93+'Ingreso FOA'!L93+'Ingreso PP'!L93</f>
        <v>0.60354472000000003</v>
      </c>
      <c r="M93" s="152">
        <f>+'ingreso básico'!M93+'Ingreso FOA'!M93+'Ingreso PP'!M93</f>
        <v>0.60138153000000005</v>
      </c>
      <c r="N93" s="166">
        <f>+'ingreso básico'!N93+'Ingreso FOA'!N93+'Ingreso PP'!N93</f>
        <v>0.68382237999999995</v>
      </c>
      <c r="O93" s="82">
        <f t="shared" si="12"/>
        <v>7.5851512499999991</v>
      </c>
      <c r="P93" s="81">
        <f t="shared" si="13"/>
        <v>7.5409501599999995</v>
      </c>
      <c r="Q93" s="207">
        <f t="shared" si="14"/>
        <v>-8.4253578965663767</v>
      </c>
    </row>
    <row r="94" spans="2:17" ht="21" customHeight="1" x14ac:dyDescent="0.3">
      <c r="B94" s="79">
        <v>2014</v>
      </c>
      <c r="C94" s="152">
        <f>+'ingreso básico'!C94+'Ingreso FOA'!C94+'Ingreso PP'!C94</f>
        <v>0.66320971000000006</v>
      </c>
      <c r="D94" s="152">
        <f>+'ingreso básico'!D94+'Ingreso FOA'!D94+'Ingreso PP'!D94</f>
        <v>0.65330225000000008</v>
      </c>
      <c r="E94" s="152">
        <f>+'ingreso básico'!E94+'Ingreso FOA'!E94+'Ingreso PP'!E94</f>
        <v>0.57294369000000001</v>
      </c>
      <c r="F94" s="152">
        <f>+'ingreso básico'!F94+'Ingreso FOA'!F94+'Ingreso PP'!F94</f>
        <v>0.66696736000000001</v>
      </c>
      <c r="G94" s="152">
        <f>+'ingreso básico'!G94+'Ingreso FOA'!G94+'Ingreso PP'!G94</f>
        <v>0.54866006999999994</v>
      </c>
      <c r="H94" s="152">
        <f>+'ingreso básico'!H94+'Ingreso FOA'!H94+'Ingreso PP'!H94</f>
        <v>0.63546480999999999</v>
      </c>
      <c r="I94" s="152">
        <f>+'ingreso básico'!I94+'Ingreso FOA'!I94+'Ingreso PP'!I94</f>
        <v>0.50956979000000002</v>
      </c>
      <c r="J94" s="152">
        <f>+'ingreso básico'!J94+'Ingreso FOA'!J94+'Ingreso PP'!J94</f>
        <v>0.56768495000000008</v>
      </c>
      <c r="K94" s="152">
        <f>+'ingreso básico'!K94+'Ingreso FOA'!K94+'Ingreso PP'!K94</f>
        <v>0.69188147000000011</v>
      </c>
      <c r="L94" s="152">
        <f>+'ingreso básico'!L94+'Ingreso FOA'!L94+'Ingreso PP'!L94</f>
        <v>0.66375708999999983</v>
      </c>
      <c r="M94" s="152">
        <f>+'ingreso básico'!M94+'Ingreso FOA'!M94+'Ingreso PP'!M94</f>
        <v>0.56644097999999998</v>
      </c>
      <c r="N94" s="166">
        <f>+'ingreso básico'!N94+'Ingreso FOA'!N94+'Ingreso PP'!N94</f>
        <v>0.66905937000000004</v>
      </c>
      <c r="O94" s="82">
        <f t="shared" si="12"/>
        <v>7.4089415400000016</v>
      </c>
      <c r="P94" s="81">
        <f t="shared" si="13"/>
        <v>7.1991241400000003</v>
      </c>
      <c r="Q94" s="207">
        <f t="shared" si="14"/>
        <v>-2.3230876246534637</v>
      </c>
    </row>
    <row r="95" spans="2:17" ht="21" customHeight="1" x14ac:dyDescent="0.3">
      <c r="B95" s="85">
        <v>2015</v>
      </c>
      <c r="C95" s="153">
        <f>+'ingreso básico'!C95+'Ingreso FOA'!C95+'Ingreso PP'!C95</f>
        <v>0.62121254000000004</v>
      </c>
      <c r="D95" s="153">
        <f>+'ingreso básico'!D95+'Ingreso FOA'!D95+'Ingreso PP'!D95</f>
        <v>0.59709294000000002</v>
      </c>
      <c r="E95" s="153">
        <f>+'ingreso básico'!E95+'Ingreso FOA'!E95+'Ingreso PP'!E95</f>
        <v>0.54509264999999996</v>
      </c>
      <c r="F95" s="153">
        <f>+'ingreso básico'!F95+'Ingreso FOA'!F95+'Ingreso PP'!F95</f>
        <v>0.75905391</v>
      </c>
      <c r="G95" s="153">
        <f>+'ingreso básico'!G95+'Ingreso FOA'!G95+'Ingreso PP'!G95</f>
        <v>0.4835602</v>
      </c>
      <c r="H95" s="153">
        <f>+'ingreso básico'!H95+'Ingreso FOA'!H95+'Ingreso PP'!H95</f>
        <v>0.52471824999999994</v>
      </c>
      <c r="I95" s="153">
        <f>+'ingreso básico'!I95+'Ingreso FOA'!I95+'Ingreso PP'!I95</f>
        <v>0.54160987000000005</v>
      </c>
      <c r="J95" s="153">
        <f>+'ingreso básico'!J95+'Ingreso FOA'!J95+'Ingreso PP'!J95</f>
        <v>0.50051681000000003</v>
      </c>
      <c r="K95" s="153">
        <f>+'ingreso básico'!K95+'Ingreso FOA'!K95+'Ingreso PP'!K95</f>
        <v>0.51023569999999996</v>
      </c>
      <c r="L95" s="153">
        <f>+'ingreso básico'!L95+'Ingreso FOA'!L95+'Ingreso PP'!L95</f>
        <v>0.50690123999999992</v>
      </c>
      <c r="M95" s="153">
        <f>+'ingreso básico'!M95+'Ingreso FOA'!M95+'Ingreso PP'!M95</f>
        <v>0.46719794999999997</v>
      </c>
      <c r="N95" s="167">
        <f>+'ingreso básico'!N95+'Ingreso FOA'!N95+'Ingreso PP'!N95</f>
        <v>0</v>
      </c>
      <c r="O95" s="88">
        <f t="shared" si="12"/>
        <v>6.0571920599999993</v>
      </c>
      <c r="P95" s="87"/>
      <c r="Q95" s="218">
        <f t="shared" si="14"/>
        <v>-18.244839329640627</v>
      </c>
    </row>
    <row r="96" spans="2:17" ht="21" customHeight="1" x14ac:dyDescent="0.3"/>
    <row r="97" spans="2:19" ht="30.75" customHeight="1" x14ac:dyDescent="0.6">
      <c r="B97" s="137" t="s">
        <v>66</v>
      </c>
      <c r="C97" s="68"/>
      <c r="D97" s="68"/>
      <c r="E97" s="68"/>
      <c r="F97" s="68"/>
      <c r="G97" s="68"/>
      <c r="H97" s="68"/>
      <c r="I97" s="68"/>
      <c r="J97" s="68"/>
      <c r="K97" s="68"/>
      <c r="L97" s="68"/>
      <c r="M97" s="68"/>
      <c r="N97" s="68"/>
      <c r="O97" s="68"/>
      <c r="P97" s="68"/>
      <c r="Q97" s="68"/>
    </row>
    <row r="98" spans="2:19" ht="31.2" x14ac:dyDescent="0.3">
      <c r="B98" s="139" t="s">
        <v>23</v>
      </c>
      <c r="C98" s="140" t="s">
        <v>24</v>
      </c>
      <c r="D98" s="141" t="s">
        <v>25</v>
      </c>
      <c r="E98" s="141" t="s">
        <v>26</v>
      </c>
      <c r="F98" s="141" t="s">
        <v>27</v>
      </c>
      <c r="G98" s="141" t="s">
        <v>28</v>
      </c>
      <c r="H98" s="141" t="s">
        <v>29</v>
      </c>
      <c r="I98" s="141" t="s">
        <v>30</v>
      </c>
      <c r="J98" s="141" t="s">
        <v>31</v>
      </c>
      <c r="K98" s="141" t="s">
        <v>32</v>
      </c>
      <c r="L98" s="141" t="s">
        <v>33</v>
      </c>
      <c r="M98" s="141" t="s">
        <v>34</v>
      </c>
      <c r="N98" s="140" t="s">
        <v>35</v>
      </c>
      <c r="O98" s="142" t="s">
        <v>36</v>
      </c>
      <c r="P98" s="143" t="s">
        <v>37</v>
      </c>
      <c r="Q98" s="144" t="s">
        <v>38</v>
      </c>
    </row>
    <row r="99" spans="2:19" ht="21" customHeight="1" x14ac:dyDescent="0.3">
      <c r="B99" s="79">
        <v>2000</v>
      </c>
      <c r="C99" s="151">
        <f>+'ingreso básico'!C99+'Ingreso FOA'!C99+'Ingreso PP'!C99</f>
        <v>1.0820000000000001</v>
      </c>
      <c r="D99" s="151">
        <f>+'ingreso básico'!D99+'Ingreso FOA'!D99+'Ingreso PP'!D99</f>
        <v>1.544</v>
      </c>
      <c r="E99" s="151">
        <f>+'ingreso básico'!E99+'Ingreso FOA'!E99+'Ingreso PP'!E99</f>
        <v>1.2024349999999999</v>
      </c>
      <c r="F99" s="151">
        <f>+'ingreso básico'!F99+'Ingreso FOA'!F99+'Ingreso PP'!F99</f>
        <v>1.3160000000000001</v>
      </c>
      <c r="G99" s="151">
        <f>+'ingreso básico'!G99+'Ingreso FOA'!G99+'Ingreso PP'!G99</f>
        <v>1.2010000000000001</v>
      </c>
      <c r="H99" s="151">
        <f>+'ingreso básico'!H99+'Ingreso FOA'!H99+'Ingreso PP'!H99</f>
        <v>1.2453859999999999</v>
      </c>
      <c r="I99" s="151">
        <f>+'ingreso básico'!I99+'Ingreso FOA'!I99+'Ingreso PP'!I99</f>
        <v>1.03</v>
      </c>
      <c r="J99" s="151">
        <f>+'ingreso básico'!J99+'Ingreso FOA'!J99+'Ingreso PP'!J99</f>
        <v>1.2610000000000001</v>
      </c>
      <c r="K99" s="151">
        <f>+'ingreso básico'!K99+'Ingreso FOA'!K99+'Ingreso PP'!K99</f>
        <v>1.2929999999999999</v>
      </c>
      <c r="L99" s="151">
        <f>+'ingreso básico'!L99+'Ingreso FOA'!L99+'Ingreso PP'!L99</f>
        <v>1.1627515800000001</v>
      </c>
      <c r="M99" s="151">
        <f>+'ingreso básico'!M99+'Ingreso FOA'!M99+'Ingreso PP'!M99</f>
        <v>1.65768691</v>
      </c>
      <c r="N99" s="165">
        <f>+'ingreso básico'!N99+'Ingreso FOA'!N99+'Ingreso PP'!N99</f>
        <v>1.3909719</v>
      </c>
      <c r="O99" s="82">
        <f>SUM(C99:N99)</f>
        <v>15.386231389999999</v>
      </c>
      <c r="P99" s="81">
        <f>SUM(I99:N99,C100:H100)</f>
        <v>17.117574390000001</v>
      </c>
      <c r="Q99" s="83"/>
    </row>
    <row r="100" spans="2:19" ht="21" customHeight="1" x14ac:dyDescent="0.3">
      <c r="B100" s="79">
        <v>2001</v>
      </c>
      <c r="C100" s="152">
        <f>+'ingreso básico'!C100+'Ingreso FOA'!C100+'Ingreso PP'!C100</f>
        <v>1.4260000000000002</v>
      </c>
      <c r="D100" s="152">
        <f>+'ingreso básico'!D100+'Ingreso FOA'!D100+'Ingreso PP'!D100</f>
        <v>1.795277</v>
      </c>
      <c r="E100" s="152">
        <f>+'ingreso básico'!E100+'Ingreso FOA'!E100+'Ingreso PP'!E100</f>
        <v>1.16343</v>
      </c>
      <c r="F100" s="152">
        <f>+'ingreso básico'!F100+'Ingreso FOA'!F100+'Ingreso PP'!F100</f>
        <v>1.1652200000000001</v>
      </c>
      <c r="G100" s="152">
        <f>+'ingreso básico'!G100+'Ingreso FOA'!G100+'Ingreso PP'!G100</f>
        <v>1.2673369999999999</v>
      </c>
      <c r="H100" s="152">
        <f>+'ingreso básico'!H100+'Ingreso FOA'!H100+'Ingreso PP'!H100</f>
        <v>2.5049000000000001</v>
      </c>
      <c r="I100" s="152">
        <f>+'ingreso básico'!I100+'Ingreso FOA'!I100+'Ingreso PP'!I100</f>
        <v>1.619696</v>
      </c>
      <c r="J100" s="152">
        <f>+'ingreso básico'!J100+'Ingreso FOA'!J100+'Ingreso PP'!J100</f>
        <v>1.353656</v>
      </c>
      <c r="K100" s="152">
        <f>+'ingreso básico'!K100+'Ingreso FOA'!K100+'Ingreso PP'!K100</f>
        <v>1.3613679999999999</v>
      </c>
      <c r="L100" s="152">
        <f>+'ingreso básico'!L100+'Ingreso FOA'!L100+'Ingreso PP'!L100</f>
        <v>1.5837279999999998</v>
      </c>
      <c r="M100" s="152">
        <f>+'ingreso básico'!M100+'Ingreso FOA'!M100+'Ingreso PP'!M100</f>
        <v>1.5562199999999999</v>
      </c>
      <c r="N100" s="166">
        <f>+'ingreso básico'!N100+'Ingreso FOA'!N100+'Ingreso PP'!N100</f>
        <v>1.5158990000000001</v>
      </c>
      <c r="O100" s="82">
        <f t="shared" ref="O100:O114" si="15">SUM(C100:N100)</f>
        <v>18.312730999999999</v>
      </c>
      <c r="P100" s="81">
        <f t="shared" ref="P100:P113" si="16">SUM(I100:N100,C101:H101)</f>
        <v>16.792998000000001</v>
      </c>
      <c r="Q100" s="207">
        <f>((O100/O99)-1)*100</f>
        <v>19.020249571327952</v>
      </c>
    </row>
    <row r="101" spans="2:19" ht="21" customHeight="1" x14ac:dyDescent="0.3">
      <c r="B101" s="79">
        <v>2002</v>
      </c>
      <c r="C101" s="152">
        <f>+'ingreso básico'!C101+'Ingreso FOA'!C101+'Ingreso PP'!C101</f>
        <v>1.2674290000000001</v>
      </c>
      <c r="D101" s="152">
        <f>+'ingreso básico'!D101+'Ingreso FOA'!D101+'Ingreso PP'!D101</f>
        <v>1.5946939999999998</v>
      </c>
      <c r="E101" s="152">
        <f>+'ingreso básico'!E101+'Ingreso FOA'!E101+'Ingreso PP'!E101</f>
        <v>1.3582400000000001</v>
      </c>
      <c r="F101" s="152">
        <f>+'ingreso básico'!F101+'Ingreso FOA'!F101+'Ingreso PP'!F101</f>
        <v>1.4169899999999997</v>
      </c>
      <c r="G101" s="152">
        <f>+'ingreso básico'!G101+'Ingreso FOA'!G101+'Ingreso PP'!G101</f>
        <v>0.29808000000000001</v>
      </c>
      <c r="H101" s="152">
        <f>+'ingreso básico'!H101+'Ingreso FOA'!H101+'Ingreso PP'!H101</f>
        <v>1.8669980000000002</v>
      </c>
      <c r="I101" s="152">
        <f>+'ingreso básico'!I101+'Ingreso FOA'!I101+'Ingreso PP'!I101</f>
        <v>0.97377099999999994</v>
      </c>
      <c r="J101" s="152">
        <f>+'ingreso básico'!J101+'Ingreso FOA'!J101+'Ingreso PP'!J101</f>
        <v>1.1779660000000001</v>
      </c>
      <c r="K101" s="152">
        <f>+'ingreso básico'!K101+'Ingreso FOA'!K101+'Ingreso PP'!K101</f>
        <v>1.2929269999999999</v>
      </c>
      <c r="L101" s="152">
        <f>+'ingreso básico'!L101+'Ingreso FOA'!L101+'Ingreso PP'!L101</f>
        <v>1.4306989999999999</v>
      </c>
      <c r="M101" s="152">
        <f>+'ingreso básico'!M101+'Ingreso FOA'!M101+'Ingreso PP'!M101</f>
        <v>2.9733549999999997</v>
      </c>
      <c r="N101" s="166">
        <f>+'ingreso básico'!N101+'Ingreso FOA'!N101+'Ingreso PP'!N101</f>
        <v>0.87844700000000009</v>
      </c>
      <c r="O101" s="82">
        <f t="shared" si="15"/>
        <v>16.529595999999998</v>
      </c>
      <c r="P101" s="81">
        <f t="shared" si="16"/>
        <v>17.881178999999996</v>
      </c>
      <c r="Q101" s="207">
        <f t="shared" ref="Q101:Q114" si="17">((O101/O100)-1)*100</f>
        <v>-9.7371331452419714</v>
      </c>
    </row>
    <row r="102" spans="2:19" ht="21" customHeight="1" x14ac:dyDescent="0.3">
      <c r="B102" s="79">
        <v>2003</v>
      </c>
      <c r="C102" s="152">
        <f>+'ingreso básico'!C102+'Ingreso FOA'!C102+'Ingreso PP'!C102</f>
        <v>1.461112</v>
      </c>
      <c r="D102" s="152">
        <f>+'ingreso básico'!D102+'Ingreso FOA'!D102+'Ingreso PP'!D102</f>
        <v>1.6541410000000001</v>
      </c>
      <c r="E102" s="152">
        <f>+'ingreso básico'!E102+'Ingreso FOA'!E102+'Ingreso PP'!E102</f>
        <v>1.4364410000000001</v>
      </c>
      <c r="F102" s="152">
        <f>+'ingreso básico'!F102+'Ingreso FOA'!F102+'Ingreso PP'!F102</f>
        <v>1.7174480000000001</v>
      </c>
      <c r="G102" s="152">
        <f>+'ingreso básico'!G102+'Ingreso FOA'!G102+'Ingreso PP'!G102</f>
        <v>1.4581630000000001</v>
      </c>
      <c r="H102" s="152">
        <f>+'ingreso básico'!H102+'Ingreso FOA'!H102+'Ingreso PP'!H102</f>
        <v>1.426709</v>
      </c>
      <c r="I102" s="152">
        <f>+'ingreso básico'!I102+'Ingreso FOA'!I102+'Ingreso PP'!I102</f>
        <v>1.5412370000000002</v>
      </c>
      <c r="J102" s="152">
        <f>+'ingreso básico'!J102+'Ingreso FOA'!J102+'Ingreso PP'!J102</f>
        <v>1.4199539999999999</v>
      </c>
      <c r="K102" s="152">
        <f>+'ingreso básico'!K102+'Ingreso FOA'!K102+'Ingreso PP'!K102</f>
        <v>1.603488</v>
      </c>
      <c r="L102" s="152">
        <f>+'ingreso básico'!L102+'Ingreso FOA'!L102+'Ingreso PP'!L102</f>
        <v>1.457446</v>
      </c>
      <c r="M102" s="152">
        <f>+'ingreso básico'!M102+'Ingreso FOA'!M102+'Ingreso PP'!M102</f>
        <v>1.600576</v>
      </c>
      <c r="N102" s="166">
        <f>+'ingreso básico'!N102+'Ingreso FOA'!N102+'Ingreso PP'!N102</f>
        <v>1.4140010000000001</v>
      </c>
      <c r="O102" s="82">
        <f t="shared" si="15"/>
        <v>18.190716000000002</v>
      </c>
      <c r="P102" s="81">
        <f t="shared" si="16"/>
        <v>17.129421000000001</v>
      </c>
      <c r="Q102" s="207">
        <f t="shared" si="17"/>
        <v>10.049368417715732</v>
      </c>
    </row>
    <row r="103" spans="2:19" ht="21" customHeight="1" x14ac:dyDescent="0.3">
      <c r="B103" s="79">
        <v>2004</v>
      </c>
      <c r="C103" s="152">
        <f>+'ingreso básico'!C103+'Ingreso FOA'!C103+'Ingreso PP'!C103</f>
        <v>1.4176099999999998</v>
      </c>
      <c r="D103" s="152">
        <f>+'ingreso básico'!D103+'Ingreso FOA'!D103+'Ingreso PP'!D103</f>
        <v>1.5323360000000001</v>
      </c>
      <c r="E103" s="152">
        <f>+'ingreso básico'!E103+'Ingreso FOA'!E103+'Ingreso PP'!E103</f>
        <v>1.246332</v>
      </c>
      <c r="F103" s="152">
        <f>+'ingreso básico'!F103+'Ingreso FOA'!F103+'Ingreso PP'!F103</f>
        <v>1.399635</v>
      </c>
      <c r="G103" s="152">
        <f>+'ingreso básico'!G103+'Ingreso FOA'!G103+'Ingreso PP'!G103</f>
        <v>1.2559689999999999</v>
      </c>
      <c r="H103" s="152">
        <f>+'ingreso básico'!H103+'Ingreso FOA'!H103+'Ingreso PP'!H103</f>
        <v>1.240837</v>
      </c>
      <c r="I103" s="152">
        <f>+'ingreso básico'!I103+'Ingreso FOA'!I103+'Ingreso PP'!I103</f>
        <v>1.327709</v>
      </c>
      <c r="J103" s="152">
        <f>+'ingreso básico'!J103+'Ingreso FOA'!J103+'Ingreso PP'!J103</f>
        <v>1.3233219999999999</v>
      </c>
      <c r="K103" s="152">
        <f>+'ingreso básico'!K103+'Ingreso FOA'!K103+'Ingreso PP'!K103</f>
        <v>1.131173</v>
      </c>
      <c r="L103" s="152">
        <f>+'ingreso básico'!L103+'Ingreso FOA'!L103+'Ingreso PP'!L103</f>
        <v>1.1647620000000001</v>
      </c>
      <c r="M103" s="152">
        <f>+'ingreso básico'!M103+'Ingreso FOA'!M103+'Ingreso PP'!M103</f>
        <v>1.0081290000000001</v>
      </c>
      <c r="N103" s="166">
        <f>+'ingreso básico'!N103+'Ingreso FOA'!N103+'Ingreso PP'!N103</f>
        <v>0.80616099999999991</v>
      </c>
      <c r="O103" s="82">
        <f t="shared" si="15"/>
        <v>14.853974999999998</v>
      </c>
      <c r="P103" s="81">
        <f t="shared" si="16"/>
        <v>13.593030999999998</v>
      </c>
      <c r="Q103" s="207">
        <f t="shared" si="17"/>
        <v>-18.343098754331621</v>
      </c>
    </row>
    <row r="104" spans="2:19" ht="21" customHeight="1" x14ac:dyDescent="0.3">
      <c r="B104" s="79">
        <v>2005</v>
      </c>
      <c r="C104" s="152">
        <f>+'ingreso básico'!C104+'Ingreso FOA'!C104+'Ingreso PP'!C104</f>
        <v>1.3020689999999999</v>
      </c>
      <c r="D104" s="152">
        <f>+'ingreso básico'!D104+'Ingreso FOA'!D104+'Ingreso PP'!D104</f>
        <v>1.1622810000000001</v>
      </c>
      <c r="E104" s="152">
        <f>+'ingreso básico'!E104+'Ingreso FOA'!E104+'Ingreso PP'!E104</f>
        <v>1.136987</v>
      </c>
      <c r="F104" s="152">
        <f>+'ingreso básico'!F104+'Ingreso FOA'!F104+'Ingreso PP'!F104</f>
        <v>0.99760100000000007</v>
      </c>
      <c r="G104" s="152">
        <f>+'ingreso básico'!G104+'Ingreso FOA'!G104+'Ingreso PP'!G104</f>
        <v>1.0385630000000001</v>
      </c>
      <c r="H104" s="152">
        <f>+'ingreso básico'!H104+'Ingreso FOA'!H104+'Ingreso PP'!H104</f>
        <v>1.1942740000000001</v>
      </c>
      <c r="I104" s="152">
        <f>+'ingreso básico'!I104+'Ingreso FOA'!I104+'Ingreso PP'!I104</f>
        <v>0.71274399999999993</v>
      </c>
      <c r="J104" s="152">
        <f>+'ingreso básico'!J104+'Ingreso FOA'!J104+'Ingreso PP'!J104</f>
        <v>1.091491</v>
      </c>
      <c r="K104" s="152">
        <f>+'ingreso básico'!K104+'Ingreso FOA'!K104+'Ingreso PP'!K104</f>
        <v>0.95134699999999994</v>
      </c>
      <c r="L104" s="152">
        <f>+'ingreso básico'!L104+'Ingreso FOA'!L104+'Ingreso PP'!L104</f>
        <v>1.2868739999999999</v>
      </c>
      <c r="M104" s="152">
        <f>+'ingreso básico'!M104+'Ingreso FOA'!M104+'Ingreso PP'!M104</f>
        <v>1.3197719999999999</v>
      </c>
      <c r="N104" s="166">
        <f>+'ingreso básico'!N104+'Ingreso FOA'!N104+'Ingreso PP'!N104</f>
        <v>1.2841339999999999</v>
      </c>
      <c r="O104" s="82">
        <f t="shared" si="15"/>
        <v>13.478137</v>
      </c>
      <c r="P104" s="81">
        <f t="shared" si="16"/>
        <v>14.911095999999999</v>
      </c>
      <c r="Q104" s="207">
        <f t="shared" si="17"/>
        <v>-9.2624230214471091</v>
      </c>
    </row>
    <row r="105" spans="2:19" ht="21" customHeight="1" x14ac:dyDescent="0.3">
      <c r="B105" s="79">
        <v>2006</v>
      </c>
      <c r="C105" s="152">
        <f>+'ingreso básico'!C105+'Ingreso FOA'!C105+'Ingreso PP'!C105</f>
        <v>1.3058270000000001</v>
      </c>
      <c r="D105" s="152">
        <f>+'ingreso básico'!D105+'Ingreso FOA'!D105+'Ingreso PP'!D105</f>
        <v>1.518589</v>
      </c>
      <c r="E105" s="152">
        <f>+'ingreso básico'!E105+'Ingreso FOA'!E105+'Ingreso PP'!E105</f>
        <v>1.390123</v>
      </c>
      <c r="F105" s="152">
        <f>+'ingreso básico'!F105+'Ingreso FOA'!F105+'Ingreso PP'!F105</f>
        <v>1.5921400000000001</v>
      </c>
      <c r="G105" s="152">
        <f>+'ingreso básico'!G105+'Ingreso FOA'!G105+'Ingreso PP'!G105</f>
        <v>1.233338</v>
      </c>
      <c r="H105" s="152">
        <f>+'ingreso básico'!H105+'Ingreso FOA'!H105+'Ingreso PP'!H105</f>
        <v>1.2247170000000001</v>
      </c>
      <c r="I105" s="152">
        <f>+'ingreso básico'!I105+'Ingreso FOA'!I105+'Ingreso PP'!I105</f>
        <v>1.2056040000000001</v>
      </c>
      <c r="J105" s="152">
        <f>+'ingreso básico'!J105+'Ingreso FOA'!J105+'Ingreso PP'!J105</f>
        <v>0.97138900000000006</v>
      </c>
      <c r="K105" s="152">
        <f>+'ingreso básico'!K105+'Ingreso FOA'!K105+'Ingreso PP'!K105</f>
        <v>1.0498829999999999</v>
      </c>
      <c r="L105" s="152">
        <f>+'ingreso básico'!L105+'Ingreso FOA'!L105+'Ingreso PP'!L105</f>
        <v>1.307687</v>
      </c>
      <c r="M105" s="152">
        <f>+'ingreso básico'!M105+'Ingreso FOA'!M105+'Ingreso PP'!M105</f>
        <v>1.2019730000000002</v>
      </c>
      <c r="N105" s="166">
        <f>+'ingreso básico'!N105+'Ingreso FOA'!N105+'Ingreso PP'!N105</f>
        <v>1.072765</v>
      </c>
      <c r="O105" s="82">
        <f t="shared" si="15"/>
        <v>15.074035000000002</v>
      </c>
      <c r="P105" s="81">
        <f t="shared" si="16"/>
        <v>13.050841000000002</v>
      </c>
      <c r="Q105" s="207">
        <f t="shared" si="17"/>
        <v>11.84064236771003</v>
      </c>
    </row>
    <row r="106" spans="2:19" ht="21" customHeight="1" x14ac:dyDescent="0.3">
      <c r="B106" s="79">
        <v>2007</v>
      </c>
      <c r="C106" s="152">
        <f>+'ingreso básico'!C106+'Ingreso FOA'!C106+'Ingreso PP'!C106</f>
        <v>1.0948769999999999</v>
      </c>
      <c r="D106" s="152">
        <f>+'ingreso básico'!D106+'Ingreso FOA'!D106+'Ingreso PP'!D106</f>
        <v>1.2161120000000001</v>
      </c>
      <c r="E106" s="152">
        <f>+'ingreso básico'!E106+'Ingreso FOA'!E106+'Ingreso PP'!E106</f>
        <v>0.69589500000000004</v>
      </c>
      <c r="F106" s="152">
        <f>+'ingreso básico'!F106+'Ingreso FOA'!F106+'Ingreso PP'!F106</f>
        <v>1.3631070000000001</v>
      </c>
      <c r="G106" s="152">
        <f>+'ingreso básico'!G106+'Ingreso FOA'!G106+'Ingreso PP'!G106</f>
        <v>0.99615399999999998</v>
      </c>
      <c r="H106" s="152">
        <f>+'ingreso básico'!H106+'Ingreso FOA'!H106+'Ingreso PP'!H106</f>
        <v>0.87539500000000003</v>
      </c>
      <c r="I106" s="152">
        <f>+'ingreso básico'!I106+'Ingreso FOA'!I106+'Ingreso PP'!I106</f>
        <v>0.96015800000000007</v>
      </c>
      <c r="J106" s="152">
        <f>+'ingreso básico'!J106+'Ingreso FOA'!J106+'Ingreso PP'!J106</f>
        <v>0.90101699999999996</v>
      </c>
      <c r="K106" s="152">
        <f>+'ingreso básico'!K106+'Ingreso FOA'!K106+'Ingreso PP'!K106</f>
        <v>1.0020120000000001</v>
      </c>
      <c r="L106" s="152">
        <f>+'ingreso básico'!L106+'Ingreso FOA'!L106+'Ingreso PP'!L106</f>
        <v>0.88004100000000007</v>
      </c>
      <c r="M106" s="152">
        <f>+'ingreso básico'!M106+'Ingreso FOA'!M106+'Ingreso PP'!M106</f>
        <v>0.91262999999999994</v>
      </c>
      <c r="N106" s="166">
        <f>+'ingreso básico'!N106+'Ingreso FOA'!N106+'Ingreso PP'!N106</f>
        <v>1.0351080000000001</v>
      </c>
      <c r="O106" s="82">
        <f t="shared" si="15"/>
        <v>11.932506</v>
      </c>
      <c r="P106" s="81">
        <f t="shared" si="16"/>
        <v>11.115460000000001</v>
      </c>
      <c r="Q106" s="207">
        <f t="shared" si="17"/>
        <v>-20.84066409557893</v>
      </c>
    </row>
    <row r="107" spans="2:19" ht="21" customHeight="1" x14ac:dyDescent="0.3">
      <c r="B107" s="79">
        <v>2008</v>
      </c>
      <c r="C107" s="152">
        <f>+'ingreso básico'!C107+'Ingreso FOA'!C107+'Ingreso PP'!C107</f>
        <v>0.25135600000000002</v>
      </c>
      <c r="D107" s="152">
        <f>+'ingreso básico'!D107+'Ingreso FOA'!D107+'Ingreso PP'!D107</f>
        <v>1.2810089999999998</v>
      </c>
      <c r="E107" s="152">
        <f>+'ingreso básico'!E107+'Ingreso FOA'!E107+'Ingreso PP'!E107</f>
        <v>0.92131099999999999</v>
      </c>
      <c r="F107" s="152">
        <f>+'ingreso básico'!F107+'Ingreso FOA'!F107+'Ingreso PP'!F107</f>
        <v>1.0413559999999999</v>
      </c>
      <c r="G107" s="152">
        <f>+'ingreso básico'!G107+'Ingreso FOA'!G107+'Ingreso PP'!G107</f>
        <v>0.95424599999999993</v>
      </c>
      <c r="H107" s="152">
        <f>+'ingreso básico'!H107+'Ingreso FOA'!H107+'Ingreso PP'!H107</f>
        <v>0.97521600000000008</v>
      </c>
      <c r="I107" s="152">
        <f>+'ingreso básico'!I107+'Ingreso FOA'!I107+'Ingreso PP'!I107</f>
        <v>0.97191799999999995</v>
      </c>
      <c r="J107" s="152">
        <f>+'ingreso básico'!J107+'Ingreso FOA'!J107+'Ingreso PP'!J107</f>
        <v>1.0717829999999999</v>
      </c>
      <c r="K107" s="152">
        <f>+'ingreso básico'!K107+'Ingreso FOA'!K107+'Ingreso PP'!K107</f>
        <v>0.89800900000000006</v>
      </c>
      <c r="L107" s="152">
        <f>+'ingreso básico'!L107+'Ingreso FOA'!L107+'Ingreso PP'!L107</f>
        <v>0.99522500000000003</v>
      </c>
      <c r="M107" s="152">
        <f>+'ingreso básico'!M107+'Ingreso FOA'!M107+'Ingreso PP'!M107</f>
        <v>0.95136699999999996</v>
      </c>
      <c r="N107" s="166">
        <f>+'ingreso básico'!N107+'Ingreso FOA'!N107+'Ingreso PP'!N107</f>
        <v>1.4564250000000001</v>
      </c>
      <c r="O107" s="82">
        <f t="shared" si="15"/>
        <v>11.769220999999998</v>
      </c>
      <c r="P107" s="81">
        <f t="shared" si="16"/>
        <v>12.843251</v>
      </c>
      <c r="Q107" s="207">
        <f t="shared" si="17"/>
        <v>-1.3684049268443799</v>
      </c>
      <c r="S107" s="41"/>
    </row>
    <row r="108" spans="2:19" ht="21" customHeight="1" x14ac:dyDescent="0.3">
      <c r="B108" s="79">
        <v>2009</v>
      </c>
      <c r="C108" s="152">
        <f>+'ingreso básico'!C108+'Ingreso FOA'!C108+'Ingreso PP'!C108</f>
        <v>1.354914</v>
      </c>
      <c r="D108" s="152">
        <f>+'ingreso básico'!D108+'Ingreso FOA'!D108+'Ingreso PP'!D108</f>
        <v>1.247296</v>
      </c>
      <c r="E108" s="152">
        <f>+'ingreso básico'!E108+'Ingreso FOA'!E108+'Ingreso PP'!E108</f>
        <v>1.3326560000000001</v>
      </c>
      <c r="F108" s="152">
        <f>+'ingreso básico'!F108+'Ingreso FOA'!F108+'Ingreso PP'!F108</f>
        <v>0.99304700000000001</v>
      </c>
      <c r="G108" s="152">
        <f>+'ingreso básico'!G108+'Ingreso FOA'!G108+'Ingreso PP'!G108</f>
        <v>0.90204499999999999</v>
      </c>
      <c r="H108" s="152">
        <f>+'ingreso básico'!H108+'Ingreso FOA'!H108+'Ingreso PP'!H108</f>
        <v>0.66856599999999999</v>
      </c>
      <c r="I108" s="152">
        <f>+'ingreso básico'!I108+'Ingreso FOA'!I108+'Ingreso PP'!I108</f>
        <v>0.62366900000000003</v>
      </c>
      <c r="J108" s="152">
        <f>+'ingreso básico'!J108+'Ingreso FOA'!J108+'Ingreso PP'!J108</f>
        <v>0.69549194999999997</v>
      </c>
      <c r="K108" s="152">
        <f>+'ingreso básico'!K108+'Ingreso FOA'!K108+'Ingreso PP'!K108</f>
        <v>0.66056049999999999</v>
      </c>
      <c r="L108" s="152">
        <f>+'ingreso básico'!L108+'Ingreso FOA'!L108+'Ingreso PP'!L108</f>
        <v>0.65879378</v>
      </c>
      <c r="M108" s="152">
        <f>+'ingreso básico'!M108+'Ingreso FOA'!M108+'Ingreso PP'!M108</f>
        <v>0.73856568</v>
      </c>
      <c r="N108" s="166">
        <f>+'ingreso básico'!N108+'Ingreso FOA'!N108+'Ingreso PP'!N108</f>
        <v>0.85919790000000007</v>
      </c>
      <c r="O108" s="82">
        <f t="shared" si="15"/>
        <v>10.734802810000001</v>
      </c>
      <c r="P108" s="81">
        <f t="shared" si="16"/>
        <v>9.4758926400000014</v>
      </c>
      <c r="Q108" s="207">
        <f t="shared" si="17"/>
        <v>-8.7891814589937329</v>
      </c>
    </row>
    <row r="109" spans="2:19" ht="21" customHeight="1" x14ac:dyDescent="0.3">
      <c r="B109" s="79">
        <v>2010</v>
      </c>
      <c r="C109" s="152">
        <f>+'ingreso básico'!C109+'Ingreso FOA'!C109+'Ingreso PP'!C109</f>
        <v>0.87074180000000001</v>
      </c>
      <c r="D109" s="152">
        <f>+'ingreso básico'!D109+'Ingreso FOA'!D109+'Ingreso PP'!D109</f>
        <v>0.85251730000000003</v>
      </c>
      <c r="E109" s="152">
        <f>+'ingreso básico'!E109+'Ingreso FOA'!E109+'Ingreso PP'!E109</f>
        <v>0.93908533000000005</v>
      </c>
      <c r="F109" s="152">
        <f>+'ingreso básico'!F109+'Ingreso FOA'!F109+'Ingreso PP'!F109</f>
        <v>0.89158261999999999</v>
      </c>
      <c r="G109" s="152">
        <f>+'ingreso básico'!G109+'Ingreso FOA'!G109+'Ingreso PP'!G109</f>
        <v>0.86568677999999999</v>
      </c>
      <c r="H109" s="152">
        <f>+'ingreso básico'!H109+'Ingreso FOA'!H109+'Ingreso PP'!H109</f>
        <v>0.82000000000000006</v>
      </c>
      <c r="I109" s="152">
        <f>+'ingreso básico'!I109+'Ingreso FOA'!I109+'Ingreso PP'!I109</f>
        <v>0.79096498999999998</v>
      </c>
      <c r="J109" s="152">
        <f>+'ingreso básico'!J109+'Ingreso FOA'!J109+'Ingreso PP'!J109</f>
        <v>0.93180761000000001</v>
      </c>
      <c r="K109" s="152">
        <f>+'ingreso básico'!K109+'Ingreso FOA'!K109+'Ingreso PP'!K109</f>
        <v>0.92244415000000002</v>
      </c>
      <c r="L109" s="152">
        <f>+'ingreso básico'!L109+'Ingreso FOA'!L109+'Ingreso PP'!L109</f>
        <v>0.8883508699999999</v>
      </c>
      <c r="M109" s="152">
        <f>+'ingreso básico'!M109+'Ingreso FOA'!M109+'Ingreso PP'!M109</f>
        <v>0.99533199999999999</v>
      </c>
      <c r="N109" s="166">
        <f>+'ingreso básico'!N109+'Ingreso FOA'!N109+'Ingreso PP'!N109</f>
        <v>0.87734643000000001</v>
      </c>
      <c r="O109" s="150">
        <f t="shared" si="15"/>
        <v>10.64585988</v>
      </c>
      <c r="P109" s="81">
        <f t="shared" si="16"/>
        <v>10.43558269</v>
      </c>
      <c r="Q109" s="207">
        <f t="shared" si="17"/>
        <v>-0.82854740393690784</v>
      </c>
    </row>
    <row r="110" spans="2:19" ht="21" customHeight="1" x14ac:dyDescent="0.3">
      <c r="B110" s="79">
        <v>2011</v>
      </c>
      <c r="C110" s="152">
        <f>+'ingreso básico'!C110+'Ingreso FOA'!C110+'Ingreso PP'!C110</f>
        <v>0.86844378</v>
      </c>
      <c r="D110" s="152">
        <f>+'ingreso básico'!D110+'Ingreso FOA'!D110+'Ingreso PP'!D110</f>
        <v>0.96389214000000001</v>
      </c>
      <c r="E110" s="152">
        <f>+'ingreso básico'!E110+'Ingreso FOA'!E110+'Ingreso PP'!E110</f>
        <v>0.8166209499999999</v>
      </c>
      <c r="F110" s="152">
        <f>+'ingreso básico'!F110+'Ingreso FOA'!F110+'Ingreso PP'!F110</f>
        <v>0.84245727999999998</v>
      </c>
      <c r="G110" s="152">
        <f>+'ingreso básico'!G110+'Ingreso FOA'!G110+'Ingreso PP'!G110</f>
        <v>0.8115211699999999</v>
      </c>
      <c r="H110" s="152">
        <f>+'ingreso básico'!H110+'Ingreso FOA'!H110+'Ingreso PP'!H110</f>
        <v>0.72640132000000002</v>
      </c>
      <c r="I110" s="152">
        <f>+'ingreso básico'!I110+'Ingreso FOA'!I110+'Ingreso PP'!I110</f>
        <v>0.83675221999999994</v>
      </c>
      <c r="J110" s="152">
        <f>+'ingreso básico'!J110+'Ingreso FOA'!J110+'Ingreso PP'!J110</f>
        <v>0.78666574999999994</v>
      </c>
      <c r="K110" s="152">
        <f>+'ingreso básico'!K110+'Ingreso FOA'!K110+'Ingreso PP'!K110</f>
        <v>0.95507657999999995</v>
      </c>
      <c r="L110" s="152">
        <f>+'ingreso básico'!L110+'Ingreso FOA'!L110+'Ingreso PP'!L110</f>
        <v>1.00609591</v>
      </c>
      <c r="M110" s="152">
        <f>+'ingreso básico'!M110+'Ingreso FOA'!M110+'Ingreso PP'!M110</f>
        <v>0.94637046000000002</v>
      </c>
      <c r="N110" s="166">
        <f>+'ingreso básico'!N110+'Ingreso FOA'!N110+'Ingreso PP'!N110</f>
        <v>0.9775514099999999</v>
      </c>
      <c r="O110" s="82">
        <f t="shared" si="15"/>
        <v>10.537848970000002</v>
      </c>
      <c r="P110" s="81">
        <f t="shared" si="16"/>
        <v>11.725073930000001</v>
      </c>
      <c r="Q110" s="207">
        <f t="shared" si="17"/>
        <v>-1.0145813604302001</v>
      </c>
    </row>
    <row r="111" spans="2:19" ht="21" customHeight="1" x14ac:dyDescent="0.3">
      <c r="B111" s="79">
        <v>2012</v>
      </c>
      <c r="C111" s="152">
        <f>+'ingreso básico'!C111+'Ingreso FOA'!C111+'Ingreso PP'!C111</f>
        <v>1.0192245100000001</v>
      </c>
      <c r="D111" s="152">
        <f>+'ingreso básico'!D111+'Ingreso FOA'!D111+'Ingreso PP'!D111</f>
        <v>1.23730523</v>
      </c>
      <c r="E111" s="152">
        <f>+'ingreso básico'!E111+'Ingreso FOA'!E111+'Ingreso PP'!E111</f>
        <v>1.0295394299999998</v>
      </c>
      <c r="F111" s="152">
        <f>+'ingreso básico'!F111+'Ingreso FOA'!F111+'Ingreso PP'!F111</f>
        <v>1.1519896199999999</v>
      </c>
      <c r="G111" s="152">
        <f>+'ingreso básico'!G111+'Ingreso FOA'!G111+'Ingreso PP'!G111</f>
        <v>0.88026025000000008</v>
      </c>
      <c r="H111" s="152">
        <f>+'ingreso básico'!H111+'Ingreso FOA'!H111+'Ingreso PP'!H111</f>
        <v>0.89824255999999991</v>
      </c>
      <c r="I111" s="152">
        <f>+'ingreso básico'!I111+'Ingreso FOA'!I111+'Ingreso PP'!I111</f>
        <v>0.92295231000000011</v>
      </c>
      <c r="J111" s="152">
        <f>+'ingreso básico'!J111+'Ingreso FOA'!J111+'Ingreso PP'!J111</f>
        <v>0.90925996999999992</v>
      </c>
      <c r="K111" s="152">
        <f>+'ingreso básico'!K111+'Ingreso FOA'!K111+'Ingreso PP'!K111</f>
        <v>0.99515523999999989</v>
      </c>
      <c r="L111" s="152">
        <f>+'ingreso básico'!L111+'Ingreso FOA'!L111+'Ingreso PP'!L111</f>
        <v>-0.56136003999999995</v>
      </c>
      <c r="M111" s="152">
        <f>+'ingreso básico'!M111+'Ingreso FOA'!M111+'Ingreso PP'!M111</f>
        <v>3.19587888</v>
      </c>
      <c r="N111" s="166">
        <f>+'ingreso básico'!N111+'Ingreso FOA'!N111+'Ingreso PP'!N111</f>
        <v>0.41616449999999999</v>
      </c>
      <c r="O111" s="82">
        <f t="shared" si="15"/>
        <v>12.094612460000002</v>
      </c>
      <c r="P111" s="81">
        <f t="shared" si="16"/>
        <v>15.130995380000002</v>
      </c>
      <c r="Q111" s="207">
        <f t="shared" si="17"/>
        <v>14.773067012365804</v>
      </c>
    </row>
    <row r="112" spans="2:19" ht="21" customHeight="1" x14ac:dyDescent="0.3">
      <c r="B112" s="79">
        <v>2013</v>
      </c>
      <c r="C112" s="152">
        <f>+'ingreso básico'!C112+'Ingreso FOA'!C112+'Ingreso PP'!C112</f>
        <v>4.28238597</v>
      </c>
      <c r="D112" s="152">
        <f>+'ingreso básico'!D112+'Ingreso FOA'!D112+'Ingreso PP'!D112</f>
        <v>1.0763977200000001</v>
      </c>
      <c r="E112" s="152">
        <f>+'ingreso básico'!E112+'Ingreso FOA'!E112+'Ingreso PP'!E112</f>
        <v>0.98877259000000017</v>
      </c>
      <c r="F112" s="152">
        <f>+'ingreso básico'!F112+'Ingreso FOA'!F112+'Ingreso PP'!F112</f>
        <v>1.1761929</v>
      </c>
      <c r="G112" s="152">
        <f>+'ingreso básico'!G112+'Ingreso FOA'!G112+'Ingreso PP'!G112</f>
        <v>0.44903520000000002</v>
      </c>
      <c r="H112" s="152">
        <f>+'ingreso básico'!H112+'Ingreso FOA'!H112+'Ingreso PP'!H112</f>
        <v>1.28016014</v>
      </c>
      <c r="I112" s="152">
        <f>+'ingreso básico'!I112+'Ingreso FOA'!I112+'Ingreso PP'!I112</f>
        <v>0.75906799999999996</v>
      </c>
      <c r="J112" s="152">
        <f>+'ingreso básico'!J112+'Ingreso FOA'!J112+'Ingreso PP'!J112</f>
        <v>0.83805028999999998</v>
      </c>
      <c r="K112" s="152">
        <f>+'ingreso básico'!K112+'Ingreso FOA'!K112+'Ingreso PP'!K112</f>
        <v>0.72543364999999993</v>
      </c>
      <c r="L112" s="152">
        <f>+'ingreso básico'!L112+'Ingreso FOA'!L112+'Ingreso PP'!L112</f>
        <v>0.75331151000000007</v>
      </c>
      <c r="M112" s="152">
        <f>+'ingreso básico'!M112+'Ingreso FOA'!M112+'Ingreso PP'!M112</f>
        <v>0.74943989000000011</v>
      </c>
      <c r="N112" s="166">
        <f>+'ingreso básico'!N112+'Ingreso FOA'!N112+'Ingreso PP'!N112</f>
        <v>0.26335463999999997</v>
      </c>
      <c r="O112" s="82">
        <f t="shared" si="15"/>
        <v>13.341602499999997</v>
      </c>
      <c r="P112" s="81">
        <f t="shared" si="16"/>
        <v>7.6833567399999998</v>
      </c>
      <c r="Q112" s="207">
        <f t="shared" si="17"/>
        <v>10.310293480871024</v>
      </c>
    </row>
    <row r="113" spans="2:17" ht="21" customHeight="1" x14ac:dyDescent="0.3">
      <c r="B113" s="79">
        <v>2014</v>
      </c>
      <c r="C113" s="152">
        <f>+'ingreso básico'!C113+'Ingreso FOA'!C113+'Ingreso PP'!C113</f>
        <v>0.52315332999999997</v>
      </c>
      <c r="D113" s="152">
        <f>+'ingreso básico'!D113+'Ingreso FOA'!D113+'Ingreso PP'!D113</f>
        <v>0.88213712000000011</v>
      </c>
      <c r="E113" s="152">
        <f>+'ingreso básico'!E113+'Ingreso FOA'!E113+'Ingreso PP'!E113</f>
        <v>0.24412101</v>
      </c>
      <c r="F113" s="152">
        <f>+'ingreso básico'!F113+'Ingreso FOA'!F113+'Ingreso PP'!F113</f>
        <v>0.66040710999999996</v>
      </c>
      <c r="G113" s="152">
        <f>+'ingreso básico'!G113+'Ingreso FOA'!G113+'Ingreso PP'!G113</f>
        <v>0.70194213000000005</v>
      </c>
      <c r="H113" s="152">
        <f>+'ingreso básico'!H113+'Ingreso FOA'!H113+'Ingreso PP'!H113</f>
        <v>0.58293806000000004</v>
      </c>
      <c r="I113" s="152">
        <f>+'ingreso básico'!I113+'Ingreso FOA'!I113+'Ingreso PP'!I113</f>
        <v>0.51667499000000006</v>
      </c>
      <c r="J113" s="152">
        <f>+'ingreso básico'!J113+'Ingreso FOA'!J113+'Ingreso PP'!J113</f>
        <v>0.62061467999999997</v>
      </c>
      <c r="K113" s="152">
        <f>+'ingreso básico'!K113+'Ingreso FOA'!K113+'Ingreso PP'!K113</f>
        <v>0.67663986000000009</v>
      </c>
      <c r="L113" s="152">
        <f>+'ingreso básico'!L113+'Ingreso FOA'!L113+'Ingreso PP'!L113</f>
        <v>0.64395421999999991</v>
      </c>
      <c r="M113" s="152">
        <f>+'ingreso básico'!M113+'Ingreso FOA'!M113+'Ingreso PP'!M113</f>
        <v>0.7374622500000001</v>
      </c>
      <c r="N113" s="166">
        <f>+'ingreso básico'!N113+'Ingreso FOA'!N113+'Ingreso PP'!N113</f>
        <v>0.70234852999999997</v>
      </c>
      <c r="O113" s="82">
        <f t="shared" si="15"/>
        <v>7.4923932900000008</v>
      </c>
      <c r="P113" s="81">
        <f t="shared" si="16"/>
        <v>8.0761170300000007</v>
      </c>
      <c r="Q113" s="207">
        <f t="shared" si="17"/>
        <v>-43.841878889736051</v>
      </c>
    </row>
    <row r="114" spans="2:17" ht="21" customHeight="1" x14ac:dyDescent="0.3">
      <c r="B114" s="85">
        <v>2015</v>
      </c>
      <c r="C114" s="153">
        <f>+'ingreso básico'!C114+'Ingreso FOA'!C114+'Ingreso PP'!C114</f>
        <v>0.66672212999999991</v>
      </c>
      <c r="D114" s="153">
        <f>+'ingreso básico'!D114+'Ingreso FOA'!D114+'Ingreso PP'!D114</f>
        <v>0.73609466000000001</v>
      </c>
      <c r="E114" s="153">
        <f>+'ingreso básico'!E114+'Ingreso FOA'!E114+'Ingreso PP'!E114</f>
        <v>0.71214846999999992</v>
      </c>
      <c r="F114" s="153">
        <f>+'ingreso básico'!F114+'Ingreso FOA'!F114+'Ingreso PP'!F114</f>
        <v>0.72626182000000006</v>
      </c>
      <c r="G114" s="153">
        <f>+'ingreso básico'!G114+'Ingreso FOA'!G114+'Ingreso PP'!G114</f>
        <v>0.71078303999999992</v>
      </c>
      <c r="H114" s="153">
        <f>+'ingreso básico'!H114+'Ingreso FOA'!H114+'Ingreso PP'!H114</f>
        <v>0.62641237999999999</v>
      </c>
      <c r="I114" s="153">
        <f>+'ingreso básico'!I114+'Ingreso FOA'!I114+'Ingreso PP'!I114</f>
        <v>0.48521576</v>
      </c>
      <c r="J114" s="153">
        <f>+'ingreso básico'!J114+'Ingreso FOA'!J114+'Ingreso PP'!J114</f>
        <v>0.51689878</v>
      </c>
      <c r="K114" s="153">
        <f>+'ingreso básico'!K114+'Ingreso FOA'!K114+'Ingreso PP'!K114</f>
        <v>0.45895025</v>
      </c>
      <c r="L114" s="153">
        <f>+'ingreso básico'!L114+'Ingreso FOA'!L114+'Ingreso PP'!L114</f>
        <v>0.48585682999999996</v>
      </c>
      <c r="M114" s="153">
        <f>+'ingreso básico'!M114+'Ingreso FOA'!M114+'Ingreso PP'!M114</f>
        <v>0.60649412999999996</v>
      </c>
      <c r="N114" s="167">
        <f>+'ingreso básico'!N114+'Ingreso FOA'!N114+'Ingreso PP'!N114</f>
        <v>0</v>
      </c>
      <c r="O114" s="88">
        <f t="shared" si="15"/>
        <v>6.73183825</v>
      </c>
      <c r="P114" s="87"/>
      <c r="Q114" s="218">
        <f t="shared" si="17"/>
        <v>-10.151029324836747</v>
      </c>
    </row>
    <row r="115" spans="2:17" ht="21" customHeight="1" x14ac:dyDescent="0.3"/>
    <row r="116" spans="2:17" ht="27.75" customHeight="1" x14ac:dyDescent="0.6">
      <c r="B116" s="137" t="s">
        <v>51</v>
      </c>
      <c r="C116" s="68"/>
      <c r="D116" s="68"/>
      <c r="E116" s="68"/>
      <c r="F116" s="68"/>
      <c r="G116" s="68"/>
      <c r="H116" s="68"/>
      <c r="I116" s="68"/>
      <c r="J116" s="68"/>
      <c r="K116" s="68"/>
      <c r="L116" s="68"/>
      <c r="M116" s="68"/>
      <c r="N116" s="68"/>
      <c r="O116" s="68"/>
      <c r="P116" s="68"/>
      <c r="Q116" s="68"/>
    </row>
    <row r="117" spans="2:17" ht="31.2" x14ac:dyDescent="0.3">
      <c r="B117" s="139" t="s">
        <v>23</v>
      </c>
      <c r="C117" s="140" t="s">
        <v>24</v>
      </c>
      <c r="D117" s="141" t="s">
        <v>25</v>
      </c>
      <c r="E117" s="141" t="s">
        <v>26</v>
      </c>
      <c r="F117" s="141" t="s">
        <v>27</v>
      </c>
      <c r="G117" s="141" t="s">
        <v>28</v>
      </c>
      <c r="H117" s="141" t="s">
        <v>29</v>
      </c>
      <c r="I117" s="141" t="s">
        <v>30</v>
      </c>
      <c r="J117" s="141" t="s">
        <v>31</v>
      </c>
      <c r="K117" s="141" t="s">
        <v>32</v>
      </c>
      <c r="L117" s="141" t="s">
        <v>33</v>
      </c>
      <c r="M117" s="141" t="s">
        <v>34</v>
      </c>
      <c r="N117" s="140" t="s">
        <v>35</v>
      </c>
      <c r="O117" s="142" t="s">
        <v>36</v>
      </c>
      <c r="P117" s="143" t="s">
        <v>37</v>
      </c>
      <c r="Q117" s="144" t="s">
        <v>38</v>
      </c>
    </row>
    <row r="118" spans="2:17" ht="21" customHeight="1" x14ac:dyDescent="0.3">
      <c r="B118" s="79">
        <v>2000</v>
      </c>
      <c r="C118" s="151">
        <f t="shared" ref="C118:N118" si="18">+C4+C23+C42+C61+C80+C99</f>
        <v>154.02644999999998</v>
      </c>
      <c r="D118" s="151">
        <f t="shared" si="18"/>
        <v>160.76881400000002</v>
      </c>
      <c r="E118" s="151">
        <f t="shared" si="18"/>
        <v>168.81785600000001</v>
      </c>
      <c r="F118" s="151">
        <f t="shared" si="18"/>
        <v>166.27216100000001</v>
      </c>
      <c r="G118" s="151">
        <f t="shared" si="18"/>
        <v>159.46035000000001</v>
      </c>
      <c r="H118" s="151">
        <f t="shared" si="18"/>
        <v>157.04261460999999</v>
      </c>
      <c r="I118" s="151">
        <f t="shared" si="18"/>
        <v>155.77160970999998</v>
      </c>
      <c r="J118" s="151">
        <f t="shared" si="18"/>
        <v>154.23068583999998</v>
      </c>
      <c r="K118" s="151">
        <f t="shared" si="18"/>
        <v>162.73364347</v>
      </c>
      <c r="L118" s="151">
        <f t="shared" si="18"/>
        <v>168.04436584999999</v>
      </c>
      <c r="M118" s="151">
        <f t="shared" si="18"/>
        <v>188.49784466999998</v>
      </c>
      <c r="N118" s="165">
        <f t="shared" si="18"/>
        <v>188.56010726</v>
      </c>
      <c r="O118" s="82">
        <f>SUM(C118:N118)</f>
        <v>1984.22650241</v>
      </c>
      <c r="P118" s="81">
        <f>SUM(I118:N118,C119:H119)</f>
        <v>2225.2153596899998</v>
      </c>
      <c r="Q118" s="83"/>
    </row>
    <row r="119" spans="2:17" ht="21" customHeight="1" x14ac:dyDescent="0.3">
      <c r="B119" s="79">
        <v>2001</v>
      </c>
      <c r="C119" s="152">
        <f t="shared" ref="C119:N119" si="19">+C5+C24+C43+C62+C81+C100</f>
        <v>196.39228489000001</v>
      </c>
      <c r="D119" s="152">
        <f t="shared" si="19"/>
        <v>209.62863199999998</v>
      </c>
      <c r="E119" s="152">
        <f t="shared" si="19"/>
        <v>206.06653600000004</v>
      </c>
      <c r="F119" s="152">
        <f t="shared" si="19"/>
        <v>204.24586299999999</v>
      </c>
      <c r="G119" s="152">
        <f t="shared" si="19"/>
        <v>200.29199299999999</v>
      </c>
      <c r="H119" s="152">
        <f t="shared" si="19"/>
        <v>190.75179399999999</v>
      </c>
      <c r="I119" s="152">
        <f t="shared" si="19"/>
        <v>188.88494600000001</v>
      </c>
      <c r="J119" s="152">
        <f t="shared" si="19"/>
        <v>175.60655000000003</v>
      </c>
      <c r="K119" s="152">
        <f t="shared" si="19"/>
        <v>175.73718900000003</v>
      </c>
      <c r="L119" s="152">
        <f t="shared" si="19"/>
        <v>197.0353954</v>
      </c>
      <c r="M119" s="152">
        <f t="shared" si="19"/>
        <v>195.62127699999999</v>
      </c>
      <c r="N119" s="166">
        <f t="shared" si="19"/>
        <v>188.83722</v>
      </c>
      <c r="O119" s="82">
        <f t="shared" ref="O119:O133" si="20">SUM(C119:N119)</f>
        <v>2329.0996802899999</v>
      </c>
      <c r="P119" s="81">
        <f t="shared" ref="P119:P132" si="21">SUM(I119:N119,C120:H120)</f>
        <v>2239.5580341</v>
      </c>
      <c r="Q119" s="207">
        <f>((O119/O118)-1)*100</f>
        <v>17.380736395826002</v>
      </c>
    </row>
    <row r="120" spans="2:17" ht="21" customHeight="1" x14ac:dyDescent="0.3">
      <c r="B120" s="79">
        <v>2002</v>
      </c>
      <c r="C120" s="152">
        <f t="shared" ref="C120:N120" si="22">+C6+C25+C44+C63+C82+C101</f>
        <v>193.58235899999997</v>
      </c>
      <c r="D120" s="152">
        <f t="shared" si="22"/>
        <v>190.14214699999999</v>
      </c>
      <c r="E120" s="152">
        <f t="shared" si="22"/>
        <v>192.43414799999999</v>
      </c>
      <c r="F120" s="152">
        <f t="shared" si="22"/>
        <v>194.88423000000003</v>
      </c>
      <c r="G120" s="152">
        <f t="shared" si="22"/>
        <v>177.52480639999999</v>
      </c>
      <c r="H120" s="152">
        <f t="shared" si="22"/>
        <v>169.26776630000001</v>
      </c>
      <c r="I120" s="152">
        <f t="shared" si="22"/>
        <v>165.10405399999999</v>
      </c>
      <c r="J120" s="152">
        <f t="shared" si="22"/>
        <v>151.96875700000001</v>
      </c>
      <c r="K120" s="152">
        <f t="shared" si="22"/>
        <v>169.60065399999999</v>
      </c>
      <c r="L120" s="152">
        <f t="shared" si="22"/>
        <v>171.43600600000002</v>
      </c>
      <c r="M120" s="152">
        <f t="shared" si="22"/>
        <v>192.26823300000004</v>
      </c>
      <c r="N120" s="166">
        <f t="shared" si="22"/>
        <v>193.95854499999999</v>
      </c>
      <c r="O120" s="82">
        <f t="shared" si="20"/>
        <v>2162.1717057000001</v>
      </c>
      <c r="P120" s="81">
        <f t="shared" si="21"/>
        <v>2281.9820110000001</v>
      </c>
      <c r="Q120" s="207">
        <f t="shared" ref="Q120:Q133" si="23">((O120/O119)-1)*100</f>
        <v>-7.1670601306860089</v>
      </c>
    </row>
    <row r="121" spans="2:17" ht="21" customHeight="1" x14ac:dyDescent="0.3">
      <c r="B121" s="79">
        <v>2003</v>
      </c>
      <c r="C121" s="152">
        <f t="shared" ref="C121:N121" si="24">+C7+C26+C45+C64+C83+C102</f>
        <v>199.97824300000002</v>
      </c>
      <c r="D121" s="152">
        <f t="shared" si="24"/>
        <v>213.23242100000002</v>
      </c>
      <c r="E121" s="152">
        <f t="shared" si="24"/>
        <v>201.10392399999998</v>
      </c>
      <c r="F121" s="152">
        <f t="shared" si="24"/>
        <v>214.11524800000001</v>
      </c>
      <c r="G121" s="152">
        <f t="shared" si="24"/>
        <v>197.03558400000003</v>
      </c>
      <c r="H121" s="152">
        <f t="shared" si="24"/>
        <v>212.180342</v>
      </c>
      <c r="I121" s="152">
        <f t="shared" si="24"/>
        <v>203.75450800000004</v>
      </c>
      <c r="J121" s="152">
        <f t="shared" si="24"/>
        <v>198.67309199999997</v>
      </c>
      <c r="K121" s="152">
        <f t="shared" si="24"/>
        <v>224.16036100000002</v>
      </c>
      <c r="L121" s="152">
        <f t="shared" si="24"/>
        <v>210.21478100000002</v>
      </c>
      <c r="M121" s="152">
        <f t="shared" si="24"/>
        <v>220.65227299999998</v>
      </c>
      <c r="N121" s="166">
        <f t="shared" si="24"/>
        <v>213.65669199999996</v>
      </c>
      <c r="O121" s="82">
        <f t="shared" si="20"/>
        <v>2508.7574690000001</v>
      </c>
      <c r="P121" s="81">
        <f t="shared" si="21"/>
        <v>2582.2306290000006</v>
      </c>
      <c r="Q121" s="207">
        <f t="shared" si="23"/>
        <v>16.029520800143548</v>
      </c>
    </row>
    <row r="122" spans="2:17" ht="21" customHeight="1" x14ac:dyDescent="0.3">
      <c r="B122" s="79">
        <v>2004</v>
      </c>
      <c r="C122" s="152">
        <f t="shared" ref="C122:N122" si="25">+C8+C27+C46+C65+C84+C103</f>
        <v>227.58126100000001</v>
      </c>
      <c r="D122" s="152">
        <f t="shared" si="25"/>
        <v>218.22455499999998</v>
      </c>
      <c r="E122" s="152">
        <f t="shared" si="25"/>
        <v>221.31050300000004</v>
      </c>
      <c r="F122" s="152">
        <f t="shared" si="25"/>
        <v>231.48322000000002</v>
      </c>
      <c r="G122" s="152">
        <f t="shared" si="25"/>
        <v>212.89442000000003</v>
      </c>
      <c r="H122" s="152">
        <f t="shared" si="25"/>
        <v>199.62496300000001</v>
      </c>
      <c r="I122" s="152">
        <f t="shared" si="25"/>
        <v>201.06815800000001</v>
      </c>
      <c r="J122" s="152">
        <f t="shared" si="25"/>
        <v>202.821877</v>
      </c>
      <c r="K122" s="152">
        <f t="shared" si="25"/>
        <v>220.81429399999999</v>
      </c>
      <c r="L122" s="152">
        <f t="shared" si="25"/>
        <v>207.85788999999997</v>
      </c>
      <c r="M122" s="152">
        <f t="shared" si="25"/>
        <v>214.84386600000002</v>
      </c>
      <c r="N122" s="166">
        <f t="shared" si="25"/>
        <v>241.74294699999999</v>
      </c>
      <c r="O122" s="82">
        <f t="shared" si="20"/>
        <v>2600.2679540000004</v>
      </c>
      <c r="P122" s="81">
        <f t="shared" si="21"/>
        <v>2713.9564740000005</v>
      </c>
      <c r="Q122" s="207">
        <f t="shared" si="23"/>
        <v>3.647641756158948</v>
      </c>
    </row>
    <row r="123" spans="2:17" ht="21" customHeight="1" x14ac:dyDescent="0.3">
      <c r="B123" s="79">
        <v>2005</v>
      </c>
      <c r="C123" s="152">
        <f t="shared" ref="C123:N123" si="26">+C9+C28+C47+C66+C85+C104</f>
        <v>240.49737999999999</v>
      </c>
      <c r="D123" s="152">
        <f t="shared" si="26"/>
        <v>241.238235</v>
      </c>
      <c r="E123" s="152">
        <f t="shared" si="26"/>
        <v>226.88879299999999</v>
      </c>
      <c r="F123" s="152">
        <f t="shared" si="26"/>
        <v>254.75212600000006</v>
      </c>
      <c r="G123" s="152">
        <f t="shared" si="26"/>
        <v>227.94843600000002</v>
      </c>
      <c r="H123" s="152">
        <f t="shared" si="26"/>
        <v>233.482472</v>
      </c>
      <c r="I123" s="152">
        <f t="shared" si="26"/>
        <v>233.203745</v>
      </c>
      <c r="J123" s="152">
        <f t="shared" si="26"/>
        <v>229.08813299999994</v>
      </c>
      <c r="K123" s="152">
        <f t="shared" si="26"/>
        <v>263.025104</v>
      </c>
      <c r="L123" s="152">
        <f t="shared" si="26"/>
        <v>294.34946499999995</v>
      </c>
      <c r="M123" s="152">
        <f t="shared" si="26"/>
        <v>295.57889800000004</v>
      </c>
      <c r="N123" s="166">
        <f t="shared" si="26"/>
        <v>298.05739299999999</v>
      </c>
      <c r="O123" s="82">
        <f t="shared" si="20"/>
        <v>3038.1101800000001</v>
      </c>
      <c r="P123" s="81">
        <f t="shared" si="21"/>
        <v>3527.6105659699997</v>
      </c>
      <c r="Q123" s="207">
        <f t="shared" si="23"/>
        <v>16.838350267958567</v>
      </c>
    </row>
    <row r="124" spans="2:17" ht="21" customHeight="1" x14ac:dyDescent="0.3">
      <c r="B124" s="79">
        <v>2006</v>
      </c>
      <c r="C124" s="152">
        <f t="shared" ref="C124:N124" si="27">+C10+C29+C48+C67+C86+C105</f>
        <v>304.323196</v>
      </c>
      <c r="D124" s="152">
        <f t="shared" si="27"/>
        <v>329.71319100000005</v>
      </c>
      <c r="E124" s="152">
        <f t="shared" si="27"/>
        <v>334.25098400000002</v>
      </c>
      <c r="F124" s="152">
        <f t="shared" si="27"/>
        <v>345.55523099999999</v>
      </c>
      <c r="G124" s="152">
        <f t="shared" si="27"/>
        <v>310.16034666000002</v>
      </c>
      <c r="H124" s="152">
        <f t="shared" si="27"/>
        <v>290.30487930999999</v>
      </c>
      <c r="I124" s="152">
        <f t="shared" si="27"/>
        <v>284.91049512000001</v>
      </c>
      <c r="J124" s="152">
        <f t="shared" si="27"/>
        <v>269.67278783</v>
      </c>
      <c r="K124" s="152">
        <f t="shared" si="27"/>
        <v>292.35078730999999</v>
      </c>
      <c r="L124" s="152">
        <f t="shared" si="27"/>
        <v>306.43786543999994</v>
      </c>
      <c r="M124" s="152">
        <f t="shared" si="27"/>
        <v>321.69203444999999</v>
      </c>
      <c r="N124" s="166">
        <f t="shared" si="27"/>
        <v>319.56669832000006</v>
      </c>
      <c r="O124" s="82">
        <f t="shared" si="20"/>
        <v>3708.9384964399992</v>
      </c>
      <c r="P124" s="81">
        <f t="shared" si="21"/>
        <v>3695.51031156</v>
      </c>
      <c r="Q124" s="207">
        <f t="shared" si="23"/>
        <v>22.080447274627769</v>
      </c>
    </row>
    <row r="125" spans="2:17" ht="21" customHeight="1" x14ac:dyDescent="0.3">
      <c r="B125" s="79">
        <v>2007</v>
      </c>
      <c r="C125" s="152">
        <f t="shared" ref="C125:N125" si="28">+C11+C30+C49+C68+C87+C106</f>
        <v>323.76629132999994</v>
      </c>
      <c r="D125" s="152">
        <f t="shared" si="28"/>
        <v>345.16373376000001</v>
      </c>
      <c r="E125" s="152">
        <f t="shared" si="28"/>
        <v>324.37368800000007</v>
      </c>
      <c r="F125" s="152">
        <f t="shared" si="28"/>
        <v>331.38556599999998</v>
      </c>
      <c r="G125" s="152">
        <f t="shared" si="28"/>
        <v>294.41318699999999</v>
      </c>
      <c r="H125" s="152">
        <f t="shared" si="28"/>
        <v>281.77717699999999</v>
      </c>
      <c r="I125" s="152">
        <f t="shared" si="28"/>
        <v>271.33509695999999</v>
      </c>
      <c r="J125" s="152">
        <f t="shared" si="28"/>
        <v>272.45674199999996</v>
      </c>
      <c r="K125" s="152">
        <f t="shared" si="28"/>
        <v>292.16255647000003</v>
      </c>
      <c r="L125" s="152">
        <f t="shared" si="28"/>
        <v>287.89895883000003</v>
      </c>
      <c r="M125" s="152">
        <f t="shared" si="28"/>
        <v>327.86040276999995</v>
      </c>
      <c r="N125" s="166">
        <f t="shared" si="28"/>
        <v>318.37279174000003</v>
      </c>
      <c r="O125" s="82">
        <f t="shared" si="20"/>
        <v>3670.96619186</v>
      </c>
      <c r="P125" s="81">
        <f t="shared" si="21"/>
        <v>3887.4017434799998</v>
      </c>
      <c r="Q125" s="207">
        <f t="shared" si="23"/>
        <v>-1.0238051835167017</v>
      </c>
    </row>
    <row r="126" spans="2:17" ht="21" customHeight="1" x14ac:dyDescent="0.3">
      <c r="B126" s="79">
        <v>2008</v>
      </c>
      <c r="C126" s="152">
        <f t="shared" ref="C126:N126" si="29">+C12+C31+C50+C69+C88+C107</f>
        <v>338.65502106000002</v>
      </c>
      <c r="D126" s="152">
        <f t="shared" si="29"/>
        <v>350.19129729999997</v>
      </c>
      <c r="E126" s="152">
        <f t="shared" si="29"/>
        <v>339.36090518000003</v>
      </c>
      <c r="F126" s="152">
        <f t="shared" si="29"/>
        <v>366.21469008999998</v>
      </c>
      <c r="G126" s="152">
        <f t="shared" si="29"/>
        <v>367.3307678299999</v>
      </c>
      <c r="H126" s="152">
        <f t="shared" si="29"/>
        <v>355.56251325000005</v>
      </c>
      <c r="I126" s="152">
        <f t="shared" si="29"/>
        <v>334.96345990000003</v>
      </c>
      <c r="J126" s="152">
        <f t="shared" si="29"/>
        <v>331.23906890999996</v>
      </c>
      <c r="K126" s="152">
        <f t="shared" si="29"/>
        <v>333.85542600000002</v>
      </c>
      <c r="L126" s="152">
        <f t="shared" si="29"/>
        <v>348.48218522999991</v>
      </c>
      <c r="M126" s="152">
        <f t="shared" si="29"/>
        <v>418.11701741000007</v>
      </c>
      <c r="N126" s="166">
        <f t="shared" si="29"/>
        <v>466.54279178000002</v>
      </c>
      <c r="O126" s="82">
        <f t="shared" si="20"/>
        <v>4350.5151439400006</v>
      </c>
      <c r="P126" s="81">
        <f t="shared" si="21"/>
        <v>4592.7876699699991</v>
      </c>
      <c r="Q126" s="207">
        <f t="shared" si="23"/>
        <v>18.511446757173424</v>
      </c>
    </row>
    <row r="127" spans="2:17" ht="21" customHeight="1" x14ac:dyDescent="0.3">
      <c r="B127" s="79">
        <v>2009</v>
      </c>
      <c r="C127" s="152">
        <f t="shared" ref="C127:N127" si="30">+C13+C32+C51+C70+C89+C108</f>
        <v>498.39531809000005</v>
      </c>
      <c r="D127" s="152">
        <f t="shared" si="30"/>
        <v>471.75547901999994</v>
      </c>
      <c r="E127" s="152">
        <f t="shared" si="30"/>
        <v>417.99061054999999</v>
      </c>
      <c r="F127" s="152">
        <f t="shared" si="30"/>
        <v>381.4659681</v>
      </c>
      <c r="G127" s="152">
        <f t="shared" si="30"/>
        <v>328.14755422000002</v>
      </c>
      <c r="H127" s="152">
        <f t="shared" si="30"/>
        <v>261.83279076000002</v>
      </c>
      <c r="I127" s="152">
        <f t="shared" si="30"/>
        <v>256.09555711000002</v>
      </c>
      <c r="J127" s="152">
        <f t="shared" si="30"/>
        <v>250.44764660000001</v>
      </c>
      <c r="K127" s="152">
        <f t="shared" si="30"/>
        <v>258.79730347999993</v>
      </c>
      <c r="L127" s="152">
        <f t="shared" si="30"/>
        <v>263.99522657000006</v>
      </c>
      <c r="M127" s="152">
        <f t="shared" si="30"/>
        <v>290.88917913</v>
      </c>
      <c r="N127" s="166">
        <f t="shared" si="30"/>
        <v>306.36791159000006</v>
      </c>
      <c r="O127" s="82">
        <f t="shared" si="20"/>
        <v>3986.1805452199992</v>
      </c>
      <c r="P127" s="81">
        <f t="shared" si="21"/>
        <v>3699.0583139400001</v>
      </c>
      <c r="Q127" s="207">
        <f t="shared" si="23"/>
        <v>-8.3745162737221328</v>
      </c>
    </row>
    <row r="128" spans="2:17" ht="21" customHeight="1" x14ac:dyDescent="0.3">
      <c r="B128" s="79">
        <v>2010</v>
      </c>
      <c r="C128" s="152">
        <f t="shared" ref="C128:N128" si="31">+C14+C33+C52+C71+C90+C109</f>
        <v>336.08344227000003</v>
      </c>
      <c r="D128" s="152">
        <f t="shared" si="31"/>
        <v>341.49653563000004</v>
      </c>
      <c r="E128" s="152">
        <f t="shared" si="31"/>
        <v>336.71841635999999</v>
      </c>
      <c r="F128" s="152">
        <f t="shared" si="31"/>
        <v>365.50109714000007</v>
      </c>
      <c r="G128" s="152">
        <f t="shared" si="31"/>
        <v>344.31825258999993</v>
      </c>
      <c r="H128" s="152">
        <f t="shared" si="31"/>
        <v>348.34774547000001</v>
      </c>
      <c r="I128" s="152">
        <f t="shared" si="31"/>
        <v>326.08782253999999</v>
      </c>
      <c r="J128" s="152">
        <f t="shared" si="31"/>
        <v>320.37928167000013</v>
      </c>
      <c r="K128" s="152">
        <f t="shared" si="31"/>
        <v>360.44002773999995</v>
      </c>
      <c r="L128" s="152">
        <f t="shared" si="31"/>
        <v>345.60617582000003</v>
      </c>
      <c r="M128" s="152">
        <f t="shared" si="31"/>
        <v>362.00045402000001</v>
      </c>
      <c r="N128" s="166">
        <f t="shared" si="31"/>
        <v>367.43363850000003</v>
      </c>
      <c r="O128" s="150">
        <f t="shared" si="20"/>
        <v>4154.4128897499995</v>
      </c>
      <c r="P128" s="81">
        <f t="shared" si="21"/>
        <v>4187.7444537299998</v>
      </c>
      <c r="Q128" s="207">
        <f t="shared" si="23"/>
        <v>4.220389483655862</v>
      </c>
    </row>
    <row r="129" spans="2:17" ht="21" customHeight="1" x14ac:dyDescent="0.3">
      <c r="B129" s="79">
        <v>2011</v>
      </c>
      <c r="C129" s="152">
        <f t="shared" ref="C129:N129" si="32">+C15+C34+C53+C72+C91+C110</f>
        <v>349.26379147999995</v>
      </c>
      <c r="D129" s="152">
        <f t="shared" si="32"/>
        <v>362.44756282999998</v>
      </c>
      <c r="E129" s="152">
        <f t="shared" si="32"/>
        <v>351.37850552000003</v>
      </c>
      <c r="F129" s="152">
        <f t="shared" si="32"/>
        <v>367.86127841000007</v>
      </c>
      <c r="G129" s="152">
        <f t="shared" si="32"/>
        <v>329.66291792999999</v>
      </c>
      <c r="H129" s="152">
        <f t="shared" si="32"/>
        <v>345.18299726999993</v>
      </c>
      <c r="I129" s="152">
        <f t="shared" si="32"/>
        <v>334.25526887000001</v>
      </c>
      <c r="J129" s="152">
        <f t="shared" si="32"/>
        <v>343.31881480000004</v>
      </c>
      <c r="K129" s="152">
        <f t="shared" si="32"/>
        <v>393.74894971000003</v>
      </c>
      <c r="L129" s="152">
        <f t="shared" si="32"/>
        <v>385.43026379999998</v>
      </c>
      <c r="M129" s="152">
        <f t="shared" si="32"/>
        <v>408.93406122000005</v>
      </c>
      <c r="N129" s="166">
        <f t="shared" si="32"/>
        <v>434.67105166999994</v>
      </c>
      <c r="O129" s="82">
        <f t="shared" si="20"/>
        <v>4406.1554635099992</v>
      </c>
      <c r="P129" s="81">
        <f t="shared" si="21"/>
        <v>4894.1452040799995</v>
      </c>
      <c r="Q129" s="207">
        <f t="shared" si="23"/>
        <v>6.0596426123439295</v>
      </c>
    </row>
    <row r="130" spans="2:17" ht="21" customHeight="1" x14ac:dyDescent="0.3">
      <c r="B130" s="79">
        <v>2012</v>
      </c>
      <c r="C130" s="152">
        <f t="shared" ref="C130:N130" si="33">+C16+C35+C54+C73+C92+C111</f>
        <v>448.44339778</v>
      </c>
      <c r="D130" s="152">
        <f t="shared" si="33"/>
        <v>445.37206316999999</v>
      </c>
      <c r="E130" s="152">
        <f t="shared" si="33"/>
        <v>440.83889261999997</v>
      </c>
      <c r="F130" s="152">
        <f t="shared" si="33"/>
        <v>456.96581594999998</v>
      </c>
      <c r="G130" s="152">
        <f t="shared" si="33"/>
        <v>416.11863974000005</v>
      </c>
      <c r="H130" s="152">
        <f t="shared" si="33"/>
        <v>386.04798475000007</v>
      </c>
      <c r="I130" s="152">
        <f t="shared" si="33"/>
        <v>378.28257379000007</v>
      </c>
      <c r="J130" s="152">
        <f t="shared" si="33"/>
        <v>373.23436872000002</v>
      </c>
      <c r="K130" s="152">
        <f t="shared" si="33"/>
        <v>412.10492232000001</v>
      </c>
      <c r="L130" s="152">
        <f t="shared" si="33"/>
        <v>401.98729557000001</v>
      </c>
      <c r="M130" s="152">
        <f t="shared" si="33"/>
        <v>438.93048231000006</v>
      </c>
      <c r="N130" s="166">
        <f t="shared" si="33"/>
        <v>433.10251953</v>
      </c>
      <c r="O130" s="82">
        <f t="shared" si="20"/>
        <v>5031.4289562500007</v>
      </c>
      <c r="P130" s="81">
        <f t="shared" si="21"/>
        <v>4941.8259394600009</v>
      </c>
      <c r="Q130" s="207">
        <f t="shared" si="23"/>
        <v>14.19090855777252</v>
      </c>
    </row>
    <row r="131" spans="2:17" ht="21" customHeight="1" x14ac:dyDescent="0.3">
      <c r="B131" s="79">
        <v>2013</v>
      </c>
      <c r="C131" s="152">
        <f t="shared" ref="C131:N131" si="34">+C17+C36+C55+C74+C93+C112</f>
        <v>441.45246622000002</v>
      </c>
      <c r="D131" s="152">
        <f t="shared" si="34"/>
        <v>439.47702380999993</v>
      </c>
      <c r="E131" s="152">
        <f t="shared" si="34"/>
        <v>426.87906992999996</v>
      </c>
      <c r="F131" s="152">
        <f t="shared" si="34"/>
        <v>426.22397137000002</v>
      </c>
      <c r="G131" s="152">
        <f t="shared" si="34"/>
        <v>392.20487356000001</v>
      </c>
      <c r="H131" s="152">
        <f t="shared" si="34"/>
        <v>377.94637233000003</v>
      </c>
      <c r="I131" s="152">
        <f t="shared" si="34"/>
        <v>356.62700234999994</v>
      </c>
      <c r="J131" s="152">
        <f t="shared" si="34"/>
        <v>398.15091548999999</v>
      </c>
      <c r="K131" s="152">
        <f t="shared" si="34"/>
        <v>395.88520364999999</v>
      </c>
      <c r="L131" s="152">
        <f t="shared" si="34"/>
        <v>384.06582740000005</v>
      </c>
      <c r="M131" s="152">
        <f t="shared" si="34"/>
        <v>408.18544373000003</v>
      </c>
      <c r="N131" s="166">
        <f t="shared" si="34"/>
        <v>374.25001963</v>
      </c>
      <c r="O131" s="82">
        <f t="shared" si="20"/>
        <v>4821.3481894700008</v>
      </c>
      <c r="P131" s="81">
        <f t="shared" si="21"/>
        <v>4677.6250189800003</v>
      </c>
      <c r="Q131" s="207">
        <f t="shared" si="23"/>
        <v>-4.1753698324417226</v>
      </c>
    </row>
    <row r="132" spans="2:17" ht="21" customHeight="1" x14ac:dyDescent="0.3">
      <c r="B132" s="79">
        <v>2014</v>
      </c>
      <c r="C132" s="152">
        <f t="shared" ref="C132:N132" si="35">+C18+C37+C56+C75+C94+C113</f>
        <v>399.70544538999997</v>
      </c>
      <c r="D132" s="152">
        <f t="shared" si="35"/>
        <v>422.69461031000009</v>
      </c>
      <c r="E132" s="152">
        <f t="shared" si="35"/>
        <v>400.56721319000002</v>
      </c>
      <c r="F132" s="152">
        <f t="shared" si="35"/>
        <v>417.00340664999999</v>
      </c>
      <c r="G132" s="152">
        <f t="shared" si="35"/>
        <v>372.03335523999999</v>
      </c>
      <c r="H132" s="152">
        <f t="shared" si="35"/>
        <v>348.45657594999994</v>
      </c>
      <c r="I132" s="152">
        <f t="shared" si="35"/>
        <v>343.76946124</v>
      </c>
      <c r="J132" s="152">
        <f t="shared" si="35"/>
        <v>360.51564205</v>
      </c>
      <c r="K132" s="152">
        <f t="shared" si="35"/>
        <v>400.69651395000005</v>
      </c>
      <c r="L132" s="152">
        <f t="shared" si="35"/>
        <v>382.78025522999997</v>
      </c>
      <c r="M132" s="152">
        <f t="shared" si="35"/>
        <v>396.03677306999998</v>
      </c>
      <c r="N132" s="166">
        <f t="shared" si="35"/>
        <v>390.26532338000004</v>
      </c>
      <c r="O132" s="82">
        <f t="shared" si="20"/>
        <v>4634.5245756499999</v>
      </c>
      <c r="P132" s="81">
        <f t="shared" si="21"/>
        <v>4579.7928743799994</v>
      </c>
      <c r="Q132" s="207">
        <f t="shared" si="23"/>
        <v>-3.8749247405120091</v>
      </c>
    </row>
    <row r="133" spans="2:17" ht="21" customHeight="1" x14ac:dyDescent="0.3">
      <c r="B133" s="85">
        <v>2015</v>
      </c>
      <c r="C133" s="153">
        <f t="shared" ref="C133:N133" si="36">+C19+C38+C57+C76+C95+C114</f>
        <v>404.54015863999996</v>
      </c>
      <c r="D133" s="153">
        <f t="shared" si="36"/>
        <v>426.85314883000001</v>
      </c>
      <c r="E133" s="153">
        <f t="shared" si="36"/>
        <v>398.78196132000005</v>
      </c>
      <c r="F133" s="153">
        <f t="shared" si="36"/>
        <v>410.46698736999997</v>
      </c>
      <c r="G133" s="153">
        <f t="shared" si="36"/>
        <v>340.64312618000002</v>
      </c>
      <c r="H133" s="153">
        <f t="shared" si="36"/>
        <v>324.44352311999995</v>
      </c>
      <c r="I133" s="153">
        <f t="shared" si="36"/>
        <v>287.17590998000003</v>
      </c>
      <c r="J133" s="153">
        <f t="shared" si="36"/>
        <v>277.89388958000006</v>
      </c>
      <c r="K133" s="153">
        <f t="shared" si="36"/>
        <v>310.51329294000004</v>
      </c>
      <c r="L133" s="153">
        <f t="shared" si="36"/>
        <v>293.92079477999999</v>
      </c>
      <c r="M133" s="153">
        <f t="shared" si="36"/>
        <v>308.16772105999996</v>
      </c>
      <c r="N133" s="167">
        <f t="shared" si="36"/>
        <v>0</v>
      </c>
      <c r="O133" s="88">
        <f t="shared" si="20"/>
        <v>3783.4005138000007</v>
      </c>
      <c r="P133" s="87"/>
      <c r="Q133" s="218">
        <f t="shared" si="23"/>
        <v>-18.364862413759621</v>
      </c>
    </row>
    <row r="134" spans="2:17" ht="21" customHeight="1" x14ac:dyDescent="0.3"/>
    <row r="135" spans="2:17" ht="21" customHeight="1" x14ac:dyDescent="0.3"/>
    <row r="136" spans="2:17" ht="21" customHeight="1" x14ac:dyDescent="0.3"/>
    <row r="137" spans="2:17" ht="21" customHeight="1" x14ac:dyDescent="0.3"/>
    <row r="138" spans="2:17" ht="21" customHeight="1" x14ac:dyDescent="0.3"/>
    <row r="139" spans="2:17" ht="21" customHeight="1" x14ac:dyDescent="0.3"/>
    <row r="140" spans="2:17" ht="21" customHeight="1" x14ac:dyDescent="0.3"/>
    <row r="141" spans="2:17" ht="21" customHeight="1" x14ac:dyDescent="0.3"/>
    <row r="142" spans="2:17" ht="21" customHeight="1" x14ac:dyDescent="0.3"/>
    <row r="143" spans="2:17" ht="21" customHeight="1" x14ac:dyDescent="0.3"/>
    <row r="144" spans="2:17"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sheetData>
  <sortState ref="T5:U12">
    <sortCondition ref="T5:T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6"/>
  <sheetViews>
    <sheetView zoomScale="68" zoomScaleNormal="68" workbookViewId="0">
      <selection activeCell="Q19" sqref="Q19"/>
    </sheetView>
  </sheetViews>
  <sheetFormatPr defaultColWidth="9.109375" defaultRowHeight="15.6" x14ac:dyDescent="0.3"/>
  <cols>
    <col min="1" max="1" width="20.6640625" style="4" customWidth="1"/>
    <col min="2" max="2" width="15.109375" style="70" customWidth="1"/>
    <col min="3" max="13" width="13.5546875" style="70" customWidth="1"/>
    <col min="14" max="14" width="13.5546875" style="200" customWidth="1"/>
    <col min="15" max="17" width="14.44140625" style="70" customWidth="1"/>
    <col min="18" max="18" width="14.109375" style="4" customWidth="1"/>
    <col min="19" max="16384" width="9.109375" style="4"/>
  </cols>
  <sheetData>
    <row r="1" spans="2:20" ht="37.200000000000003" x14ac:dyDescent="0.6">
      <c r="B1" s="178" t="s">
        <v>16</v>
      </c>
      <c r="C1" s="68"/>
      <c r="D1" s="68"/>
      <c r="E1" s="68"/>
      <c r="F1" s="68"/>
      <c r="G1" s="68"/>
      <c r="H1" s="68"/>
      <c r="I1" s="68"/>
      <c r="J1" s="68"/>
      <c r="K1" s="68"/>
      <c r="L1" s="68"/>
      <c r="M1" s="68"/>
      <c r="N1" s="194"/>
      <c r="O1" s="68"/>
      <c r="P1" s="68"/>
      <c r="Q1" s="68"/>
    </row>
    <row r="2" spans="2:20" ht="33.75" x14ac:dyDescent="0.5">
      <c r="B2" s="137" t="s">
        <v>67</v>
      </c>
      <c r="C2" s="138"/>
      <c r="D2" s="138"/>
      <c r="E2" s="138"/>
      <c r="F2" s="138"/>
      <c r="G2" s="138"/>
      <c r="H2" s="138"/>
      <c r="I2" s="138"/>
      <c r="J2" s="138"/>
      <c r="K2" s="138"/>
      <c r="L2" s="138"/>
      <c r="M2" s="138"/>
      <c r="N2" s="192"/>
      <c r="O2" s="138"/>
      <c r="P2" s="138"/>
      <c r="Q2" s="168" t="s">
        <v>42</v>
      </c>
      <c r="R2" s="5"/>
      <c r="S2" s="5"/>
    </row>
    <row r="3" spans="2:20" ht="31.2" x14ac:dyDescent="0.3">
      <c r="B3" s="139" t="s">
        <v>23</v>
      </c>
      <c r="C3" s="140" t="s">
        <v>24</v>
      </c>
      <c r="D3" s="141" t="s">
        <v>25</v>
      </c>
      <c r="E3" s="141" t="s">
        <v>26</v>
      </c>
      <c r="F3" s="141" t="s">
        <v>27</v>
      </c>
      <c r="G3" s="141" t="s">
        <v>28</v>
      </c>
      <c r="H3" s="141" t="s">
        <v>29</v>
      </c>
      <c r="I3" s="141" t="s">
        <v>30</v>
      </c>
      <c r="J3" s="141" t="s">
        <v>31</v>
      </c>
      <c r="K3" s="141" t="s">
        <v>32</v>
      </c>
      <c r="L3" s="141" t="s">
        <v>33</v>
      </c>
      <c r="M3" s="141" t="s">
        <v>34</v>
      </c>
      <c r="N3" s="184" t="s">
        <v>35</v>
      </c>
      <c r="O3" s="142" t="s">
        <v>36</v>
      </c>
      <c r="P3" s="143" t="s">
        <v>37</v>
      </c>
      <c r="Q3" s="144" t="s">
        <v>38</v>
      </c>
      <c r="R3" s="5"/>
    </row>
    <row r="4" spans="2:20" ht="21" customHeight="1" x14ac:dyDescent="0.25">
      <c r="B4" s="79">
        <v>2000</v>
      </c>
      <c r="C4" s="169">
        <f>('ingreso básico'!C4/consumo!C5)*100</f>
        <v>5.0490622756578505</v>
      </c>
      <c r="D4" s="145">
        <f>('ingreso básico'!D4/consumo!D5)*100</f>
        <v>5.0220247301237793</v>
      </c>
      <c r="E4" s="145">
        <f>('ingreso básico'!E4/consumo!E5)*100</f>
        <v>5.038122935485247</v>
      </c>
      <c r="F4" s="145">
        <f>('ingreso básico'!F4/consumo!F5)*100</f>
        <v>5.0121077735281192</v>
      </c>
      <c r="G4" s="145">
        <f>('ingreso básico'!G4/consumo!G5)*100</f>
        <v>4.995016876882497</v>
      </c>
      <c r="H4" s="145">
        <f>('ingreso básico'!H4/consumo!H5)*100</f>
        <v>4.9577142103439131</v>
      </c>
      <c r="I4" s="145">
        <f>('ingreso básico'!I4/consumo!I5)*100</f>
        <v>4.9844633409263146</v>
      </c>
      <c r="J4" s="145">
        <f>('ingreso básico'!J4/consumo!J5)*100</f>
        <v>4.9730011469027344</v>
      </c>
      <c r="K4" s="145">
        <f>('ingreso básico'!K4/consumo!K5)*100</f>
        <v>5.0330769677096443</v>
      </c>
      <c r="L4" s="145">
        <f>('ingreso básico'!L4/consumo!L5)*100</f>
        <v>4.9944422654736451</v>
      </c>
      <c r="M4" s="145">
        <f>('ingreso básico'!M4/consumo!M5)*100</f>
        <v>5.0036186627909576</v>
      </c>
      <c r="N4" s="188">
        <f>('ingreso básico'!N4/consumo!N5)*100</f>
        <v>4.7125617858968534</v>
      </c>
      <c r="O4" s="172">
        <f>('ingreso básico'!O4/consumo!O5)*100</f>
        <v>4.9811982253043778</v>
      </c>
      <c r="P4" s="145">
        <f>('ingreso básico'!P4/consumo!P5)*100</f>
        <v>4.8914916746517818</v>
      </c>
      <c r="Q4" s="95"/>
      <c r="R4" s="5"/>
    </row>
    <row r="5" spans="2:20" ht="21" customHeight="1" x14ac:dyDescent="0.25">
      <c r="B5" s="79">
        <v>2001</v>
      </c>
      <c r="C5" s="170">
        <f>('ingreso básico'!C5/consumo!C6)*100</f>
        <v>4.7985829436443526</v>
      </c>
      <c r="D5" s="146">
        <f>('ingreso básico'!D5/consumo!D6)*100</f>
        <v>4.9387562151915958</v>
      </c>
      <c r="E5" s="146">
        <f>('ingreso básico'!E5/consumo!E6)*100</f>
        <v>4.7808621403995462</v>
      </c>
      <c r="F5" s="146">
        <f>('ingreso básico'!F5/consumo!F6)*100</f>
        <v>4.9057627825204211</v>
      </c>
      <c r="G5" s="146">
        <f>('ingreso básico'!G5/consumo!G6)*100</f>
        <v>4.8374142858782658</v>
      </c>
      <c r="H5" s="146">
        <f>('ingreso básico'!H5/consumo!H6)*100</f>
        <v>4.8062503358531092</v>
      </c>
      <c r="I5" s="146">
        <f>('ingreso básico'!I5/consumo!I6)*100</f>
        <v>4.8488287401954651</v>
      </c>
      <c r="J5" s="146">
        <f>('ingreso básico'!J5/consumo!J6)*100</f>
        <v>4.7980513120585035</v>
      </c>
      <c r="K5" s="146">
        <f>('ingreso básico'!K5/consumo!K6)*100</f>
        <v>4.8569944424458509</v>
      </c>
      <c r="L5" s="146">
        <f>('ingreso básico'!L5/consumo!L6)*100</f>
        <v>4.9111977944593033</v>
      </c>
      <c r="M5" s="146">
        <f>('ingreso básico'!M5/consumo!M6)*100</f>
        <v>4.8771714946167997</v>
      </c>
      <c r="N5" s="195">
        <f>('ingreso básico'!N5/consumo!N6)*100</f>
        <v>4.8735940563409343</v>
      </c>
      <c r="O5" s="173">
        <f>('ingreso básico'!O5/consumo!O6)*100</f>
        <v>4.8532974670507762</v>
      </c>
      <c r="P5" s="146">
        <f>('ingreso básico'!P5/consumo!P6)*100</f>
        <v>4.857277886755762</v>
      </c>
      <c r="Q5" s="212">
        <f>((O5/O4)-1)*100</f>
        <v>-2.5676705175848746</v>
      </c>
      <c r="R5" s="5"/>
    </row>
    <row r="6" spans="2:20" ht="21" customHeight="1" x14ac:dyDescent="0.25">
      <c r="B6" s="79">
        <v>2002</v>
      </c>
      <c r="C6" s="170">
        <f>('ingreso básico'!C6/consumo!C7)*100</f>
        <v>4.859260729966759</v>
      </c>
      <c r="D6" s="146">
        <f>('ingreso básico'!D6/consumo!D7)*100</f>
        <v>4.8125616044351931</v>
      </c>
      <c r="E6" s="146">
        <f>('ingreso básico'!E6/consumo!E7)*100</f>
        <v>4.8564605229168549</v>
      </c>
      <c r="F6" s="146">
        <f>('ingreso básico'!F6/consumo!F7)*100</f>
        <v>4.7499433765459687</v>
      </c>
      <c r="G6" s="146">
        <f>('ingreso básico'!G6/consumo!G7)*100</f>
        <v>4.8047519938738947</v>
      </c>
      <c r="H6" s="146">
        <f>('ingreso básico'!H6/consumo!H7)*100</f>
        <v>5.056677714294981</v>
      </c>
      <c r="I6" s="146">
        <f>('ingreso básico'!I6/consumo!I7)*100</f>
        <v>4.8305172668078225</v>
      </c>
      <c r="J6" s="146">
        <f>('ingreso básico'!J6/consumo!J7)*100</f>
        <v>4.8760997274694473</v>
      </c>
      <c r="K6" s="146">
        <f>('ingreso básico'!K6/consumo!K7)*100</f>
        <v>4.7900361393761477</v>
      </c>
      <c r="L6" s="146">
        <f>('ingreso básico'!L6/consumo!L7)*100</f>
        <v>4.8817575968670948</v>
      </c>
      <c r="M6" s="146">
        <f>('ingreso básico'!M6/consumo!M7)*100</f>
        <v>4.8639777707235563</v>
      </c>
      <c r="N6" s="195">
        <f>('ingreso básico'!N6/consumo!N7)*100</f>
        <v>4.8272418312557113</v>
      </c>
      <c r="O6" s="173">
        <f>('ingreso básico'!O6/consumo!O7)*100</f>
        <v>4.8487704883335505</v>
      </c>
      <c r="P6" s="146">
        <f>('ingreso básico'!P6/consumo!P7)*100</f>
        <v>4.8472823165340717</v>
      </c>
      <c r="Q6" s="212">
        <f t="shared" ref="Q6:Q19" si="0">((O6/O5)-1)*100</f>
        <v>-9.3276349697490879E-2</v>
      </c>
      <c r="R6" s="5"/>
    </row>
    <row r="7" spans="2:20" ht="21" customHeight="1" x14ac:dyDescent="0.25">
      <c r="B7" s="79">
        <v>2003</v>
      </c>
      <c r="C7" s="170">
        <f>('ingreso básico'!C7/consumo!C8)*100</f>
        <v>4.8548908382187745</v>
      </c>
      <c r="D7" s="146">
        <f>('ingreso básico'!D7/consumo!D8)*100</f>
        <v>4.8530206750874365</v>
      </c>
      <c r="E7" s="146">
        <f>('ingreso básico'!E7/consumo!E8)*100</f>
        <v>4.8357554170996204</v>
      </c>
      <c r="F7" s="146">
        <f>('ingreso básico'!F7/consumo!F8)*100</f>
        <v>4.8929588765960714</v>
      </c>
      <c r="G7" s="146">
        <f>('ingreso básico'!G7/consumo!G8)*100</f>
        <v>4.8319816216448546</v>
      </c>
      <c r="H7" s="146">
        <f>('ingreso básico'!H7/consumo!H8)*100</f>
        <v>4.8285141817652768</v>
      </c>
      <c r="I7" s="146">
        <f>('ingreso básico'!I7/consumo!I8)*100</f>
        <v>4.6893338569574876</v>
      </c>
      <c r="J7" s="146">
        <f>('ingreso básico'!J7/consumo!J8)*100</f>
        <v>4.7801621941642312</v>
      </c>
      <c r="K7" s="146">
        <f>('ingreso básico'!K7/consumo!K8)*100</f>
        <v>4.7220364172186713</v>
      </c>
      <c r="L7" s="146">
        <f>('ingreso básico'!L7/consumo!L8)*100</f>
        <v>4.8120984914188814</v>
      </c>
      <c r="M7" s="146">
        <f>('ingreso básico'!M7/consumo!M8)*100</f>
        <v>4.75765267318996</v>
      </c>
      <c r="N7" s="195">
        <f>('ingreso básico'!N7/consumo!N8)*100</f>
        <v>4.8433063616804164</v>
      </c>
      <c r="O7" s="173">
        <f>('ingreso básico'!O7/consumo!O8)*100</f>
        <v>4.8101305189659511</v>
      </c>
      <c r="P7" s="146">
        <f>('ingreso básico'!P7/consumo!P8)*100</f>
        <v>4.7384491856658464</v>
      </c>
      <c r="Q7" s="212">
        <f t="shared" si="0"/>
        <v>-0.7969024201201047</v>
      </c>
      <c r="R7" s="5"/>
    </row>
    <row r="8" spans="2:20" ht="21" customHeight="1" x14ac:dyDescent="0.25">
      <c r="B8" s="79">
        <v>2004</v>
      </c>
      <c r="C8" s="170">
        <f>('ingreso básico'!C8/consumo!C9)*100</f>
        <v>4.811903118564036</v>
      </c>
      <c r="D8" s="146">
        <f>('ingreso básico'!D8/consumo!D9)*100</f>
        <v>4.8346163982118453</v>
      </c>
      <c r="E8" s="146">
        <f>('ingreso básico'!E8/consumo!E9)*100</f>
        <v>4.6332452482877633</v>
      </c>
      <c r="F8" s="146">
        <f>('ingreso básico'!F8/consumo!F9)*100</f>
        <v>4.6595624294087621</v>
      </c>
      <c r="G8" s="146">
        <f>('ingreso básico'!G8/consumo!G9)*100</f>
        <v>4.7621317069471401</v>
      </c>
      <c r="H8" s="146">
        <f>('ingreso básico'!H8/consumo!H9)*100</f>
        <v>4.562276431680953</v>
      </c>
      <c r="I8" s="146">
        <f>('ingreso básico'!I8/consumo!I9)*100</f>
        <v>4.8209961348753909</v>
      </c>
      <c r="J8" s="146">
        <f>('ingreso básico'!J8/consumo!J9)*100</f>
        <v>4.6702552215498851</v>
      </c>
      <c r="K8" s="146">
        <f>('ingreso básico'!K8/consumo!K9)*100</f>
        <v>4.8057726614429814</v>
      </c>
      <c r="L8" s="146">
        <f>('ingreso básico'!L8/consumo!L9)*100</f>
        <v>4.8437360713333772</v>
      </c>
      <c r="M8" s="146">
        <f>('ingreso básico'!M8/consumo!M9)*100</f>
        <v>4.8839198179967385</v>
      </c>
      <c r="N8" s="195">
        <f>('ingreso básico'!N8/consumo!N9)*100</f>
        <v>4.8048707356877225</v>
      </c>
      <c r="O8" s="173">
        <f>('ingreso básico'!O8/consumo!O9)*100</f>
        <v>4.7572721731456369</v>
      </c>
      <c r="P8" s="146">
        <f>('ingreso básico'!P8/consumo!P9)*100</f>
        <v>4.8226584433216031</v>
      </c>
      <c r="Q8" s="212">
        <f t="shared" si="0"/>
        <v>-1.0988962900673527</v>
      </c>
      <c r="R8" s="5"/>
    </row>
    <row r="9" spans="2:20" ht="21" customHeight="1" x14ac:dyDescent="0.25">
      <c r="B9" s="79">
        <v>2005</v>
      </c>
      <c r="C9" s="170">
        <f>('ingreso básico'!C9/consumo!C10)*100</f>
        <v>4.847539121777876</v>
      </c>
      <c r="D9" s="146">
        <f>('ingreso básico'!D9/consumo!D10)*100</f>
        <v>4.8502288370756332</v>
      </c>
      <c r="E9" s="146">
        <f>('ingreso básico'!E9/consumo!E10)*100</f>
        <v>4.8800351042631895</v>
      </c>
      <c r="F9" s="146">
        <f>('ingreso básico'!F9/consumo!F10)*100</f>
        <v>4.7330766717735635</v>
      </c>
      <c r="G9" s="146">
        <f>('ingreso básico'!G9/consumo!G10)*100</f>
        <v>4.8186631281317265</v>
      </c>
      <c r="H9" s="146">
        <f>('ingreso básico'!H9/consumo!H10)*100</f>
        <v>4.8881817765972748</v>
      </c>
      <c r="I9" s="146">
        <f>('ingreso básico'!I9/consumo!I10)*100</f>
        <v>4.9003488584922383</v>
      </c>
      <c r="J9" s="146">
        <f>('ingreso básico'!J9/consumo!J10)*100</f>
        <v>5.3837578132531272</v>
      </c>
      <c r="K9" s="146">
        <f>('ingreso básico'!K9/consumo!K10)*100</f>
        <v>4.2406278893126359</v>
      </c>
      <c r="L9" s="146">
        <f>('ingreso básico'!L9/consumo!L10)*100</f>
        <v>4.8256141381623472</v>
      </c>
      <c r="M9" s="146">
        <f>('ingreso básico'!M9/consumo!M10)*100</f>
        <v>4.9166215178152823</v>
      </c>
      <c r="N9" s="195">
        <f>('ingreso básico'!N9/consumo!N10)*100</f>
        <v>4.8008084604379837</v>
      </c>
      <c r="O9" s="173">
        <f>('ingreso básico'!O9/consumo!O10)*100</f>
        <v>4.8327091563333413</v>
      </c>
      <c r="P9" s="146">
        <f>('ingreso básico'!P9/consumo!P10)*100</f>
        <v>4.8224760418211741</v>
      </c>
      <c r="Q9" s="212">
        <f t="shared" si="0"/>
        <v>1.5857193038804729</v>
      </c>
      <c r="R9" s="5"/>
    </row>
    <row r="10" spans="2:20" ht="21" customHeight="1" x14ac:dyDescent="0.25">
      <c r="B10" s="79">
        <v>2006</v>
      </c>
      <c r="C10" s="170">
        <f>('ingreso básico'!C10/consumo!C11)*100</f>
        <v>4.9056440386660212</v>
      </c>
      <c r="D10" s="146">
        <f>('ingreso básico'!D10/consumo!D11)*100</f>
        <v>4.7083642208349055</v>
      </c>
      <c r="E10" s="146">
        <f>('ingreso básico'!E10/consumo!E11)*100</f>
        <v>4.859492856104155</v>
      </c>
      <c r="F10" s="146">
        <f>('ingreso básico'!F10/consumo!F11)*100</f>
        <v>4.7969183326037177</v>
      </c>
      <c r="G10" s="146">
        <f>('ingreso básico'!G10/consumo!G11)*100</f>
        <v>4.8758860055832871</v>
      </c>
      <c r="H10" s="146">
        <f>('ingreso básico'!H10/consumo!H11)*100</f>
        <v>4.7552626941263023</v>
      </c>
      <c r="I10" s="146">
        <f>('ingreso básico'!I10/consumo!I11)*100</f>
        <v>4.8804807405937112</v>
      </c>
      <c r="J10" s="146">
        <f>('ingreso básico'!J10/consumo!J11)*100</f>
        <v>4.61815259215303</v>
      </c>
      <c r="K10" s="146">
        <f>('ingreso básico'!K10/consumo!K11)*100</f>
        <v>4.920802243149101</v>
      </c>
      <c r="L10" s="146">
        <f>('ingreso básico'!L10/consumo!L11)*100</f>
        <v>4.7244286327628648</v>
      </c>
      <c r="M10" s="146">
        <f>('ingreso básico'!M10/consumo!M11)*100</f>
        <v>4.8634159310349885</v>
      </c>
      <c r="N10" s="195">
        <f>('ingreso básico'!N10/consumo!N11)*100</f>
        <v>4.8199861456001125</v>
      </c>
      <c r="O10" s="173">
        <f>('ingreso básico'!O10/consumo!O11)*100</f>
        <v>4.8136445095778271</v>
      </c>
      <c r="P10" s="146">
        <f>('ingreso básico'!P10/consumo!P11)*100</f>
        <v>4.8345110035762033</v>
      </c>
      <c r="Q10" s="212">
        <f t="shared" si="0"/>
        <v>-0.39449191206819556</v>
      </c>
      <c r="R10" s="5"/>
    </row>
    <row r="11" spans="2:20" ht="21" customHeight="1" x14ac:dyDescent="0.25">
      <c r="B11" s="79">
        <v>2007</v>
      </c>
      <c r="C11" s="170">
        <f>('ingreso básico'!C11/consumo!C12)*100</f>
        <v>4.9256365658998771</v>
      </c>
      <c r="D11" s="146">
        <f>('ingreso básico'!D11/consumo!D12)*100</f>
        <v>4.8670078873245135</v>
      </c>
      <c r="E11" s="146">
        <f>('ingreso básico'!E11/consumo!E12)*100</f>
        <v>4.8763798734591726</v>
      </c>
      <c r="F11" s="146">
        <f>('ingreso básico'!F11/consumo!F12)*100</f>
        <v>4.8430684171404463</v>
      </c>
      <c r="G11" s="146">
        <f>('ingreso básico'!G11/consumo!G12)*100</f>
        <v>4.8940095256134644</v>
      </c>
      <c r="H11" s="146">
        <f>('ingreso básico'!H11/consumo!H12)*100</f>
        <v>4.7254085538610848</v>
      </c>
      <c r="I11" s="146">
        <f>('ingreso básico'!I11/consumo!I12)*100</f>
        <v>4.895545623551171</v>
      </c>
      <c r="J11" s="146">
        <f>('ingreso básico'!J11/consumo!J12)*100</f>
        <v>4.7605407987091137</v>
      </c>
      <c r="K11" s="146">
        <f>('ingreso básico'!K11/consumo!K12)*100</f>
        <v>4.9017722294468316</v>
      </c>
      <c r="L11" s="146">
        <f>('ingreso básico'!L11/consumo!L12)*100</f>
        <v>4.8427355560849952</v>
      </c>
      <c r="M11" s="146">
        <f>('ingreso básico'!M11/consumo!M12)*100</f>
        <v>4.9832933201080181</v>
      </c>
      <c r="N11" s="195">
        <f>('ingreso básico'!N11/consumo!N12)*100</f>
        <v>4.8240335318624732</v>
      </c>
      <c r="O11" s="173">
        <f>('ingreso básico'!O11/consumo!O12)*100</f>
        <v>4.8633460181480261</v>
      </c>
      <c r="P11" s="146">
        <f>('ingreso básico'!P11/consumo!P12)*100</f>
        <v>4.8883851681433059</v>
      </c>
      <c r="Q11" s="212">
        <f t="shared" si="0"/>
        <v>1.0325130672052429</v>
      </c>
      <c r="R11" s="5"/>
    </row>
    <row r="12" spans="2:20" ht="21" customHeight="1" x14ac:dyDescent="0.25">
      <c r="B12" s="79">
        <v>2008</v>
      </c>
      <c r="C12" s="170">
        <f>('ingreso básico'!C12/consumo!C13)*100</f>
        <v>4.9212741008730712</v>
      </c>
      <c r="D12" s="146">
        <f>('ingreso básico'!D12/consumo!D13)*100</f>
        <v>4.9118983976699795</v>
      </c>
      <c r="E12" s="146">
        <f>('ingreso básico'!E12/consumo!E13)*100</f>
        <v>4.9160605052655155</v>
      </c>
      <c r="F12" s="146">
        <f>('ingreso básico'!F12/consumo!F13)*100</f>
        <v>4.8589948763258661</v>
      </c>
      <c r="G12" s="146">
        <f>('ingreso básico'!G12/consumo!G13)*100</f>
        <v>4.936322466162129</v>
      </c>
      <c r="H12" s="146">
        <f>('ingreso básico'!H12/consumo!H13)*100</f>
        <v>4.8845670555935214</v>
      </c>
      <c r="I12" s="146">
        <f>('ingreso básico'!I12/consumo!I13)*100</f>
        <v>4.9502835309785578</v>
      </c>
      <c r="J12" s="146">
        <f>('ingreso básico'!J12/consumo!J13)*100</f>
        <v>4.8387027132053468</v>
      </c>
      <c r="K12" s="146">
        <f>('ingreso básico'!K12/consumo!K13)*100</f>
        <v>4.8683671209189594</v>
      </c>
      <c r="L12" s="146">
        <f>('ingreso básico'!L12/consumo!L13)*100</f>
        <v>4.6343170202548727</v>
      </c>
      <c r="M12" s="146">
        <f>('ingreso básico'!M12/consumo!M13)*100</f>
        <v>4.954467035123864</v>
      </c>
      <c r="N12" s="195">
        <f>('ingreso básico'!N12/consumo!N13)*100</f>
        <v>4.837468702690761</v>
      </c>
      <c r="O12" s="173">
        <f>('ingreso básico'!O12/consumo!O13)*100</f>
        <v>4.8796587124214801</v>
      </c>
      <c r="P12" s="146">
        <f>('ingreso básico'!P12/consumo!P13)*100</f>
        <v>4.8315986610794388</v>
      </c>
      <c r="Q12" s="212">
        <f t="shared" si="0"/>
        <v>0.33542121437755146</v>
      </c>
      <c r="R12" s="10"/>
      <c r="S12" s="13"/>
      <c r="T12" s="26"/>
    </row>
    <row r="13" spans="2:20" ht="21" customHeight="1" x14ac:dyDescent="0.25">
      <c r="B13" s="79">
        <v>2009</v>
      </c>
      <c r="C13" s="170">
        <f>('ingreso básico'!C13/consumo!C14)*100</f>
        <v>4.9553517057862626</v>
      </c>
      <c r="D13" s="146">
        <f>('ingreso básico'!D13/consumo!D14)*100</f>
        <v>5.0085710819833391</v>
      </c>
      <c r="E13" s="146">
        <f>('ingreso básico'!E13/consumo!E14)*100</f>
        <v>4.9571539363460593</v>
      </c>
      <c r="F13" s="146">
        <f>('ingreso básico'!F13/consumo!F14)*100</f>
        <v>4.5421175727957639</v>
      </c>
      <c r="G13" s="146">
        <f>('ingreso básico'!G13/consumo!G14)*100</f>
        <v>4.8815438692935054</v>
      </c>
      <c r="H13" s="146">
        <f>('ingreso básico'!H13/consumo!H14)*100</f>
        <v>4.4883161152405826</v>
      </c>
      <c r="I13" s="146">
        <f>('ingreso básico'!I13/consumo!I14)*100</f>
        <v>4.7422951385967824</v>
      </c>
      <c r="J13" s="146">
        <f>('ingreso básico'!J13/consumo!J14)*100</f>
        <v>4.7594845208650538</v>
      </c>
      <c r="K13" s="146">
        <f>('ingreso básico'!K13/consumo!K14)*100</f>
        <v>5.0523820467016334</v>
      </c>
      <c r="L13" s="146">
        <f>('ingreso básico'!L13/consumo!L14)*100</f>
        <v>4.8587791018510265</v>
      </c>
      <c r="M13" s="146">
        <f>('ingreso básico'!M13/consumo!M14)*100</f>
        <v>4.938614966247731</v>
      </c>
      <c r="N13" s="195">
        <f>('ingreso básico'!N13/consumo!N14)*100</f>
        <v>4.8759833973812423</v>
      </c>
      <c r="O13" s="173">
        <f>('ingreso básico'!O13/consumo!O14)*100</f>
        <v>4.8413255551349259</v>
      </c>
      <c r="P13" s="146">
        <f>('ingreso básico'!P13/consumo!P14)*100</f>
        <v>4.8698744976124271</v>
      </c>
      <c r="Q13" s="212">
        <f t="shared" si="0"/>
        <v>-0.78557045780629498</v>
      </c>
      <c r="R13" s="5"/>
      <c r="S13" s="20"/>
      <c r="T13" s="45"/>
    </row>
    <row r="14" spans="2:20" ht="21" customHeight="1" x14ac:dyDescent="0.25">
      <c r="B14" s="79">
        <v>2010</v>
      </c>
      <c r="C14" s="170">
        <f>('ingreso básico'!C14/consumo!C15)*100</f>
        <v>4.9420884419625635</v>
      </c>
      <c r="D14" s="146">
        <f>('ingreso básico'!D14/consumo!D15)*100</f>
        <v>4.8818320744744588</v>
      </c>
      <c r="E14" s="146">
        <f>('ingreso básico'!E14/consumo!E15)*100</f>
        <v>4.8842941438800258</v>
      </c>
      <c r="F14" s="146">
        <f>('ingreso básico'!F14/consumo!F15)*100</f>
        <v>4.7828639332292635</v>
      </c>
      <c r="G14" s="146">
        <f>('ingreso básico'!G14/consumo!G15)*100</f>
        <v>4.9001976617474883</v>
      </c>
      <c r="H14" s="146">
        <f>('ingreso básico'!H14/consumo!H15)*100</f>
        <v>4.8145191634812514</v>
      </c>
      <c r="I14" s="146">
        <f>('ingreso básico'!I14/consumo!I15)*100</f>
        <v>4.9061879231317427</v>
      </c>
      <c r="J14" s="146">
        <f>('ingreso básico'!J14/consumo!J15)*100</f>
        <v>5.137571313282761</v>
      </c>
      <c r="K14" s="146">
        <f>('ingreso básico'!K14/consumo!K15)*100</f>
        <v>5.0242134615871787</v>
      </c>
      <c r="L14" s="146">
        <f>('ingreso básico'!L14/consumo!L15)*100</f>
        <v>5.0593546726170624</v>
      </c>
      <c r="M14" s="146">
        <f>('ingreso básico'!M14/consumo!M15)*100</f>
        <v>5.1221124883497362</v>
      </c>
      <c r="N14" s="195">
        <f>('ingreso básico'!N14/consumo!N15)*100</f>
        <v>4.8997971584473792</v>
      </c>
      <c r="O14" s="173">
        <f>('ingreso básico'!O14/consumo!O15)*100</f>
        <v>4.940182609587068</v>
      </c>
      <c r="P14" s="146">
        <f>('ingreso básico'!P14/consumo!P15)*100</f>
        <v>5.0053437880161891</v>
      </c>
      <c r="Q14" s="212">
        <f t="shared" si="0"/>
        <v>2.0419418881527207</v>
      </c>
      <c r="R14" s="5"/>
    </row>
    <row r="15" spans="2:20" ht="21" customHeight="1" x14ac:dyDescent="0.25">
      <c r="B15" s="79">
        <v>2011</v>
      </c>
      <c r="C15" s="170">
        <f>('ingreso básico'!C15/consumo!C16)*100</f>
        <v>4.9917339077776273</v>
      </c>
      <c r="D15" s="146">
        <f>('ingreso básico'!D15/consumo!D16)*100</f>
        <v>4.9882539135554946</v>
      </c>
      <c r="E15" s="146">
        <f>('ingreso básico'!E15/consumo!E16)*100</f>
        <v>4.9427411005542927</v>
      </c>
      <c r="F15" s="146">
        <f>('ingreso básico'!F15/consumo!F16)*100</f>
        <v>5.0562197706719809</v>
      </c>
      <c r="G15" s="146">
        <f>('ingreso básico'!G15/consumo!G16)*100</f>
        <v>5.057881872131742</v>
      </c>
      <c r="H15" s="146">
        <f>('ingreso básico'!H15/consumo!H16)*100</f>
        <v>4.9234123851838678</v>
      </c>
      <c r="I15" s="146">
        <f>('ingreso básico'!I15/consumo!I16)*100</f>
        <v>5.1788909110578363</v>
      </c>
      <c r="J15" s="146">
        <f>('ingreso básico'!J15/consumo!J16)*100</f>
        <v>5.1136611890406014</v>
      </c>
      <c r="K15" s="146">
        <f>('ingreso básico'!K15/consumo!K16)*100</f>
        <v>5.2540863254858312</v>
      </c>
      <c r="L15" s="146">
        <f>('ingreso básico'!L15/consumo!L16)*100</f>
        <v>5.0878782751139333</v>
      </c>
      <c r="M15" s="146">
        <f>('ingreso básico'!M15/consumo!M16)*100</f>
        <v>5.1521120531326945</v>
      </c>
      <c r="N15" s="195">
        <f>('ingreso básico'!N15/consumo!N16)*100</f>
        <v>5.0970856237816768</v>
      </c>
      <c r="O15" s="173">
        <f>('ingreso básico'!O15/consumo!O16)*100</f>
        <v>5.0651081211249078</v>
      </c>
      <c r="P15" s="146">
        <f>('ingreso básico'!P15/consumo!P16)*100</f>
        <v>5.1387507720913277</v>
      </c>
      <c r="Q15" s="212">
        <f t="shared" si="0"/>
        <v>2.528763031864556</v>
      </c>
    </row>
    <row r="16" spans="2:20" ht="21" customHeight="1" x14ac:dyDescent="0.25">
      <c r="B16" s="79">
        <v>2012</v>
      </c>
      <c r="C16" s="170">
        <f>('ingreso básico'!C16/consumo!C17)*100</f>
        <v>5.109622747336739</v>
      </c>
      <c r="D16" s="146">
        <f>('ingreso básico'!D16/consumo!D17)*100</f>
        <v>5.0622503510852193</v>
      </c>
      <c r="E16" s="146">
        <f>('ingreso básico'!E16/consumo!E17)*100</f>
        <v>5.2445281052798673</v>
      </c>
      <c r="F16" s="146">
        <f>('ingreso básico'!F16/consumo!F17)*100</f>
        <v>5.0505056509271116</v>
      </c>
      <c r="G16" s="146">
        <f>('ingreso básico'!G16/consumo!G17)*100</f>
        <v>5.2277928776805842</v>
      </c>
      <c r="H16" s="146">
        <f>('ingreso básico'!H16/consumo!H17)*100</f>
        <v>5.1058597961803134</v>
      </c>
      <c r="I16" s="146">
        <f>('ingreso básico'!I16/consumo!I17)*100</f>
        <v>5.1439269290968408</v>
      </c>
      <c r="J16" s="146">
        <f>('ingreso básico'!J16/consumo!J17)*100</f>
        <v>5.1960140527792698</v>
      </c>
      <c r="K16" s="146">
        <f>('ingreso básico'!K16/consumo!K17)*100</f>
        <v>5.3746340593742286</v>
      </c>
      <c r="L16" s="146">
        <f>('ingreso básico'!L16/consumo!L17)*100</f>
        <v>5.1507747966290287</v>
      </c>
      <c r="M16" s="146">
        <f>('ingreso básico'!M16/consumo!M17)*100</f>
        <v>5.0592446821491919</v>
      </c>
      <c r="N16" s="195">
        <f>('ingreso básico'!N16/consumo!N17)*100</f>
        <v>5.0592954647878816</v>
      </c>
      <c r="O16" s="173">
        <f>('ingreso básico'!O16/consumo!O17)*100</f>
        <v>5.1444845749950456</v>
      </c>
      <c r="P16" s="146">
        <f>('ingreso básico'!P16/consumo!P17)*100</f>
        <v>5.0363867664580955</v>
      </c>
      <c r="Q16" s="212">
        <f t="shared" si="0"/>
        <v>1.5671225958451718</v>
      </c>
    </row>
    <row r="17" spans="2:18" ht="21" customHeight="1" x14ac:dyDescent="0.25">
      <c r="B17" s="79">
        <v>2013</v>
      </c>
      <c r="C17" s="170">
        <f>('ingreso básico'!C17/consumo!C18)*100</f>
        <v>5.0720129755441299</v>
      </c>
      <c r="D17" s="146">
        <f>('ingreso básico'!D17/consumo!D18)*100</f>
        <v>5.1510811275287827</v>
      </c>
      <c r="E17" s="146">
        <f>('ingreso básico'!E17/consumo!E18)*100</f>
        <v>4.327693114228774</v>
      </c>
      <c r="F17" s="146">
        <f>('ingreso básico'!F17/consumo!F18)*100</f>
        <v>5.0989128178056271</v>
      </c>
      <c r="G17" s="146">
        <f>('ingreso básico'!G17/consumo!G18)*100</f>
        <v>5.0665491909112719</v>
      </c>
      <c r="H17" s="146">
        <f>('ingreso básico'!H17/consumo!H18)*100</f>
        <v>4.9654200065272764</v>
      </c>
      <c r="I17" s="146">
        <f>('ingreso básico'!I17/consumo!I18)*100</f>
        <v>5.9471928817613868</v>
      </c>
      <c r="J17" s="146">
        <f>('ingreso básico'!J17/consumo!J18)*100</f>
        <v>4.7130836790566457</v>
      </c>
      <c r="K17" s="146">
        <f>('ingreso básico'!K17/consumo!K18)*100</f>
        <v>5.463880749268121</v>
      </c>
      <c r="L17" s="146">
        <f>('ingreso básico'!L17/consumo!L18)*100</f>
        <v>5.4165602401727657</v>
      </c>
      <c r="M17" s="146">
        <f>('ingreso básico'!M17/consumo!M18)*100</f>
        <v>5.2984318616795623</v>
      </c>
      <c r="N17" s="195">
        <f>('ingreso básico'!N17/consumo!N18)*100</f>
        <v>5.354233245017995</v>
      </c>
      <c r="O17" s="173">
        <f>('ingreso básico'!O17/consumo!O18)*100</f>
        <v>5.1351361171862102</v>
      </c>
      <c r="P17" s="146">
        <f>('ingreso básico'!P17/consumo!P18)*100</f>
        <v>5.3600883967688944</v>
      </c>
      <c r="Q17" s="212">
        <f t="shared" si="0"/>
        <v>-0.18171806470708152</v>
      </c>
    </row>
    <row r="18" spans="2:18" ht="21" customHeight="1" x14ac:dyDescent="0.25">
      <c r="B18" s="79">
        <v>2014</v>
      </c>
      <c r="C18" s="170">
        <f>('ingreso básico'!C18/consumo!C19)*100</f>
        <v>5.3110201645011381</v>
      </c>
      <c r="D18" s="146">
        <f>('ingreso básico'!D18/consumo!D19)*100</f>
        <v>5.3431669177364931</v>
      </c>
      <c r="E18" s="146">
        <f>('ingreso básico'!E18/consumo!E19)*100</f>
        <v>5.1230029188472814</v>
      </c>
      <c r="F18" s="146">
        <f>('ingreso básico'!F18/consumo!F19)*100</f>
        <v>5.349237677756296</v>
      </c>
      <c r="G18" s="146">
        <f>('ingreso básico'!G18/consumo!G19)*100</f>
        <v>5.5498361783570447</v>
      </c>
      <c r="H18" s="146">
        <f>('ingreso básico'!H18/consumo!H19)*100</f>
        <v>5.386424892863908</v>
      </c>
      <c r="I18" s="146">
        <f>('ingreso básico'!I18/consumo!I19)*100</f>
        <v>5.6277027416504977</v>
      </c>
      <c r="J18" s="146">
        <f>('ingreso básico'!J18/consumo!J19)*100</f>
        <v>5.9226290248416937</v>
      </c>
      <c r="K18" s="146">
        <f>('ingreso básico'!K18/consumo!K19)*100</f>
        <v>5.6429684986423023</v>
      </c>
      <c r="L18" s="146">
        <f>('ingreso básico'!L18/consumo!L19)*100</f>
        <v>5.5174143477660866</v>
      </c>
      <c r="M18" s="146">
        <f>('ingreso básico'!M18/consumo!M19)*100</f>
        <v>5.43261525997376</v>
      </c>
      <c r="N18" s="195">
        <f>('ingreso básico'!N18/consumo!N19)*100</f>
        <v>5.5776334231167501</v>
      </c>
      <c r="O18" s="173">
        <f>('ingreso básico'!O18/consumo!O19)*100</f>
        <v>5.4663634909115526</v>
      </c>
      <c r="P18" s="146">
        <f>('ingreso básico'!P18/consumo!P19)*100</f>
        <v>5.5491592773544731</v>
      </c>
      <c r="Q18" s="212">
        <f t="shared" si="0"/>
        <v>6.4502160442601486</v>
      </c>
      <c r="R18" s="5"/>
    </row>
    <row r="19" spans="2:18" ht="21" customHeight="1" x14ac:dyDescent="0.25">
      <c r="B19" s="85">
        <v>2015</v>
      </c>
      <c r="C19" s="171">
        <f>('ingreso básico'!C19/consumo!C20)*100</f>
        <v>5.4444571681898646</v>
      </c>
      <c r="D19" s="147">
        <f>('ingreso básico'!D19/consumo!D20)*100</f>
        <v>5.4596598492177728</v>
      </c>
      <c r="E19" s="147">
        <f>('ingreso básico'!E19/consumo!E20)*100</f>
        <v>5.4647741964281416</v>
      </c>
      <c r="F19" s="147">
        <f>('ingreso básico'!F19/consumo!F20)*100</f>
        <v>5.5329612903651872</v>
      </c>
      <c r="G19" s="147">
        <f>('ingreso básico'!G19/consumo!G20)*100</f>
        <v>5.4180880146835992</v>
      </c>
      <c r="H19" s="147">
        <f>('ingreso básico'!H19/consumo!H20)*100</f>
        <v>5.6698852170322533</v>
      </c>
      <c r="I19" s="147">
        <f>('ingreso básico'!I19/consumo!I20)*100</f>
        <v>5.6154768070737804</v>
      </c>
      <c r="J19" s="147">
        <f>('ingreso básico'!J19/consumo!J20)*100</f>
        <v>6.1750152761866675</v>
      </c>
      <c r="K19" s="147">
        <f>('ingreso básico'!K19/consumo!K20)*100</f>
        <v>5.7311108912673889</v>
      </c>
      <c r="L19" s="147">
        <f>('ingreso básico'!L19/consumo!L20)*100</f>
        <v>5.6551703769420296</v>
      </c>
      <c r="M19" s="147">
        <f>('ingreso básico'!M19/consumo!M20)*100</f>
        <v>5.3351728893440313</v>
      </c>
      <c r="N19" s="186"/>
      <c r="O19" s="174">
        <f>('ingreso básico'!O19/consumo!O20)*100</f>
        <v>5.5730800567930778</v>
      </c>
      <c r="P19" s="147"/>
      <c r="Q19" s="218">
        <f t="shared" si="0"/>
        <v>1.9522405719808678</v>
      </c>
      <c r="R19" s="5"/>
    </row>
    <row r="20" spans="2:18" ht="21" customHeight="1" x14ac:dyDescent="0.3">
      <c r="B20" s="201" t="s">
        <v>60</v>
      </c>
      <c r="C20" s="202"/>
      <c r="D20" s="202"/>
      <c r="E20" s="202"/>
      <c r="F20" s="202"/>
      <c r="G20" s="202"/>
      <c r="H20" s="202"/>
      <c r="I20" s="202"/>
      <c r="J20" s="202"/>
      <c r="K20" s="202"/>
      <c r="L20" s="202"/>
      <c r="M20" s="202"/>
      <c r="N20" s="183"/>
      <c r="O20" s="203"/>
      <c r="P20" s="202"/>
      <c r="Q20" s="204"/>
      <c r="R20" s="5"/>
    </row>
    <row r="21" spans="2:18" ht="21" customHeight="1" x14ac:dyDescent="0.3">
      <c r="B21" s="201" t="s">
        <v>61</v>
      </c>
      <c r="C21" s="201"/>
      <c r="D21" s="201"/>
      <c r="E21" s="201"/>
      <c r="F21" s="201"/>
      <c r="G21" s="201"/>
      <c r="H21" s="201"/>
      <c r="I21" s="201"/>
      <c r="J21" s="201"/>
      <c r="K21" s="201"/>
      <c r="L21" s="201"/>
      <c r="M21" s="201"/>
      <c r="N21" s="189"/>
      <c r="O21" s="201"/>
      <c r="P21" s="201"/>
      <c r="Q21" s="201"/>
    </row>
    <row r="22" spans="2:18" ht="33.75" x14ac:dyDescent="0.5">
      <c r="B22" s="148" t="s">
        <v>62</v>
      </c>
      <c r="C22" s="149"/>
      <c r="D22" s="149"/>
      <c r="E22" s="149"/>
      <c r="F22" s="149"/>
      <c r="G22" s="149"/>
      <c r="H22" s="149"/>
      <c r="I22" s="149"/>
      <c r="J22" s="149"/>
      <c r="K22" s="149"/>
      <c r="L22" s="149"/>
      <c r="M22" s="149"/>
      <c r="N22" s="182"/>
      <c r="O22" s="149"/>
      <c r="P22" s="149"/>
      <c r="Q22" s="149"/>
    </row>
    <row r="23" spans="2:18" s="22" customFormat="1" ht="31.2" x14ac:dyDescent="0.3">
      <c r="B23" s="139" t="s">
        <v>23</v>
      </c>
      <c r="C23" s="140" t="s">
        <v>24</v>
      </c>
      <c r="D23" s="141" t="s">
        <v>25</v>
      </c>
      <c r="E23" s="141" t="s">
        <v>26</v>
      </c>
      <c r="F23" s="141" t="s">
        <v>27</v>
      </c>
      <c r="G23" s="141" t="s">
        <v>28</v>
      </c>
      <c r="H23" s="141" t="s">
        <v>29</v>
      </c>
      <c r="I23" s="141" t="s">
        <v>30</v>
      </c>
      <c r="J23" s="141" t="s">
        <v>31</v>
      </c>
      <c r="K23" s="141" t="s">
        <v>32</v>
      </c>
      <c r="L23" s="141" t="s">
        <v>33</v>
      </c>
      <c r="M23" s="141" t="s">
        <v>34</v>
      </c>
      <c r="N23" s="184" t="s">
        <v>35</v>
      </c>
      <c r="O23" s="142" t="s">
        <v>36</v>
      </c>
      <c r="P23" s="143" t="s">
        <v>37</v>
      </c>
      <c r="Q23" s="144" t="s">
        <v>38</v>
      </c>
      <c r="R23" s="10"/>
    </row>
    <row r="24" spans="2:18" ht="21" customHeight="1" x14ac:dyDescent="0.25">
      <c r="B24" s="79">
        <v>2000</v>
      </c>
      <c r="C24" s="169">
        <f>('ingreso básico'!C23/consumo!C25)*100</f>
        <v>7.3136069623266868</v>
      </c>
      <c r="D24" s="145">
        <f>('ingreso básico'!D23/consumo!D25)*100</f>
        <v>7.0271867158754029</v>
      </c>
      <c r="E24" s="145">
        <f>('ingreso básico'!E23/consumo!E25)*100</f>
        <v>7.3130199445924609</v>
      </c>
      <c r="F24" s="145">
        <f>('ingreso básico'!F23/consumo!F25)*100</f>
        <v>7.060815991352543</v>
      </c>
      <c r="G24" s="145">
        <f>('ingreso básico'!G23/consumo!G25)*100</f>
        <v>7.2007694559647897</v>
      </c>
      <c r="H24" s="145">
        <f>('ingreso básico'!H23/consumo!H25)*100</f>
        <v>7.2627355634319724</v>
      </c>
      <c r="I24" s="145">
        <f>('ingreso básico'!I23/consumo!I25)*100</f>
        <v>7.2208436112634597</v>
      </c>
      <c r="J24" s="145">
        <f>('ingreso básico'!J23/consumo!J25)*100</f>
        <v>7.5106879656806473</v>
      </c>
      <c r="K24" s="145">
        <f>('ingreso básico'!K23/consumo!K25)*100</f>
        <v>6.9941672148606333</v>
      </c>
      <c r="L24" s="145">
        <f>('ingreso básico'!L23/consumo!L25)*100</f>
        <v>7.3389872362027759</v>
      </c>
      <c r="M24" s="145">
        <f>('ingreso básico'!M23/consumo!M25)*100</f>
        <v>7.0929107648353975</v>
      </c>
      <c r="N24" s="188">
        <f>('ingreso básico'!N23/consumo!N25)*100</f>
        <v>6.3863318935859308</v>
      </c>
      <c r="O24" s="172">
        <f>('ingreso básico'!O23/consumo!O25)*100</f>
        <v>7.1354309250873733</v>
      </c>
      <c r="P24" s="145">
        <f>('ingreso básico'!P23/consumo!P25)*100</f>
        <v>6.8407786751380861</v>
      </c>
      <c r="Q24" s="95"/>
      <c r="R24" s="10"/>
    </row>
    <row r="25" spans="2:18" ht="21" customHeight="1" x14ac:dyDescent="0.3">
      <c r="B25" s="79">
        <v>2001</v>
      </c>
      <c r="C25" s="170">
        <f>('ingreso básico'!C24/consumo!C26)*100</f>
        <v>6.3248481806957457</v>
      </c>
      <c r="D25" s="146">
        <f>('ingreso básico'!D24/consumo!D26)*100</f>
        <v>6.7638583862834407</v>
      </c>
      <c r="E25" s="146">
        <f>('ingreso básico'!E24/consumo!E26)*100</f>
        <v>6.6322282887394044</v>
      </c>
      <c r="F25" s="146">
        <f>('ingreso básico'!F24/consumo!F26)*100</f>
        <v>6.7186160294319546</v>
      </c>
      <c r="G25" s="146">
        <f>('ingreso básico'!G24/consumo!G26)*100</f>
        <v>6.9561311348166095</v>
      </c>
      <c r="H25" s="146">
        <f>('ingreso básico'!H24/consumo!H26)*100</f>
        <v>6.4163808926608157</v>
      </c>
      <c r="I25" s="146">
        <f>('ingreso básico'!I24/consumo!I26)*100</f>
        <v>6.925020162657777</v>
      </c>
      <c r="J25" s="146">
        <f>('ingreso básico'!J24/consumo!J26)*100</f>
        <v>7.0505450974556458</v>
      </c>
      <c r="K25" s="146">
        <f>('ingreso básico'!K24/consumo!K26)*100</f>
        <v>6.9096888494533477</v>
      </c>
      <c r="L25" s="146">
        <f>('ingreso básico'!L24/consumo!L26)*100</f>
        <v>7.0704378759862889</v>
      </c>
      <c r="M25" s="146">
        <f>('ingreso básico'!M24/consumo!M26)*100</f>
        <v>6.740053409052547</v>
      </c>
      <c r="N25" s="195">
        <f>('ingreso básico'!N24/consumo!N26)*100</f>
        <v>6.5632196178305096</v>
      </c>
      <c r="O25" s="173">
        <f>('ingreso básico'!O24/consumo!O26)*100</f>
        <v>6.7443594847800563</v>
      </c>
      <c r="P25" s="146">
        <f>('ingreso básico'!P24/consumo!P26)*100</f>
        <v>6.7804886612288744</v>
      </c>
      <c r="Q25" s="212">
        <f>((O25/O24)-1)*100</f>
        <v>-5.4806982845612584</v>
      </c>
    </row>
    <row r="26" spans="2:18" ht="21" customHeight="1" x14ac:dyDescent="0.3">
      <c r="B26" s="79">
        <v>2002</v>
      </c>
      <c r="C26" s="170">
        <f>('ingreso básico'!C25/consumo!C27)*100</f>
        <v>6.7881424640372261</v>
      </c>
      <c r="D26" s="146">
        <f>('ingreso básico'!D25/consumo!D27)*100</f>
        <v>6.6700475622159638</v>
      </c>
      <c r="E26" s="146">
        <f>('ingreso básico'!E25/consumo!E27)*100</f>
        <v>6.7426845085461418</v>
      </c>
      <c r="F26" s="146">
        <f>('ingreso básico'!F25/consumo!F27)*100</f>
        <v>6.5596714470739208</v>
      </c>
      <c r="G26" s="146">
        <f>('ingreso básico'!G25/consumo!G27)*100</f>
        <v>6.6940544282565932</v>
      </c>
      <c r="H26" s="146">
        <f>('ingreso básico'!H25/consumo!H27)*100</f>
        <v>6.7663708657546247</v>
      </c>
      <c r="I26" s="146">
        <f>('ingreso básico'!I25/consumo!I27)*100</f>
        <v>6.6614419464040298</v>
      </c>
      <c r="J26" s="146">
        <f>('ingreso básico'!J25/consumo!J27)*100</f>
        <v>6.8342321310522189</v>
      </c>
      <c r="K26" s="146">
        <f>('ingreso básico'!K25/consumo!K27)*100</f>
        <v>6.7522423692362317</v>
      </c>
      <c r="L26" s="146">
        <f>('ingreso básico'!L25/consumo!L27)*100</f>
        <v>6.9169875426457459</v>
      </c>
      <c r="M26" s="146">
        <f>('ingreso básico'!M25/consumo!M27)*100</f>
        <v>6.5697619301229544</v>
      </c>
      <c r="N26" s="195">
        <f>('ingreso básico'!N25/consumo!N27)*100</f>
        <v>6.7323376673471751</v>
      </c>
      <c r="O26" s="173">
        <f>('ingreso básico'!O25/consumo!O27)*100</f>
        <v>6.7206800845298327</v>
      </c>
      <c r="P26" s="146">
        <f>('ingreso básico'!P25/consumo!P27)*100</f>
        <v>6.7306549000066527</v>
      </c>
      <c r="Q26" s="212">
        <f t="shared" ref="Q26:Q39" si="1">((O26/O25)-1)*100</f>
        <v>-0.35109931941885719</v>
      </c>
      <c r="R26" s="10"/>
    </row>
    <row r="27" spans="2:18" s="22" customFormat="1" ht="21" customHeight="1" x14ac:dyDescent="0.3">
      <c r="B27" s="79">
        <v>2003</v>
      </c>
      <c r="C27" s="170">
        <f>('ingreso básico'!C26/consumo!C28)*100</f>
        <v>6.7174032844178733</v>
      </c>
      <c r="D27" s="146">
        <f>('ingreso básico'!D26/consumo!D28)*100</f>
        <v>6.854739998288208</v>
      </c>
      <c r="E27" s="146">
        <f>('ingreso básico'!E26/consumo!E28)*100</f>
        <v>6.5527069290190605</v>
      </c>
      <c r="F27" s="146">
        <f>('ingreso básico'!F26/consumo!F28)*100</f>
        <v>6.7766141587142794</v>
      </c>
      <c r="G27" s="146">
        <f>('ingreso básico'!G26/consumo!G28)*100</f>
        <v>6.695649124930461</v>
      </c>
      <c r="H27" s="146">
        <f>('ingreso básico'!H26/consumo!H28)*100</f>
        <v>6.7292624022322087</v>
      </c>
      <c r="I27" s="146">
        <f>('ingreso básico'!I26/consumo!I28)*100</f>
        <v>6.8813164832298641</v>
      </c>
      <c r="J27" s="146">
        <f>('ingreso básico'!J26/consumo!J28)*100</f>
        <v>6.6588063827975539</v>
      </c>
      <c r="K27" s="146">
        <f>('ingreso básico'!K26/consumo!K28)*100</f>
        <v>6.7137787220123704</v>
      </c>
      <c r="L27" s="146">
        <f>('ingreso básico'!L26/consumo!L28)*100</f>
        <v>6.8453268379647074</v>
      </c>
      <c r="M27" s="146">
        <f>('ingreso básico'!M26/consumo!M28)*100</f>
        <v>6.5757752617893255</v>
      </c>
      <c r="N27" s="195">
        <f>('ingreso básico'!N26/consumo!N28)*100</f>
        <v>6.7607736241216241</v>
      </c>
      <c r="O27" s="173">
        <f>('ingreso básico'!O26/consumo!O28)*100</f>
        <v>6.7286361892522892</v>
      </c>
      <c r="P27" s="146">
        <f>('ingreso básico'!P26/consumo!P28)*100</f>
        <v>6.7280270532378186</v>
      </c>
      <c r="Q27" s="212">
        <f t="shared" si="1"/>
        <v>0.11838243484867395</v>
      </c>
      <c r="R27" s="10"/>
    </row>
    <row r="28" spans="2:18" ht="21" customHeight="1" x14ac:dyDescent="0.3">
      <c r="B28" s="79">
        <v>2004</v>
      </c>
      <c r="C28" s="170">
        <f>('ingreso básico'!C27/consumo!C29)*100</f>
        <v>6.7407975125215982</v>
      </c>
      <c r="D28" s="146">
        <f>('ingreso básico'!D27/consumo!D29)*100</f>
        <v>6.4018467462439137</v>
      </c>
      <c r="E28" s="146">
        <f>('ingreso básico'!E27/consumo!E29)*100</f>
        <v>6.7099512398491985</v>
      </c>
      <c r="F28" s="146">
        <f>('ingreso básico'!F27/consumo!F29)*100</f>
        <v>6.8393632102902888</v>
      </c>
      <c r="G28" s="146">
        <f>('ingreso básico'!G27/consumo!G29)*100</f>
        <v>6.6742306901450705</v>
      </c>
      <c r="H28" s="146">
        <f>('ingreso básico'!H27/consumo!H29)*100</f>
        <v>6.9932084986710201</v>
      </c>
      <c r="I28" s="146">
        <f>('ingreso básico'!I27/consumo!I29)*100</f>
        <v>6.7329984738746127</v>
      </c>
      <c r="J28" s="146">
        <f>('ingreso básico'!J27/consumo!J29)*100</f>
        <v>6.5516599038670718</v>
      </c>
      <c r="K28" s="146">
        <f>('ingreso básico'!K27/consumo!K29)*100</f>
        <v>7.9037898785478751</v>
      </c>
      <c r="L28" s="146">
        <f>('ingreso básico'!L27/consumo!L29)*100</f>
        <v>5.4772947981683116</v>
      </c>
      <c r="M28" s="146">
        <f>('ingreso básico'!M27/consumo!M29)*100</f>
        <v>6.7370147378644223</v>
      </c>
      <c r="N28" s="195">
        <f>('ingreso básico'!N27/consumo!N29)*100</f>
        <v>6.8645370146494145</v>
      </c>
      <c r="O28" s="173">
        <f>('ingreso básico'!O27/consumo!O29)*100</f>
        <v>6.7192423503985603</v>
      </c>
      <c r="P28" s="146">
        <f>('ingreso básico'!P27/consumo!P29)*100</f>
        <v>6.6976775510695887</v>
      </c>
      <c r="Q28" s="212">
        <f t="shared" si="1"/>
        <v>-0.13960984944815236</v>
      </c>
      <c r="R28" s="10"/>
    </row>
    <row r="29" spans="2:18" ht="21" customHeight="1" x14ac:dyDescent="0.3">
      <c r="B29" s="79">
        <v>2005</v>
      </c>
      <c r="C29" s="170">
        <f>('ingreso básico'!C28/consumo!C30)*100</f>
        <v>6.5642904658935759</v>
      </c>
      <c r="D29" s="146">
        <f>('ingreso básico'!D28/consumo!D30)*100</f>
        <v>6.7304073516351899</v>
      </c>
      <c r="E29" s="146">
        <f>('ingreso básico'!E28/consumo!E30)*100</f>
        <v>6.7070007928185973</v>
      </c>
      <c r="F29" s="146">
        <f>('ingreso básico'!F28/consumo!F30)*100</f>
        <v>6.8456318141282209</v>
      </c>
      <c r="G29" s="146">
        <f>('ingreso básico'!G28/consumo!G30)*100</f>
        <v>6.5128845720616262</v>
      </c>
      <c r="H29" s="146">
        <f>('ingreso básico'!H28/consumo!H30)*100</f>
        <v>6.7101658109858162</v>
      </c>
      <c r="I29" s="146">
        <f>('ingreso básico'!I28/consumo!I30)*100</f>
        <v>7.0224834301195411</v>
      </c>
      <c r="J29" s="146">
        <f>('ingreso básico'!J28/consumo!J30)*100</f>
        <v>7.3051847354986359</v>
      </c>
      <c r="K29" s="146">
        <f>('ingreso básico'!K28/consumo!K30)*100</f>
        <v>6.0473660939535936</v>
      </c>
      <c r="L29" s="146">
        <f>('ingreso básico'!L28/consumo!L30)*100</f>
        <v>6.8750179887159746</v>
      </c>
      <c r="M29" s="146">
        <f>('ingreso básico'!M28/consumo!M30)*100</f>
        <v>6.6665194771035718</v>
      </c>
      <c r="N29" s="195">
        <f>('ingreso básico'!N28/consumo!N30)*100</f>
        <v>6.6237932995212123</v>
      </c>
      <c r="O29" s="173">
        <f>('ingreso básico'!O28/consumo!O30)*100</f>
        <v>6.7075658733308581</v>
      </c>
      <c r="P29" s="146">
        <f>('ingreso básico'!P28/consumo!P30)*100</f>
        <v>6.6665916755563286</v>
      </c>
      <c r="Q29" s="212">
        <f t="shared" si="1"/>
        <v>-0.17377669175765442</v>
      </c>
      <c r="R29" s="10"/>
    </row>
    <row r="30" spans="2:18" ht="21" customHeight="1" x14ac:dyDescent="0.3">
      <c r="B30" s="79">
        <v>2006</v>
      </c>
      <c r="C30" s="170">
        <f>('ingreso básico'!C29/consumo!C31)*100</f>
        <v>6.5976111068979044</v>
      </c>
      <c r="D30" s="146">
        <f>('ingreso básico'!D29/consumo!D31)*100</f>
        <v>6.6841932844785141</v>
      </c>
      <c r="E30" s="146">
        <f>('ingreso básico'!E29/consumo!E31)*100</f>
        <v>6.3016811254095488</v>
      </c>
      <c r="F30" s="146">
        <f>('ingreso básico'!F29/consumo!F31)*100</f>
        <v>6.787232443651714</v>
      </c>
      <c r="G30" s="146">
        <f>('ingreso básico'!G29/consumo!G31)*100</f>
        <v>6.3295785251471841</v>
      </c>
      <c r="H30" s="146">
        <f>('ingreso básico'!H29/consumo!H31)*100</f>
        <v>6.9479158498939597</v>
      </c>
      <c r="I30" s="146">
        <f>('ingreso básico'!I29/consumo!I31)*100</f>
        <v>6.7424073811015246</v>
      </c>
      <c r="J30" s="146">
        <f>('ingreso básico'!J29/consumo!J31)*100</f>
        <v>6.8299430224628681</v>
      </c>
      <c r="K30" s="146">
        <f>('ingreso básico'!K29/consumo!K31)*100</f>
        <v>6.5481629486150661</v>
      </c>
      <c r="L30" s="146">
        <f>('ingreso básico'!L29/consumo!L31)*100</f>
        <v>6.7831461520695111</v>
      </c>
      <c r="M30" s="146">
        <f>('ingreso básico'!M29/consumo!M31)*100</f>
        <v>6.7263803984773478</v>
      </c>
      <c r="N30" s="195">
        <f>('ingreso básico'!N29/consumo!N31)*100</f>
        <v>6.466275991780873</v>
      </c>
      <c r="O30" s="173">
        <f>('ingreso básico'!O29/consumo!O31)*100</f>
        <v>6.6384766868195042</v>
      </c>
      <c r="P30" s="146">
        <f>('ingreso básico'!P29/consumo!P31)*100</f>
        <v>6.7309074837907437</v>
      </c>
      <c r="Q30" s="212">
        <f t="shared" si="1"/>
        <v>-1.0300187551798956</v>
      </c>
      <c r="R30" s="10"/>
    </row>
    <row r="31" spans="2:18" ht="21" customHeight="1" x14ac:dyDescent="0.3">
      <c r="B31" s="79">
        <v>2007</v>
      </c>
      <c r="C31" s="170">
        <f>('ingreso básico'!C30/consumo!C32)*100</f>
        <v>6.6918498752500097</v>
      </c>
      <c r="D31" s="146">
        <f>('ingreso básico'!D30/consumo!D32)*100</f>
        <v>6.6248020623513035</v>
      </c>
      <c r="E31" s="146">
        <f>('ingreso básico'!E30/consumo!E32)*100</f>
        <v>7.7542172106448852</v>
      </c>
      <c r="F31" s="146">
        <f>('ingreso básico'!F30/consumo!F32)*100</f>
        <v>6.2543510574664714</v>
      </c>
      <c r="G31" s="146">
        <f>('ingreso básico'!G30/consumo!G32)*100</f>
        <v>6.6061512549073917</v>
      </c>
      <c r="H31" s="146">
        <f>('ingreso básico'!H30/consumo!H32)*100</f>
        <v>6.7463996401753619</v>
      </c>
      <c r="I31" s="146">
        <f>('ingreso básico'!I30/consumo!I32)*100</f>
        <v>6.6602088057699991</v>
      </c>
      <c r="J31" s="146">
        <f>('ingreso básico'!J30/consumo!J32)*100</f>
        <v>7.0051587135676083</v>
      </c>
      <c r="K31" s="146">
        <f>('ingreso básico'!K30/consumo!K32)*100</f>
        <v>6.675149330995751</v>
      </c>
      <c r="L31" s="146">
        <f>('ingreso básico'!L30/consumo!L32)*100</f>
        <v>6.4985539910064629</v>
      </c>
      <c r="M31" s="146">
        <f>('ingreso básico'!M30/consumo!M32)*100</f>
        <v>6.7137805509578667</v>
      </c>
      <c r="N31" s="195">
        <f>('ingreso básico'!N30/consumo!N32)*100</f>
        <v>6.6576348167597974</v>
      </c>
      <c r="O31" s="173">
        <f>('ingreso básico'!O30/consumo!O32)*100</f>
        <v>6.7397743054382451</v>
      </c>
      <c r="P31" s="146">
        <f>('ingreso básico'!P30/consumo!P32)*100</f>
        <v>6.6108557279720506</v>
      </c>
      <c r="Q31" s="212">
        <f t="shared" si="1"/>
        <v>1.5259166130667356</v>
      </c>
      <c r="R31" s="10"/>
    </row>
    <row r="32" spans="2:18" ht="21" customHeight="1" x14ac:dyDescent="0.3">
      <c r="B32" s="79">
        <v>2008</v>
      </c>
      <c r="C32" s="170">
        <f>('ingreso básico'!C31/consumo!C33)*100</f>
        <v>6.7594900944691751</v>
      </c>
      <c r="D32" s="146">
        <f>('ingreso básico'!D31/consumo!D33)*100</f>
        <v>6.3388650031934448</v>
      </c>
      <c r="E32" s="146">
        <f>('ingreso básico'!E31/consumo!E33)*100</f>
        <v>6.5516656564028306</v>
      </c>
      <c r="F32" s="146">
        <f>('ingreso básico'!F31/consumo!F33)*100</f>
        <v>6.9228550551065959</v>
      </c>
      <c r="G32" s="146">
        <f>('ingreso básico'!G31/consumo!G33)*100</f>
        <v>6.5488913327579485</v>
      </c>
      <c r="H32" s="146">
        <f>('ingreso básico'!H31/consumo!H33)*100</f>
        <v>6.0020748528617194</v>
      </c>
      <c r="I32" s="146">
        <f>('ingreso básico'!I31/consumo!I33)*100</f>
        <v>7.0793994566257918</v>
      </c>
      <c r="J32" s="146">
        <f>('ingreso básico'!J31/consumo!J33)*100</f>
        <v>6.736518051091295</v>
      </c>
      <c r="K32" s="146">
        <f>('ingreso básico'!K31/consumo!K33)*100</f>
        <v>6.4607259468184619</v>
      </c>
      <c r="L32" s="146">
        <f>('ingreso básico'!L31/consumo!L33)*100</f>
        <v>7.7432174675113901</v>
      </c>
      <c r="M32" s="146">
        <f>('ingreso básico'!M31/consumo!M33)*100</f>
        <v>6.5363370433934129</v>
      </c>
      <c r="N32" s="195">
        <f>('ingreso básico'!N31/consumo!N33)*100</f>
        <v>6.6857256868206321</v>
      </c>
      <c r="O32" s="173">
        <f>('ingreso básico'!O31/consumo!O33)*100</f>
        <v>6.6901569695973206</v>
      </c>
      <c r="P32" s="146">
        <f>('ingreso básico'!P31/consumo!P33)*100</f>
        <v>6.7530794940466823</v>
      </c>
      <c r="Q32" s="212">
        <f t="shared" si="1"/>
        <v>-0.73618690466962233</v>
      </c>
      <c r="R32" s="5"/>
    </row>
    <row r="33" spans="2:19" ht="21" customHeight="1" x14ac:dyDescent="0.3">
      <c r="B33" s="79">
        <v>2009</v>
      </c>
      <c r="C33" s="170">
        <f>('ingreso básico'!C32/consumo!C34)*100</f>
        <v>6.5062760664836627</v>
      </c>
      <c r="D33" s="146">
        <f>('ingreso básico'!D32/consumo!D34)*100</f>
        <v>6.7977627276540362</v>
      </c>
      <c r="E33" s="146">
        <f>('ingreso básico'!E32/consumo!E34)*100</f>
        <v>6.4460561731653865</v>
      </c>
      <c r="F33" s="146">
        <f>('ingreso básico'!F32/consumo!F34)*100</f>
        <v>6.7646981816059952</v>
      </c>
      <c r="G33" s="146">
        <f>('ingreso básico'!G32/consumo!G34)*100</f>
        <v>6.8392155648620712</v>
      </c>
      <c r="H33" s="146">
        <f>('ingreso básico'!H32/consumo!H34)*100</f>
        <v>6.5376051316095429</v>
      </c>
      <c r="I33" s="146">
        <f>('ingreso básico'!I32/consumo!I34)*100</f>
        <v>6.8870121099592803</v>
      </c>
      <c r="J33" s="146">
        <f>('ingreso básico'!J32/consumo!J34)*100</f>
        <v>6.7682379791753302</v>
      </c>
      <c r="K33" s="146">
        <f>('ingreso básico'!K32/consumo!K34)*100</f>
        <v>6.7480110516063885</v>
      </c>
      <c r="L33" s="146">
        <f>('ingreso básico'!L32/consumo!L34)*100</f>
        <v>6.6976551606391155</v>
      </c>
      <c r="M33" s="146">
        <f>('ingreso básico'!M32/consumo!M34)*100</f>
        <v>6.8425201623864078</v>
      </c>
      <c r="N33" s="195">
        <f>('ingreso básico'!N32/consumo!N34)*100</f>
        <v>6.6228934391591086</v>
      </c>
      <c r="O33" s="173">
        <f>('ingreso básico'!O32/consumo!O34)*100</f>
        <v>6.7012925015549367</v>
      </c>
      <c r="P33" s="146">
        <f>('ingreso básico'!P32/consumo!P34)*100</f>
        <v>6.7018280057736241</v>
      </c>
      <c r="Q33" s="212">
        <f t="shared" si="1"/>
        <v>0.16644649756680785</v>
      </c>
      <c r="R33" s="5"/>
    </row>
    <row r="34" spans="2:19" ht="21" customHeight="1" x14ac:dyDescent="0.3">
      <c r="B34" s="79">
        <v>2010</v>
      </c>
      <c r="C34" s="170">
        <f>('ingreso básico'!C33/consumo!C35)*100</f>
        <v>6.5449612241904171</v>
      </c>
      <c r="D34" s="146">
        <f>('ingreso básico'!D33/consumo!D35)*100</f>
        <v>6.6969950772756306</v>
      </c>
      <c r="E34" s="146">
        <f>('ingreso básico'!E33/consumo!E35)*100</f>
        <v>6.5761291806364159</v>
      </c>
      <c r="F34" s="146">
        <f>('ingreso básico'!F33/consumo!F35)*100</f>
        <v>6.6438774885999763</v>
      </c>
      <c r="G34" s="146">
        <f>('ingreso básico'!G33/consumo!G35)*100</f>
        <v>6.6656305084387757</v>
      </c>
      <c r="H34" s="146">
        <f>('ingreso básico'!H33/consumo!H35)*100</f>
        <v>6.7772191032265994</v>
      </c>
      <c r="I34" s="146">
        <f>('ingreso básico'!I33/consumo!I35)*100</f>
        <v>6.8180071587925895</v>
      </c>
      <c r="J34" s="146">
        <f>('ingreso básico'!J33/consumo!J35)*100</f>
        <v>6.8274278369932011</v>
      </c>
      <c r="K34" s="146">
        <f>('ingreso básico'!K33/consumo!K35)*100</f>
        <v>6.5170959623397389</v>
      </c>
      <c r="L34" s="146">
        <f>('ingreso básico'!L33/consumo!L35)*100</f>
        <v>6.7174211985164778</v>
      </c>
      <c r="M34" s="146">
        <f>('ingreso básico'!M33/consumo!M35)*100</f>
        <v>6.5961476541282007</v>
      </c>
      <c r="N34" s="195">
        <f>('ingreso básico'!N33/consumo!N35)*100</f>
        <v>7.1087238639995016</v>
      </c>
      <c r="O34" s="173">
        <f>('ingreso básico'!O33/consumo!O35)*100</f>
        <v>6.7039691488531119</v>
      </c>
      <c r="P34" s="146">
        <f>('ingreso básico'!P33/consumo!P35)*100</f>
        <v>6.6918283899842601</v>
      </c>
      <c r="Q34" s="212">
        <f t="shared" si="1"/>
        <v>3.9942254386815534E-2</v>
      </c>
      <c r="R34" s="5"/>
    </row>
    <row r="35" spans="2:19" ht="21" customHeight="1" x14ac:dyDescent="0.3">
      <c r="B35" s="79">
        <v>2011</v>
      </c>
      <c r="C35" s="170">
        <f>('ingreso básico'!C34/consumo!C36)*100</f>
        <v>6.513515643719141</v>
      </c>
      <c r="D35" s="146">
        <f>('ingreso básico'!D34/consumo!D36)*100</f>
        <v>6.6287374416093492</v>
      </c>
      <c r="E35" s="146">
        <f>('ingreso básico'!E34/consumo!E36)*100</f>
        <v>6.6634312525377393</v>
      </c>
      <c r="F35" s="146">
        <f>('ingreso básico'!F34/consumo!F36)*100</f>
        <v>6.5795944332028196</v>
      </c>
      <c r="G35" s="146">
        <f>('ingreso básico'!G34/consumo!G36)*100</f>
        <v>6.7032194821877349</v>
      </c>
      <c r="H35" s="146">
        <f>('ingreso básico'!H34/consumo!H36)*100</f>
        <v>6.6682133598409816</v>
      </c>
      <c r="I35" s="146">
        <f>('ingreso básico'!I34/consumo!I36)*100</f>
        <v>6.6950691571545571</v>
      </c>
      <c r="J35" s="146">
        <f>('ingreso básico'!J34/consumo!J36)*100</f>
        <v>7.2215541147276738</v>
      </c>
      <c r="K35" s="146">
        <f>('ingreso básico'!K34/consumo!K36)*100</f>
        <v>6.6384792038269911</v>
      </c>
      <c r="L35" s="146">
        <f>('ingreso básico'!L34/consumo!L36)*100</f>
        <v>6.5069921693609949</v>
      </c>
      <c r="M35" s="146">
        <f>('ingreso básico'!M34/consumo!M36)*100</f>
        <v>6.6414935114005216</v>
      </c>
      <c r="N35" s="195">
        <f>('ingreso básico'!N34/consumo!N36)*100</f>
        <v>6.6002646007117676</v>
      </c>
      <c r="O35" s="173">
        <f>('ingreso básico'!O34/consumo!O36)*100</f>
        <v>6.6672055968014305</v>
      </c>
      <c r="P35" s="146">
        <f>('ingreso básico'!P34/consumo!P36)*100</f>
        <v>6.7014313446609588</v>
      </c>
      <c r="Q35" s="212">
        <f t="shared" si="1"/>
        <v>-0.54838486328611102</v>
      </c>
      <c r="R35" s="5"/>
    </row>
    <row r="36" spans="2:19" ht="21" customHeight="1" x14ac:dyDescent="0.3">
      <c r="B36" s="79">
        <v>2012</v>
      </c>
      <c r="C36" s="170">
        <f>('ingreso básico'!C35/consumo!C37)*100</f>
        <v>6.6656442743210063</v>
      </c>
      <c r="D36" s="146">
        <f>('ingreso básico'!D35/consumo!D37)*100</f>
        <v>6.6144737344217424</v>
      </c>
      <c r="E36" s="146">
        <f>('ingreso básico'!E35/consumo!E37)*100</f>
        <v>6.5969076608005262</v>
      </c>
      <c r="F36" s="146">
        <f>('ingreso básico'!F35/consumo!F37)*100</f>
        <v>6.5530250317647658</v>
      </c>
      <c r="G36" s="146">
        <f>('ingreso básico'!G35/consumo!G37)*100</f>
        <v>6.6289577810415734</v>
      </c>
      <c r="H36" s="146">
        <f>('ingreso básico'!H35/consumo!H37)*100</f>
        <v>7.1453977045074533</v>
      </c>
      <c r="I36" s="146">
        <f>('ingreso básico'!I35/consumo!I37)*100</f>
        <v>6.479362544161245</v>
      </c>
      <c r="J36" s="146">
        <f>('ingreso básico'!J35/consumo!J37)*100</f>
        <v>6.8681584989308906</v>
      </c>
      <c r="K36" s="146">
        <f>('ingreso básico'!K35/consumo!K37)*100</f>
        <v>6.6752915932787014</v>
      </c>
      <c r="L36" s="146">
        <f>('ingreso básico'!L35/consumo!L37)*100</f>
        <v>7.1311224871195051</v>
      </c>
      <c r="M36" s="146">
        <f>('ingreso básico'!M35/consumo!M37)*100</f>
        <v>7.2039086312045146</v>
      </c>
      <c r="N36" s="195">
        <f>('ingreso básico'!N35/consumo!N37)*100</f>
        <v>7.9391595928891352</v>
      </c>
      <c r="O36" s="173">
        <f>('ingreso básico'!O35/consumo!O37)*100</f>
        <v>6.8498724327219236</v>
      </c>
      <c r="P36" s="146">
        <f>('ingreso básico'!P35/consumo!P37)*100</f>
        <v>7.0183292924552969</v>
      </c>
      <c r="Q36" s="212">
        <f t="shared" si="1"/>
        <v>2.7397810562213243</v>
      </c>
      <c r="R36" s="5"/>
      <c r="S36" s="5"/>
    </row>
    <row r="37" spans="2:19" ht="21" customHeight="1" x14ac:dyDescent="0.3">
      <c r="B37" s="79">
        <v>2013</v>
      </c>
      <c r="C37" s="170">
        <f>('ingreso básico'!C36/consumo!C38)*100</f>
        <v>6.4197201463232378</v>
      </c>
      <c r="D37" s="146">
        <f>('ingreso básico'!D36/consumo!D38)*100</f>
        <v>7.2254361625411478</v>
      </c>
      <c r="E37" s="146">
        <f>('ingreso básico'!E36/consumo!E38)*100</f>
        <v>6.8491056344099093</v>
      </c>
      <c r="F37" s="146">
        <f>('ingreso básico'!F36/consumo!F38)*100</f>
        <v>7.2874255753921604</v>
      </c>
      <c r="G37" s="146">
        <f>('ingreso básico'!G36/consumo!G38)*100</f>
        <v>6.6711073945192796</v>
      </c>
      <c r="H37" s="146">
        <f>('ingreso básico'!H36/consumo!H38)*100</f>
        <v>8.125713366830551</v>
      </c>
      <c r="I37" s="146">
        <f>('ingreso básico'!I36/consumo!I38)*100</f>
        <v>6.8683553546397782</v>
      </c>
      <c r="J37" s="146">
        <f>('ingreso básico'!J36/consumo!J38)*100</f>
        <v>7.265535074119617</v>
      </c>
      <c r="K37" s="146">
        <f>('ingreso básico'!K36/consumo!K38)*100</f>
        <v>6.4785393764243455</v>
      </c>
      <c r="L37" s="146">
        <f>('ingreso básico'!L36/consumo!L38)*100</f>
        <v>7.0443299689544254</v>
      </c>
      <c r="M37" s="146">
        <f>('ingreso básico'!M36/consumo!M38)*100</f>
        <v>7.2295237784114219</v>
      </c>
      <c r="N37" s="195">
        <f>('ingreso básico'!N36/consumo!N38)*100</f>
        <v>6.5636403077007355</v>
      </c>
      <c r="O37" s="173">
        <f>('ingreso básico'!O36/consumo!O38)*100</f>
        <v>6.957226436662979</v>
      </c>
      <c r="P37" s="146">
        <f>('ingreso básico'!P36/consumo!P38)*100</f>
        <v>6.9051660079705606</v>
      </c>
      <c r="Q37" s="212">
        <f t="shared" si="1"/>
        <v>1.5672409230312656</v>
      </c>
      <c r="R37" s="5"/>
      <c r="S37" s="5"/>
    </row>
    <row r="38" spans="2:19" ht="21" customHeight="1" x14ac:dyDescent="0.3">
      <c r="B38" s="79">
        <v>2014</v>
      </c>
      <c r="C38" s="170">
        <f>('ingreso básico'!C37/consumo!C39)*100</f>
        <v>7.1630507487752269</v>
      </c>
      <c r="D38" s="146">
        <f>('ingreso básico'!D37/consumo!D39)*100</f>
        <v>7.2528176849107524</v>
      </c>
      <c r="E38" s="146">
        <f>('ingreso básico'!E37/consumo!E39)*100</f>
        <v>6.4956248284646136</v>
      </c>
      <c r="F38" s="146">
        <f>('ingreso básico'!F37/consumo!F39)*100</f>
        <v>6.6205927320804783</v>
      </c>
      <c r="G38" s="146">
        <f>('ingreso básico'!G37/consumo!G39)*100</f>
        <v>7.2563448681640939</v>
      </c>
      <c r="H38" s="146">
        <f>('ingreso básico'!H37/consumo!H39)*100</f>
        <v>6.7137148701553029</v>
      </c>
      <c r="I38" s="146">
        <f>('ingreso básico'!I37/consumo!I39)*100</f>
        <v>6.7267982712993568</v>
      </c>
      <c r="J38" s="146">
        <f>('ingreso básico'!J37/consumo!J39)*100</f>
        <v>7.5875758273064715</v>
      </c>
      <c r="K38" s="146">
        <f>('ingreso básico'!K37/consumo!K39)*100</f>
        <v>6.4353939506892051</v>
      </c>
      <c r="L38" s="146">
        <f>('ingreso básico'!L37/consumo!L39)*100</f>
        <v>6.9045636483862722</v>
      </c>
      <c r="M38" s="146">
        <f>('ingreso básico'!M37/consumo!M39)*100</f>
        <v>7.7845585951689209</v>
      </c>
      <c r="N38" s="195">
        <f>('ingreso básico'!N37/consumo!N39)*100</f>
        <v>5.8602422437987967</v>
      </c>
      <c r="O38" s="173">
        <f>('ingreso básico'!O37/consumo!O39)*100</f>
        <v>6.8897173852558762</v>
      </c>
      <c r="P38" s="146">
        <f>('ingreso básico'!P37/consumo!P39)*100</f>
        <v>6.8577025789899171</v>
      </c>
      <c r="Q38" s="212">
        <f t="shared" si="1"/>
        <v>-0.97034431783541431</v>
      </c>
      <c r="S38" s="5"/>
    </row>
    <row r="39" spans="2:19" ht="21" customHeight="1" x14ac:dyDescent="0.3">
      <c r="B39" s="85">
        <v>2015</v>
      </c>
      <c r="C39" s="171">
        <f>('ingreso básico'!C38/consumo!C40)*100</f>
        <v>6.2203296294653372</v>
      </c>
      <c r="D39" s="147">
        <f>('ingreso básico'!D38/consumo!D40)*100</f>
        <v>7.6008365726028231</v>
      </c>
      <c r="E39" s="147">
        <f>('ingreso básico'!E38/consumo!E40)*100</f>
        <v>7.2735211297134228</v>
      </c>
      <c r="F39" s="147">
        <f>('ingreso básico'!F38/consumo!F40)*100</f>
        <v>6.7138164746763334</v>
      </c>
      <c r="G39" s="147">
        <f>('ingreso básico'!G38/consumo!G40)*100</f>
        <v>6.0567555551243046</v>
      </c>
      <c r="H39" s="147">
        <f>('ingreso básico'!H38/consumo!H40)*100</f>
        <v>7.2531232766341018</v>
      </c>
      <c r="I39" s="147">
        <f>('ingreso básico'!I38/consumo!I40)*100</f>
        <v>6.4939523374867969</v>
      </c>
      <c r="J39" s="147">
        <f>('ingreso básico'!J38/consumo!J40)*100</f>
        <v>6.8231870118612896</v>
      </c>
      <c r="K39" s="147">
        <f>('ingreso básico'!K38/consumo!K40)*100</f>
        <v>7.5556036335696906</v>
      </c>
      <c r="L39" s="147">
        <f>('ingreso básico'!L38/consumo!L40)*100</f>
        <v>6.2006626316508351</v>
      </c>
      <c r="M39" s="147">
        <f>('ingreso básico'!M38/consumo!M40)*100</f>
        <v>5.7981314363498004</v>
      </c>
      <c r="N39" s="186"/>
      <c r="O39" s="174">
        <f>('ingreso básico'!O38/consumo!O40)*100</f>
        <v>6.7266343171555443</v>
      </c>
      <c r="P39" s="147"/>
      <c r="Q39" s="218">
        <f t="shared" si="1"/>
        <v>-2.3670501848063186</v>
      </c>
      <c r="R39" s="5"/>
      <c r="S39" s="5"/>
    </row>
    <row r="40" spans="2:19" ht="21" customHeight="1" x14ac:dyDescent="0.3">
      <c r="B40" s="95"/>
      <c r="C40" s="96"/>
      <c r="D40" s="96"/>
      <c r="E40" s="96"/>
      <c r="F40" s="96"/>
      <c r="G40" s="96"/>
      <c r="H40" s="96"/>
      <c r="O40" s="97"/>
      <c r="P40" s="96"/>
      <c r="R40" s="5"/>
      <c r="S40" s="5"/>
    </row>
    <row r="41" spans="2:19" ht="33" x14ac:dyDescent="0.6">
      <c r="B41" s="137" t="s">
        <v>63</v>
      </c>
      <c r="C41" s="123"/>
      <c r="D41" s="123"/>
      <c r="E41" s="123"/>
      <c r="F41" s="123"/>
      <c r="G41" s="123"/>
      <c r="H41" s="123"/>
      <c r="I41" s="123"/>
      <c r="J41" s="123"/>
      <c r="K41" s="123"/>
      <c r="L41" s="123"/>
      <c r="M41" s="123"/>
      <c r="N41" s="185"/>
      <c r="O41" s="123"/>
      <c r="P41" s="123"/>
      <c r="Q41" s="123"/>
      <c r="R41" s="5"/>
      <c r="S41" s="5"/>
    </row>
    <row r="42" spans="2:19" ht="31.2" x14ac:dyDescent="0.3">
      <c r="B42" s="139" t="s">
        <v>23</v>
      </c>
      <c r="C42" s="140" t="s">
        <v>24</v>
      </c>
      <c r="D42" s="141" t="s">
        <v>25</v>
      </c>
      <c r="E42" s="141" t="s">
        <v>26</v>
      </c>
      <c r="F42" s="141" t="s">
        <v>27</v>
      </c>
      <c r="G42" s="141" t="s">
        <v>28</v>
      </c>
      <c r="H42" s="141" t="s">
        <v>29</v>
      </c>
      <c r="I42" s="141" t="s">
        <v>30</v>
      </c>
      <c r="J42" s="141" t="s">
        <v>31</v>
      </c>
      <c r="K42" s="141" t="s">
        <v>32</v>
      </c>
      <c r="L42" s="141" t="s">
        <v>33</v>
      </c>
      <c r="M42" s="141" t="s">
        <v>34</v>
      </c>
      <c r="N42" s="184" t="s">
        <v>35</v>
      </c>
      <c r="O42" s="142" t="s">
        <v>36</v>
      </c>
      <c r="P42" s="143" t="s">
        <v>37</v>
      </c>
      <c r="Q42" s="144" t="s">
        <v>38</v>
      </c>
      <c r="R42" s="5"/>
      <c r="S42" s="5"/>
    </row>
    <row r="43" spans="2:19" ht="21" customHeight="1" x14ac:dyDescent="0.3">
      <c r="B43" s="79">
        <v>2000</v>
      </c>
      <c r="C43" s="169">
        <f>('ingreso básico'!C42/consumo!C45)*100</f>
        <v>5.0716827191623963</v>
      </c>
      <c r="D43" s="145">
        <f>('ingreso básico'!D42/consumo!D45)*100</f>
        <v>4.6945039695647717</v>
      </c>
      <c r="E43" s="145">
        <f>('ingreso básico'!E42/consumo!E45)*100</f>
        <v>5.0158133812918502</v>
      </c>
      <c r="F43" s="145">
        <f>('ingreso básico'!F42/consumo!F45)*100</f>
        <v>4.776154489422094</v>
      </c>
      <c r="G43" s="145">
        <f>('ingreso básico'!G42/consumo!G45)*100</f>
        <v>5.1864460153584497</v>
      </c>
      <c r="H43" s="145">
        <f>('ingreso básico'!H42/consumo!H45)*100</f>
        <v>4.7535227818335999</v>
      </c>
      <c r="I43" s="145">
        <f>('ingreso básico'!I42/consumo!I45)*100</f>
        <v>5.2059984499332765</v>
      </c>
      <c r="J43" s="145">
        <f>('ingreso básico'!J42/consumo!J45)*100</f>
        <v>4.9028935891405254</v>
      </c>
      <c r="K43" s="145">
        <f>('ingreso básico'!K42/consumo!K45)*100</f>
        <v>4.8393744646955303</v>
      </c>
      <c r="L43" s="145">
        <f>('ingreso básico'!L42/consumo!L45)*100</f>
        <v>4.7592689062784395</v>
      </c>
      <c r="M43" s="145">
        <f>('ingreso básico'!M42/consumo!M45)*100</f>
        <v>4.6981357489869184</v>
      </c>
      <c r="N43" s="188">
        <f>('ingreso básico'!N42/consumo!N45)*100</f>
        <v>4.2775288203568715</v>
      </c>
      <c r="O43" s="172">
        <f>('ingreso básico'!O42/consumo!O45)*100</f>
        <v>4.8407527580068743</v>
      </c>
      <c r="P43" s="145">
        <f>('ingreso básico'!P42/consumo!P45)*100</f>
        <v>4.5930307454119168</v>
      </c>
      <c r="Q43" s="95"/>
      <c r="R43" s="5"/>
      <c r="S43" s="5"/>
    </row>
    <row r="44" spans="2:19" ht="21" customHeight="1" x14ac:dyDescent="0.3">
      <c r="B44" s="79">
        <v>2001</v>
      </c>
      <c r="C44" s="170">
        <f>('ingreso básico'!C43/consumo!C46)*100</f>
        <v>4.4642781468280193</v>
      </c>
      <c r="D44" s="146">
        <f>('ingreso básico'!D43/consumo!D46)*100</f>
        <v>3.9042701338114729</v>
      </c>
      <c r="E44" s="146">
        <f>('ingreso básico'!E43/consumo!E46)*100</f>
        <v>4.7974077707422937</v>
      </c>
      <c r="F44" s="146">
        <f>('ingreso básico'!F43/consumo!F46)*100</f>
        <v>4.4339019063835412</v>
      </c>
      <c r="G44" s="146">
        <f>('ingreso básico'!G43/consumo!G46)*100</f>
        <v>4.5213832855112903</v>
      </c>
      <c r="H44" s="146">
        <f>('ingreso básico'!H43/consumo!H46)*100</f>
        <v>4.4796937745063614</v>
      </c>
      <c r="I44" s="146">
        <f>('ingreso básico'!I43/consumo!I46)*100</f>
        <v>4.6434901214492372</v>
      </c>
      <c r="J44" s="146">
        <f>('ingreso básico'!J43/consumo!J46)*100</f>
        <v>4.5419773898684674</v>
      </c>
      <c r="K44" s="146">
        <f>('ingreso básico'!K43/consumo!K46)*100</f>
        <v>3.8449363754772308</v>
      </c>
      <c r="L44" s="146">
        <f>('ingreso básico'!L43/consumo!L46)*100</f>
        <v>4.912928245885416</v>
      </c>
      <c r="M44" s="146">
        <f>('ingreso básico'!M43/consumo!M46)*100</f>
        <v>4.5976286989511488</v>
      </c>
      <c r="N44" s="195">
        <f>('ingreso básico'!N43/consumo!N46)*100</f>
        <v>4.5615707205489899</v>
      </c>
      <c r="O44" s="173">
        <f>('ingreso básico'!O43/consumo!O46)*100</f>
        <v>4.4661223129288503</v>
      </c>
      <c r="P44" s="146">
        <f>('ingreso básico'!P43/consumo!P46)*100</f>
        <v>4.5494567858551518</v>
      </c>
      <c r="Q44" s="212">
        <f>((O44/O43)-1)*100</f>
        <v>-7.7390948021124224</v>
      </c>
      <c r="R44" s="5"/>
      <c r="S44" s="5"/>
    </row>
    <row r="45" spans="2:19" ht="21" customHeight="1" x14ac:dyDescent="0.3">
      <c r="B45" s="79">
        <v>2002</v>
      </c>
      <c r="C45" s="170">
        <f>('ingreso básico'!C44/consumo!C47)*100</f>
        <v>4.6808760829653897</v>
      </c>
      <c r="D45" s="146">
        <f>('ingreso básico'!D44/consumo!D47)*100</f>
        <v>4.5779567123708613</v>
      </c>
      <c r="E45" s="146">
        <f>('ingreso básico'!E44/consumo!E47)*100</f>
        <v>4.5232410578852171</v>
      </c>
      <c r="F45" s="146">
        <f>('ingreso básico'!F44/consumo!F47)*100</f>
        <v>4.5246483962089492</v>
      </c>
      <c r="G45" s="146">
        <f>('ingreso básico'!G44/consumo!G47)*100</f>
        <v>4.7096952457326227</v>
      </c>
      <c r="H45" s="146">
        <f>('ingreso básico'!H44/consumo!H47)*100</f>
        <v>4.5078482873947303</v>
      </c>
      <c r="I45" s="146">
        <f>('ingreso básico'!I44/consumo!I47)*100</f>
        <v>5.059790847309495</v>
      </c>
      <c r="J45" s="146">
        <f>('ingreso básico'!J44/consumo!J47)*100</f>
        <v>4.7533439993112561</v>
      </c>
      <c r="K45" s="146">
        <f>('ingreso básico'!K44/consumo!K47)*100</f>
        <v>4.4585617491717269</v>
      </c>
      <c r="L45" s="146">
        <f>('ingreso básico'!L44/consumo!L47)*100</f>
        <v>4.6006802096529276</v>
      </c>
      <c r="M45" s="146">
        <f>('ingreso básico'!M44/consumo!M47)*100</f>
        <v>4.6091415449044781</v>
      </c>
      <c r="N45" s="195">
        <f>('ingreso básico'!N44/consumo!N47)*100</f>
        <v>4.4314643251039278</v>
      </c>
      <c r="O45" s="173">
        <f>('ingreso básico'!O44/consumo!O47)*100</f>
        <v>4.6095127388696717</v>
      </c>
      <c r="P45" s="146">
        <f>('ingreso básico'!P44/consumo!P47)*100</f>
        <v>4.5576496607784804</v>
      </c>
      <c r="Q45" s="212">
        <f t="shared" ref="Q45:Q58" si="2">((O45/O44)-1)*100</f>
        <v>3.2106246961872253</v>
      </c>
      <c r="R45" s="5"/>
      <c r="S45" s="5"/>
    </row>
    <row r="46" spans="2:19" ht="21" customHeight="1" x14ac:dyDescent="0.3">
      <c r="B46" s="79">
        <v>2003</v>
      </c>
      <c r="C46" s="170">
        <f>('ingreso básico'!C45/consumo!C48)*100</f>
        <v>4.5961854073895241</v>
      </c>
      <c r="D46" s="146">
        <f>('ingreso básico'!D45/consumo!D48)*100</f>
        <v>4.4482363311218531</v>
      </c>
      <c r="E46" s="146">
        <f>('ingreso básico'!E45/consumo!E48)*100</f>
        <v>4.3854621902960078</v>
      </c>
      <c r="F46" s="146">
        <f>('ingreso básico'!F45/consumo!F48)*100</f>
        <v>4.4538211704965391</v>
      </c>
      <c r="G46" s="146">
        <f>('ingreso básico'!G45/consumo!G48)*100</f>
        <v>4.4831336119597029</v>
      </c>
      <c r="H46" s="146">
        <f>('ingreso básico'!H45/consumo!H48)*100</f>
        <v>4.570391667105711</v>
      </c>
      <c r="I46" s="146">
        <f>('ingreso básico'!I45/consumo!I48)*100</f>
        <v>4.7731010216175758</v>
      </c>
      <c r="J46" s="146">
        <f>('ingreso básico'!J45/consumo!J48)*100</f>
        <v>4.3383448688665887</v>
      </c>
      <c r="K46" s="146">
        <f>('ingreso básico'!K45/consumo!K48)*100</f>
        <v>4.6187121838038951</v>
      </c>
      <c r="L46" s="146">
        <f>('ingreso básico'!L45/consumo!L48)*100</f>
        <v>4.2778967642964005</v>
      </c>
      <c r="M46" s="146">
        <f>('ingreso básico'!M45/consumo!M48)*100</f>
        <v>4.2012682404125012</v>
      </c>
      <c r="N46" s="195">
        <f>('ingreso básico'!N45/consumo!N48)*100</f>
        <v>4.4883352700753356</v>
      </c>
      <c r="O46" s="173">
        <f>('ingreso básico'!O45/consumo!O48)*100</f>
        <v>4.4662157106172762</v>
      </c>
      <c r="P46" s="146">
        <f>('ingreso básico'!P45/consumo!P48)*100</f>
        <v>4.3078930420484065</v>
      </c>
      <c r="Q46" s="212">
        <f t="shared" si="2"/>
        <v>-3.1087239882004125</v>
      </c>
      <c r="R46" s="5"/>
      <c r="S46" s="5"/>
    </row>
    <row r="47" spans="2:19" ht="21" customHeight="1" x14ac:dyDescent="0.3">
      <c r="B47" s="79">
        <v>2004</v>
      </c>
      <c r="C47" s="170">
        <f>('ingreso básico'!C46/consumo!C49)*100</f>
        <v>4.2330712631364857</v>
      </c>
      <c r="D47" s="146">
        <f>('ingreso básico'!D46/consumo!D49)*100</f>
        <v>4.1798395528365955</v>
      </c>
      <c r="E47" s="146">
        <f>('ingreso básico'!E46/consumo!E49)*100</f>
        <v>4.304547740884491</v>
      </c>
      <c r="F47" s="146">
        <f>('ingreso básico'!F46/consumo!F49)*100</f>
        <v>4.1743817459298693</v>
      </c>
      <c r="G47" s="146">
        <f>('ingreso básico'!G46/consumo!G49)*100</f>
        <v>3.9409612843708612</v>
      </c>
      <c r="H47" s="146">
        <f>('ingreso básico'!H46/consumo!H49)*100</f>
        <v>4.276898073765393</v>
      </c>
      <c r="I47" s="146">
        <f>('ingreso básico'!I46/consumo!I49)*100</f>
        <v>4.7823536080745921</v>
      </c>
      <c r="J47" s="146">
        <f>('ingreso básico'!J46/consumo!J49)*100</f>
        <v>4.0033389359301719</v>
      </c>
      <c r="K47" s="146">
        <f>('ingreso básico'!K46/consumo!K49)*100</f>
        <v>4.1146615095079957</v>
      </c>
      <c r="L47" s="146">
        <f>('ingreso básico'!L46/consumo!L49)*100</f>
        <v>4.0830181411433362</v>
      </c>
      <c r="M47" s="146">
        <f>('ingreso básico'!M46/consumo!M49)*100</f>
        <v>4.1256339978892758</v>
      </c>
      <c r="N47" s="195">
        <f>('ingreso básico'!N46/consumo!N49)*100</f>
        <v>4.0020589588042448</v>
      </c>
      <c r="O47" s="173">
        <f>('ingreso básico'!O46/consumo!O49)*100</f>
        <v>4.173360180955056</v>
      </c>
      <c r="P47" s="146">
        <f>('ingreso básico'!P46/consumo!P49)*100</f>
        <v>4.124965699143293</v>
      </c>
      <c r="Q47" s="212">
        <f t="shared" si="2"/>
        <v>-6.5571290917729623</v>
      </c>
      <c r="R47" s="5"/>
      <c r="S47" s="5"/>
    </row>
    <row r="48" spans="2:19" ht="21" customHeight="1" x14ac:dyDescent="0.3">
      <c r="B48" s="79">
        <v>2005</v>
      </c>
      <c r="C48" s="170">
        <f>('ingreso básico'!C47/consumo!C50)*100</f>
        <v>4.2130855106491616</v>
      </c>
      <c r="D48" s="146">
        <f>('ingreso básico'!D47/consumo!D50)*100</f>
        <v>3.9700390503913296</v>
      </c>
      <c r="E48" s="146">
        <f>('ingreso básico'!E47/consumo!E50)*100</f>
        <v>4.4622094823587677</v>
      </c>
      <c r="F48" s="146">
        <f>('ingreso básico'!F47/consumo!F50)*100</f>
        <v>4.1515112955571292</v>
      </c>
      <c r="G48" s="146">
        <f>('ingreso básico'!G47/consumo!G50)*100</f>
        <v>3.9610545335891296</v>
      </c>
      <c r="H48" s="146">
        <f>('ingreso básico'!H47/consumo!H50)*100</f>
        <v>3.8596301364452739</v>
      </c>
      <c r="I48" s="146">
        <f>('ingreso básico'!I47/consumo!I50)*100</f>
        <v>4.335550386474174</v>
      </c>
      <c r="J48" s="146">
        <f>('ingreso básico'!J47/consumo!J50)*100</f>
        <v>4.4062805998412964</v>
      </c>
      <c r="K48" s="146">
        <f>('ingreso básico'!K47/consumo!K50)*100</f>
        <v>3.5653964444598141</v>
      </c>
      <c r="L48" s="146">
        <f>('ingreso básico'!L47/consumo!L50)*100</f>
        <v>4.3140618620839284</v>
      </c>
      <c r="M48" s="146">
        <f>('ingreso básico'!M47/consumo!M50)*100</f>
        <v>4.3924983099498727</v>
      </c>
      <c r="N48" s="195">
        <f>('ingreso básico'!N47/consumo!N50)*100</f>
        <v>4.1145498830843792</v>
      </c>
      <c r="O48" s="173">
        <f>('ingreso básico'!O47/consumo!O50)*100</f>
        <v>4.1359827372205968</v>
      </c>
      <c r="P48" s="146">
        <f>('ingreso básico'!P47/consumo!P50)*100</f>
        <v>4.242303749613896</v>
      </c>
      <c r="Q48" s="212">
        <f t="shared" si="2"/>
        <v>-0.89561988694456529</v>
      </c>
      <c r="R48" s="5"/>
      <c r="S48" s="5"/>
    </row>
    <row r="49" spans="2:19" ht="21" customHeight="1" x14ac:dyDescent="0.3">
      <c r="B49" s="79">
        <v>2006</v>
      </c>
      <c r="C49" s="170">
        <f>('ingreso básico'!C48/consumo!C51)*100</f>
        <v>4.6963588621199541</v>
      </c>
      <c r="D49" s="146">
        <f>('ingreso básico'!D48/consumo!D51)*100</f>
        <v>4.3476363758492917</v>
      </c>
      <c r="E49" s="146">
        <f>('ingreso básico'!E48/consumo!E51)*100</f>
        <v>4.1836317097167823</v>
      </c>
      <c r="F49" s="146">
        <f>('ingreso básico'!F48/consumo!F51)*100</f>
        <v>4.3942335502829524</v>
      </c>
      <c r="G49" s="146">
        <f>('ingreso básico'!G48/consumo!G51)*100</f>
        <v>4.0899544817715068</v>
      </c>
      <c r="H49" s="146">
        <f>('ingreso básico'!H48/consumo!H51)*100</f>
        <v>4.0998262492415147</v>
      </c>
      <c r="I49" s="146">
        <f>('ingreso básico'!I48/consumo!I51)*100</f>
        <v>4.4731131246392799</v>
      </c>
      <c r="J49" s="146">
        <f>('ingreso básico'!J48/consumo!J51)*100</f>
        <v>5.6930630163325873</v>
      </c>
      <c r="K49" s="146">
        <f>('ingreso básico'!K48/consumo!K51)*100</f>
        <v>2.5088160257955345</v>
      </c>
      <c r="L49" s="146">
        <f>('ingreso básico'!L48/consumo!L51)*100</f>
        <v>4.7118762659436078</v>
      </c>
      <c r="M49" s="146">
        <f>('ingreso básico'!M48/consumo!M51)*100</f>
        <v>4.2725118692990813</v>
      </c>
      <c r="N49" s="195">
        <f>('ingreso básico'!N48/consumo!N51)*100</f>
        <v>4.2050475055155925</v>
      </c>
      <c r="O49" s="173">
        <f>('ingreso básico'!O48/consumo!O51)*100</f>
        <v>4.2945478141178999</v>
      </c>
      <c r="P49" s="146">
        <f>('ingreso básico'!P48/consumo!P51)*100</f>
        <v>4.2470583968663833</v>
      </c>
      <c r="Q49" s="212">
        <f t="shared" si="2"/>
        <v>3.8337944564019066</v>
      </c>
      <c r="R49" s="5"/>
      <c r="S49" s="5"/>
    </row>
    <row r="50" spans="2:19" ht="21" customHeight="1" x14ac:dyDescent="0.3">
      <c r="B50" s="79">
        <v>2007</v>
      </c>
      <c r="C50" s="170">
        <f>('ingreso básico'!C49/consumo!C52)*100</f>
        <v>4.1963182081467343</v>
      </c>
      <c r="D50" s="146">
        <f>('ingreso básico'!D49/consumo!D52)*100</f>
        <v>4.2595845328392681</v>
      </c>
      <c r="E50" s="146">
        <f>('ingreso básico'!E49/consumo!E52)*100</f>
        <v>4.1376607181855345</v>
      </c>
      <c r="F50" s="146">
        <f>('ingreso básico'!F49/consumo!F52)*100</f>
        <v>4.1415134320047882</v>
      </c>
      <c r="G50" s="146">
        <f>('ingreso básico'!G49/consumo!G52)*100</f>
        <v>4.1696345578089824</v>
      </c>
      <c r="H50" s="146">
        <f>('ingreso básico'!H49/consumo!H52)*100</f>
        <v>4.3503168624604367</v>
      </c>
      <c r="I50" s="146">
        <f>('ingreso básico'!I49/consumo!I52)*100</f>
        <v>4.2322980519729683</v>
      </c>
      <c r="J50" s="146">
        <f>('ingreso básico'!J49/consumo!J52)*100</f>
        <v>4.4951311942284162</v>
      </c>
      <c r="K50" s="146">
        <f>('ingreso básico'!K49/consumo!K52)*100</f>
        <v>4.3328085639797234</v>
      </c>
      <c r="L50" s="146">
        <f>('ingreso básico'!L49/consumo!L52)*100</f>
        <v>4.2258746166798646</v>
      </c>
      <c r="M50" s="146">
        <f>('ingreso básico'!M49/consumo!M52)*100</f>
        <v>4.2476278988053817</v>
      </c>
      <c r="N50" s="195">
        <f>('ingreso básico'!N49/consumo!N52)*100</f>
        <v>4.1941211557589311</v>
      </c>
      <c r="O50" s="173">
        <f>('ingreso básico'!O49/consumo!O52)*100</f>
        <v>4.2456040562370525</v>
      </c>
      <c r="P50" s="146">
        <f>('ingreso básico'!P49/consumo!P52)*100</f>
        <v>4.3200191052121122</v>
      </c>
      <c r="Q50" s="212">
        <f t="shared" si="2"/>
        <v>-1.13967197477578</v>
      </c>
    </row>
    <row r="51" spans="2:19" ht="21" customHeight="1" x14ac:dyDescent="0.3">
      <c r="B51" s="79">
        <v>2008</v>
      </c>
      <c r="C51" s="170">
        <f>('ingreso básico'!C50/consumo!C53)*100</f>
        <v>4.309819047125675</v>
      </c>
      <c r="D51" s="146">
        <f>('ingreso básico'!D50/consumo!D53)*100</f>
        <v>4.1239772105602697</v>
      </c>
      <c r="E51" s="146">
        <f>('ingreso básico'!E50/consumo!E53)*100</f>
        <v>4.2619179586773912</v>
      </c>
      <c r="F51" s="146">
        <f>('ingreso básico'!F50/consumo!F53)*100</f>
        <v>4.4178762338539919</v>
      </c>
      <c r="G51" s="146">
        <f>('ingreso básico'!G50/consumo!G53)*100</f>
        <v>4.7975685900405649</v>
      </c>
      <c r="H51" s="146">
        <f>('ingreso básico'!H50/consumo!H53)*100</f>
        <v>4.2232091028470684</v>
      </c>
      <c r="I51" s="146">
        <f>('ingreso básico'!I50/consumo!I53)*100</f>
        <v>4.3929082460819755</v>
      </c>
      <c r="J51" s="146">
        <f>('ingreso básico'!J50/consumo!J53)*100</f>
        <v>4.3543178660542576</v>
      </c>
      <c r="K51" s="146">
        <f>('ingreso básico'!K50/consumo!K53)*100</f>
        <v>4.2524200806606256</v>
      </c>
      <c r="L51" s="146">
        <f>('ingreso básico'!L50/consumo!L53)*100</f>
        <v>4.4423086899708499</v>
      </c>
      <c r="M51" s="146">
        <f>('ingreso básico'!M50/consumo!M53)*100</f>
        <v>4.2410262833068506</v>
      </c>
      <c r="N51" s="195">
        <f>('ingreso básico'!N50/consumo!N53)*100</f>
        <v>4.2293844763501145</v>
      </c>
      <c r="O51" s="173">
        <f>('ingreso básico'!O50/consumo!O53)*100</f>
        <v>4.3354680863619954</v>
      </c>
      <c r="P51" s="146">
        <f>('ingreso básico'!P50/consumo!P53)*100</f>
        <v>4.247885874821236</v>
      </c>
      <c r="Q51" s="212">
        <f t="shared" si="2"/>
        <v>2.1166370894367015</v>
      </c>
    </row>
    <row r="52" spans="2:19" ht="21" customHeight="1" x14ac:dyDescent="0.3">
      <c r="B52" s="79">
        <v>2009</v>
      </c>
      <c r="C52" s="170">
        <f>('ingreso básico'!C51/consumo!C54)*100</f>
        <v>4.0580566454224725</v>
      </c>
      <c r="D52" s="146">
        <f>('ingreso básico'!D51/consumo!D54)*100</f>
        <v>4.1500929357146568</v>
      </c>
      <c r="E52" s="146">
        <f>('ingreso básico'!E51/consumo!E54)*100</f>
        <v>4.1732847177870172</v>
      </c>
      <c r="F52" s="146">
        <f>('ingreso básico'!F51/consumo!F54)*100</f>
        <v>4.1993744130476305</v>
      </c>
      <c r="G52" s="146">
        <f>('ingreso básico'!G51/consumo!G54)*100</f>
        <v>4.1494196016831149</v>
      </c>
      <c r="H52" s="146">
        <f>('ingreso básico'!H51/consumo!H54)*100</f>
        <v>4.3573048877877385</v>
      </c>
      <c r="I52" s="146">
        <f>('ingreso básico'!I51/consumo!I54)*100</f>
        <v>4.3573697556482127</v>
      </c>
      <c r="J52" s="146">
        <f>('ingreso básico'!J51/consumo!J54)*100</f>
        <v>3.921858960147754</v>
      </c>
      <c r="K52" s="146">
        <f>('ingreso básico'!K51/consumo!K54)*100</f>
        <v>4.5878742714943996</v>
      </c>
      <c r="L52" s="146">
        <f>('ingreso básico'!L51/consumo!L54)*100</f>
        <v>4.3129008426095057</v>
      </c>
      <c r="M52" s="146">
        <f>('ingreso básico'!M51/consumo!M54)*100</f>
        <v>4.3062134858320267</v>
      </c>
      <c r="N52" s="195">
        <f>('ingreso básico'!N51/consumo!N54)*100</f>
        <v>4.3721415819184966</v>
      </c>
      <c r="O52" s="173">
        <f>('ingreso básico'!O51/consumo!O54)*100</f>
        <v>4.2401324169355821</v>
      </c>
      <c r="P52" s="146">
        <f>('ingreso básico'!P51/consumo!P54)*100</f>
        <v>4.2895665298865371</v>
      </c>
      <c r="Q52" s="212">
        <f t="shared" si="2"/>
        <v>-2.1989706192581338</v>
      </c>
    </row>
    <row r="53" spans="2:19" ht="21" customHeight="1" x14ac:dyDescent="0.3">
      <c r="B53" s="79">
        <v>2010</v>
      </c>
      <c r="C53" s="170">
        <f>('ingreso básico'!C52/consumo!C55)*100</f>
        <v>4.1852597992916598</v>
      </c>
      <c r="D53" s="146">
        <f>('ingreso básico'!D52/consumo!D55)*100</f>
        <v>4.2870944471565506</v>
      </c>
      <c r="E53" s="146">
        <f>('ingreso básico'!E52/consumo!E55)*100</f>
        <v>4.1995689091904271</v>
      </c>
      <c r="F53" s="146">
        <f>('ingreso básico'!F52/consumo!F55)*100</f>
        <v>4.2757242634869028</v>
      </c>
      <c r="G53" s="146">
        <f>('ingreso básico'!G52/consumo!G55)*100</f>
        <v>4.246206202735495</v>
      </c>
      <c r="H53" s="146">
        <f>('ingreso básico'!H52/consumo!H55)*100</f>
        <v>4.4403471431635566</v>
      </c>
      <c r="I53" s="146">
        <f>('ingreso básico'!I52/consumo!I55)*100</f>
        <v>4.2592330063901267</v>
      </c>
      <c r="J53" s="146">
        <f>('ingreso básico'!J52/consumo!J55)*100</f>
        <v>4.16828631828725</v>
      </c>
      <c r="K53" s="146">
        <f>('ingreso básico'!K52/consumo!K55)*100</f>
        <v>4.3197374407505542</v>
      </c>
      <c r="L53" s="146">
        <f>('ingreso básico'!L52/consumo!L55)*100</f>
        <v>3.71067213482559</v>
      </c>
      <c r="M53" s="146">
        <f>('ingreso básico'!M52/consumo!M55)*100</f>
        <v>4.340592571438842</v>
      </c>
      <c r="N53" s="195">
        <f>('ingreso básico'!N52/consumo!N55)*100</f>
        <v>4.3269406926962821</v>
      </c>
      <c r="O53" s="173">
        <f>('ingreso básico'!O52/consumo!O55)*100</f>
        <v>4.231172715438146</v>
      </c>
      <c r="P53" s="146">
        <f>('ingreso básico'!P52/consumo!P55)*100</f>
        <v>4.2471557943892559</v>
      </c>
      <c r="Q53" s="212">
        <f t="shared" si="2"/>
        <v>-0.21130711535446434</v>
      </c>
    </row>
    <row r="54" spans="2:19" ht="21" customHeight="1" x14ac:dyDescent="0.3">
      <c r="B54" s="79">
        <v>2011</v>
      </c>
      <c r="C54" s="170">
        <f>('ingreso básico'!C53/consumo!C56)*100</f>
        <v>4.2772532148948859</v>
      </c>
      <c r="D54" s="146">
        <f>('ingreso básico'!D53/consumo!D56)*100</f>
        <v>4.4219577251569886</v>
      </c>
      <c r="E54" s="146">
        <f>('ingreso básico'!E53/consumo!E56)*100</f>
        <v>3.7589135572733876</v>
      </c>
      <c r="F54" s="146">
        <f>('ingreso básico'!F53/consumo!F56)*100</f>
        <v>4.2743159036160421</v>
      </c>
      <c r="G54" s="146">
        <f>('ingreso básico'!G53/consumo!G56)*100</f>
        <v>4.3521256085598319</v>
      </c>
      <c r="H54" s="146">
        <f>('ingreso básico'!H53/consumo!H56)*100</f>
        <v>4.7559373969831311</v>
      </c>
      <c r="I54" s="146">
        <f>('ingreso básico'!I53/consumo!I56)*100</f>
        <v>4.274612626542158</v>
      </c>
      <c r="J54" s="146">
        <f>('ingreso básico'!J53/consumo!J56)*100</f>
        <v>4.2960613641050598</v>
      </c>
      <c r="K54" s="146">
        <f>('ingreso básico'!K53/consumo!K56)*100</f>
        <v>3.5630387747700665</v>
      </c>
      <c r="L54" s="146">
        <f>('ingreso básico'!L53/consumo!L56)*100</f>
        <v>4.3622151202320136</v>
      </c>
      <c r="M54" s="146">
        <f>('ingreso básico'!M53/consumo!M56)*100</f>
        <v>4.2231898951757314</v>
      </c>
      <c r="N54" s="195">
        <f>('ingreso básico'!N53/consumo!N56)*100</f>
        <v>4.1034706776796677</v>
      </c>
      <c r="O54" s="173">
        <f>('ingreso básico'!O53/consumo!O56)*100</f>
        <v>4.2183984959076666</v>
      </c>
      <c r="P54" s="146">
        <f>('ingreso básico'!P53/consumo!P56)*100</f>
        <v>4.1172353275373705</v>
      </c>
      <c r="Q54" s="212">
        <f t="shared" si="2"/>
        <v>-0.30190730536407973</v>
      </c>
    </row>
    <row r="55" spans="2:19" ht="21" customHeight="1" x14ac:dyDescent="0.3">
      <c r="B55" s="79">
        <v>2012</v>
      </c>
      <c r="C55" s="170">
        <f>('ingreso básico'!C54/consumo!C57)*100</f>
        <v>4.3321329682244443</v>
      </c>
      <c r="D55" s="146">
        <f>('ingreso básico'!D54/consumo!D57)*100</f>
        <v>4.1407014300721094</v>
      </c>
      <c r="E55" s="146">
        <f>('ingreso básico'!E54/consumo!E57)*100</f>
        <v>3.5888575299211891</v>
      </c>
      <c r="F55" s="146">
        <f>('ingreso básico'!F54/consumo!F57)*100</f>
        <v>3.9380362800529296</v>
      </c>
      <c r="G55" s="146">
        <f>('ingreso básico'!G54/consumo!G57)*100</f>
        <v>4.2787649383181448</v>
      </c>
      <c r="H55" s="146">
        <f>('ingreso básico'!H54/consumo!H57)*100</f>
        <v>4.3610113477151948</v>
      </c>
      <c r="I55" s="146">
        <f>('ingreso básico'!I54/consumo!I57)*100</f>
        <v>5.1359477816426642</v>
      </c>
      <c r="J55" s="146">
        <f>('ingreso básico'!J54/consumo!J57)*100</f>
        <v>3.794279936871761</v>
      </c>
      <c r="K55" s="146">
        <f>('ingreso básico'!K54/consumo!K57)*100</f>
        <v>6.7739382264856918</v>
      </c>
      <c r="L55" s="146">
        <f>('ingreso básico'!L54/consumo!L57)*100</f>
        <v>3.669246859709427</v>
      </c>
      <c r="M55" s="146">
        <f>('ingreso básico'!M54/consumo!M57)*100</f>
        <v>3.0326658762310608</v>
      </c>
      <c r="N55" s="195">
        <f>('ingreso básico'!N54/consumo!N57)*100</f>
        <v>6.2738780817182702</v>
      </c>
      <c r="O55" s="173">
        <f>('ingreso básico'!O54/consumo!O57)*100</f>
        <v>4.3372967915364153</v>
      </c>
      <c r="P55" s="146">
        <f>('ingreso básico'!P54/consumo!P57)*100</f>
        <v>4.5167104612892439</v>
      </c>
      <c r="Q55" s="212">
        <f t="shared" si="2"/>
        <v>2.8185648118377982</v>
      </c>
    </row>
    <row r="56" spans="2:19" ht="21" customHeight="1" x14ac:dyDescent="0.3">
      <c r="B56" s="79">
        <v>2013</v>
      </c>
      <c r="C56" s="170">
        <f>('ingreso básico'!C55/consumo!C58)*100</f>
        <v>5.3869352665649624</v>
      </c>
      <c r="D56" s="146">
        <f>('ingreso básico'!D55/consumo!D58)*100</f>
        <v>3.9352983670161414</v>
      </c>
      <c r="E56" s="146">
        <f>('ingreso básico'!E55/consumo!E58)*100</f>
        <v>4.5463322269493203</v>
      </c>
      <c r="F56" s="146">
        <f>('ingreso básico'!F55/consumo!F58)*100</f>
        <v>4.499245081321444</v>
      </c>
      <c r="G56" s="146">
        <f>('ingreso básico'!G55/consumo!G58)*100</f>
        <v>3.9451688882921996</v>
      </c>
      <c r="H56" s="146">
        <f>('ingreso básico'!H55/consumo!H58)*100</f>
        <v>4.3388540317931064</v>
      </c>
      <c r="I56" s="146">
        <f>('ingreso básico'!I55/consumo!I58)*100</f>
        <v>4.6838849152797764</v>
      </c>
      <c r="J56" s="146">
        <f>('ingreso básico'!J55/consumo!J58)*100</f>
        <v>4.6147521909170663</v>
      </c>
      <c r="K56" s="146">
        <f>('ingreso básico'!K55/consumo!K58)*100</f>
        <v>6.285407517683586</v>
      </c>
      <c r="L56" s="146">
        <f>('ingreso básico'!L55/consumo!L58)*100</f>
        <v>3.1484959277438973</v>
      </c>
      <c r="M56" s="146">
        <f>('ingreso básico'!M55/consumo!M58)*100</f>
        <v>4.6651786544920251</v>
      </c>
      <c r="N56" s="195">
        <f>('ingreso básico'!N55/consumo!N58)*100</f>
        <v>3.9559312460984963</v>
      </c>
      <c r="O56" s="173">
        <f>('ingreso básico'!O55/consumo!O58)*100</f>
        <v>4.49490595025833</v>
      </c>
      <c r="P56" s="146">
        <f>('ingreso básico'!P55/consumo!P58)*100</f>
        <v>4.514499121120628</v>
      </c>
      <c r="Q56" s="212">
        <f t="shared" si="2"/>
        <v>3.6338107880803827</v>
      </c>
    </row>
    <row r="57" spans="2:19" ht="21" customHeight="1" x14ac:dyDescent="0.3">
      <c r="B57" s="79">
        <v>2014</v>
      </c>
      <c r="C57" s="170">
        <f>('ingreso básico'!C56/consumo!C59)*100</f>
        <v>4.4601222405469505</v>
      </c>
      <c r="D57" s="146">
        <f>('ingreso básico'!D56/consumo!D59)*100</f>
        <v>4.6991760138979295</v>
      </c>
      <c r="E57" s="146">
        <f>('ingreso básico'!E56/consumo!E59)*100</f>
        <v>4.7950571235277728</v>
      </c>
      <c r="F57" s="146">
        <f>('ingreso básico'!F56/consumo!F59)*100</f>
        <v>4.0490008341409247</v>
      </c>
      <c r="G57" s="146">
        <f>('ingreso básico'!G56/consumo!G59)*100</f>
        <v>4.461121636073603</v>
      </c>
      <c r="H57" s="146">
        <f>('ingreso básico'!H56/consumo!H59)*100</f>
        <v>4.4425398990365714</v>
      </c>
      <c r="I57" s="146">
        <f>('ingreso básico'!I56/consumo!I59)*100</f>
        <v>4.8547651090719857</v>
      </c>
      <c r="J57" s="146">
        <f>('ingreso básico'!J56/consumo!J59)*100</f>
        <v>4.5633215492631223</v>
      </c>
      <c r="K57" s="146">
        <f>('ingreso básico'!K56/consumo!K59)*100</f>
        <v>4.5150216605120717</v>
      </c>
      <c r="L57" s="146">
        <f>('ingreso básico'!L56/consumo!L59)*100</f>
        <v>4.5940172234284802</v>
      </c>
      <c r="M57" s="146">
        <f>('ingreso básico'!M56/consumo!M59)*100</f>
        <v>4.5995833488923958</v>
      </c>
      <c r="N57" s="195">
        <f>('ingreso básico'!N56/consumo!N59)*100</f>
        <v>4.3842514417775886</v>
      </c>
      <c r="O57" s="173">
        <f>('ingreso básico'!O56/consumo!O59)*100</f>
        <v>4.5297818650605555</v>
      </c>
      <c r="P57" s="146">
        <f>('ingreso básico'!P56/consumo!P59)*100</f>
        <v>4.5592180819369004</v>
      </c>
      <c r="Q57" s="212">
        <f t="shared" si="2"/>
        <v>0.77589865479212872</v>
      </c>
    </row>
    <row r="58" spans="2:19" ht="21" customHeight="1" x14ac:dyDescent="0.3">
      <c r="B58" s="85">
        <v>2015</v>
      </c>
      <c r="C58" s="171">
        <f>('ingreso básico'!C57/consumo!C60)*100</f>
        <v>4.9233721947862232</v>
      </c>
      <c r="D58" s="147">
        <f>('ingreso básico'!D57/consumo!D60)*100</f>
        <v>4.0385103228493904</v>
      </c>
      <c r="E58" s="147">
        <f>('ingreso básico'!E57/consumo!E60)*100</f>
        <v>4.4639092375161882</v>
      </c>
      <c r="F58" s="147">
        <f>('ingreso básico'!F57/consumo!F60)*100</f>
        <v>4.5316350190323176</v>
      </c>
      <c r="G58" s="147">
        <f>('ingreso básico'!G57/consumo!G60)*100</f>
        <v>4.5945019473291921</v>
      </c>
      <c r="H58" s="147">
        <f>('ingreso básico'!H57/consumo!H60)*100</f>
        <v>4.6833658697280338</v>
      </c>
      <c r="I58" s="147">
        <f>('ingreso básico'!I57/consumo!I60)*100</f>
        <v>4.6951629364496652</v>
      </c>
      <c r="J58" s="147">
        <f>('ingreso básico'!J57/consumo!J60)*100</f>
        <v>4.5902097727106694</v>
      </c>
      <c r="K58" s="147">
        <f>('ingreso básico'!K57/consumo!K60)*100</f>
        <v>4.6832822685134587</v>
      </c>
      <c r="L58" s="147">
        <f>('ingreso básico'!L57/consumo!L60)*100</f>
        <v>4.7816824366311801</v>
      </c>
      <c r="M58" s="147">
        <f>('ingreso básico'!M57/consumo!M60)*100</f>
        <v>4.5202211840594684</v>
      </c>
      <c r="N58" s="186"/>
      <c r="O58" s="174">
        <f>('ingreso básico'!O57/consumo!O60)*100</f>
        <v>4.5882935621748837</v>
      </c>
      <c r="P58" s="147"/>
      <c r="Q58" s="218">
        <f t="shared" si="2"/>
        <v>1.2917111432152018</v>
      </c>
    </row>
    <row r="59" spans="2:19" ht="21" customHeight="1" x14ac:dyDescent="0.3">
      <c r="B59" s="95"/>
      <c r="C59" s="96"/>
      <c r="D59" s="96"/>
      <c r="E59" s="96"/>
      <c r="F59" s="96"/>
      <c r="G59" s="96"/>
      <c r="H59" s="96"/>
      <c r="O59" s="97"/>
      <c r="P59" s="96"/>
    </row>
    <row r="60" spans="2:19" ht="33" x14ac:dyDescent="0.6">
      <c r="B60" s="137" t="s">
        <v>64</v>
      </c>
      <c r="C60" s="123"/>
      <c r="D60" s="123"/>
      <c r="E60" s="123"/>
      <c r="F60" s="123"/>
      <c r="G60" s="123"/>
      <c r="H60" s="123"/>
      <c r="I60" s="123"/>
      <c r="J60" s="123"/>
      <c r="K60" s="123"/>
      <c r="L60" s="123"/>
      <c r="M60" s="123"/>
      <c r="N60" s="185"/>
      <c r="O60" s="123"/>
      <c r="P60" s="123"/>
      <c r="Q60" s="123"/>
    </row>
    <row r="61" spans="2:19" ht="31.2" x14ac:dyDescent="0.3">
      <c r="B61" s="139" t="s">
        <v>23</v>
      </c>
      <c r="C61" s="140" t="s">
        <v>24</v>
      </c>
      <c r="D61" s="141" t="s">
        <v>25</v>
      </c>
      <c r="E61" s="141" t="s">
        <v>26</v>
      </c>
      <c r="F61" s="141" t="s">
        <v>27</v>
      </c>
      <c r="G61" s="141" t="s">
        <v>28</v>
      </c>
      <c r="H61" s="141" t="s">
        <v>29</v>
      </c>
      <c r="I61" s="141" t="s">
        <v>30</v>
      </c>
      <c r="J61" s="141" t="s">
        <v>31</v>
      </c>
      <c r="K61" s="141" t="s">
        <v>32</v>
      </c>
      <c r="L61" s="141" t="s">
        <v>33</v>
      </c>
      <c r="M61" s="141" t="s">
        <v>34</v>
      </c>
      <c r="N61" s="184" t="s">
        <v>35</v>
      </c>
      <c r="O61" s="142" t="s">
        <v>36</v>
      </c>
      <c r="P61" s="143" t="s">
        <v>37</v>
      </c>
      <c r="Q61" s="144" t="s">
        <v>38</v>
      </c>
    </row>
    <row r="62" spans="2:19" ht="21" customHeight="1" x14ac:dyDescent="0.3">
      <c r="B62" s="79">
        <v>2000</v>
      </c>
      <c r="C62" s="169">
        <f>('ingreso básico'!C61/consumo!C65)*100</f>
        <v>18.416404289746293</v>
      </c>
      <c r="D62" s="145">
        <f>('ingreso básico'!D61/consumo!D65)*100</f>
        <v>16.273662657303973</v>
      </c>
      <c r="E62" s="145">
        <f>('ingreso básico'!E61/consumo!E65)*100</f>
        <v>19.116419634768182</v>
      </c>
      <c r="F62" s="145">
        <f>('ingreso básico'!F61/consumo!F65)*100</f>
        <v>17.597337649203393</v>
      </c>
      <c r="G62" s="145">
        <f>('ingreso básico'!G61/consumo!G65)*100</f>
        <v>14.99393569629591</v>
      </c>
      <c r="H62" s="145">
        <f>('ingreso básico'!H61/consumo!H65)*100</f>
        <v>19.572237320840795</v>
      </c>
      <c r="I62" s="145">
        <f>('ingreso básico'!I61/consumo!I65)*100</f>
        <v>18.404884335680372</v>
      </c>
      <c r="J62" s="145">
        <f>('ingreso básico'!J61/consumo!J65)*100</f>
        <v>16.413315820724751</v>
      </c>
      <c r="K62" s="145">
        <f>('ingreso básico'!K61/consumo!K65)*100</f>
        <v>19.250584630458853</v>
      </c>
      <c r="L62" s="145">
        <f>('ingreso básico'!L61/consumo!L65)*100</f>
        <v>13.748580336936564</v>
      </c>
      <c r="M62" s="145">
        <f>('ingreso básico'!M61/consumo!M65)*100</f>
        <v>20.198769425924468</v>
      </c>
      <c r="N62" s="188">
        <f>('ingreso básico'!N61/consumo!N65)*100</f>
        <v>20.188682140987783</v>
      </c>
      <c r="O62" s="172">
        <f>('ingreso básico'!O61/consumo!O65)*100</f>
        <v>17.840016639997643</v>
      </c>
      <c r="P62" s="145">
        <f>('ingreso básico'!P61/consumo!P65)*100</f>
        <v>17.144183359274432</v>
      </c>
      <c r="Q62" s="95"/>
    </row>
    <row r="63" spans="2:19" ht="21" customHeight="1" x14ac:dyDescent="0.3">
      <c r="B63" s="79">
        <v>2001</v>
      </c>
      <c r="C63" s="170">
        <f>('ingreso básico'!C62/consumo!C66)*100</f>
        <v>16.448406837814044</v>
      </c>
      <c r="D63" s="146">
        <f>('ingreso básico'!D62/consumo!D66)*100</f>
        <v>10.24488928080293</v>
      </c>
      <c r="E63" s="146">
        <f>('ingreso básico'!E62/consumo!E66)*100</f>
        <v>37.012088245823556</v>
      </c>
      <c r="F63" s="146">
        <f>('ingreso básico'!F62/consumo!F66)*100</f>
        <v>18.46692606857173</v>
      </c>
      <c r="G63" s="146">
        <f>('ingreso básico'!G62/consumo!G66)*100</f>
        <v>18.177136197600973</v>
      </c>
      <c r="H63" s="146">
        <f>('ingreso básico'!H62/consumo!H66)*100</f>
        <v>17.076169633854448</v>
      </c>
      <c r="I63" s="146">
        <f>('ingreso básico'!I62/consumo!I66)*100</f>
        <v>13.950224690724223</v>
      </c>
      <c r="J63" s="146">
        <f>('ingreso básico'!J62/consumo!J66)*100</f>
        <v>21.638275122781465</v>
      </c>
      <c r="K63" s="146">
        <f>('ingreso básico'!K62/consumo!K66)*100</f>
        <v>17.830458488377896</v>
      </c>
      <c r="L63" s="146">
        <f>('ingreso básico'!L62/consumo!L66)*100</f>
        <v>20.651985498169285</v>
      </c>
      <c r="M63" s="146">
        <f>('ingreso básico'!M62/consumo!M66)*100</f>
        <v>28.467200482420445</v>
      </c>
      <c r="N63" s="195">
        <f>('ingreso básico'!N62/consumo!N66)*100</f>
        <v>18.666036938628714</v>
      </c>
      <c r="O63" s="173">
        <f>('ingreso básico'!O62/consumo!O66)*100</f>
        <v>17.802934838005758</v>
      </c>
      <c r="P63" s="146">
        <f>('ingreso básico'!P62/consumo!P66)*100</f>
        <v>19.681016948144048</v>
      </c>
      <c r="Q63" s="212">
        <f>((O63/O62)-1)*100</f>
        <v>-0.20785744060769495</v>
      </c>
    </row>
    <row r="64" spans="2:19" ht="21" customHeight="1" x14ac:dyDescent="0.3">
      <c r="B64" s="79">
        <v>2002</v>
      </c>
      <c r="C64" s="170">
        <f>('ingreso básico'!C63/consumo!C67)*100</f>
        <v>17.556171612113793</v>
      </c>
      <c r="D64" s="146">
        <f>('ingreso básico'!D63/consumo!D67)*100</f>
        <v>19.504680468046804</v>
      </c>
      <c r="E64" s="146">
        <f>('ingreso básico'!E63/consumo!E67)*100</f>
        <v>18.986142491159661</v>
      </c>
      <c r="F64" s="146">
        <f>('ingreso básico'!F63/consumo!F67)*100</f>
        <v>17.757305220010554</v>
      </c>
      <c r="G64" s="146">
        <f>('ingreso básico'!G63/consumo!G67)*100</f>
        <v>38.14817509544396</v>
      </c>
      <c r="H64" s="146">
        <f>('ingreso básico'!H63/consumo!H67)*100</f>
        <v>17.348557926532205</v>
      </c>
      <c r="I64" s="146">
        <f>('ingreso básico'!I63/consumo!I67)*100</f>
        <v>17.825230558057736</v>
      </c>
      <c r="J64" s="146">
        <f>('ingreso básico'!J63/consumo!J67)*100</f>
        <v>18.801149767073049</v>
      </c>
      <c r="K64" s="146">
        <f>('ingreso básico'!K63/consumo!K67)*100</f>
        <v>14.116022198353026</v>
      </c>
      <c r="L64" s="146">
        <f>('ingreso básico'!L63/consumo!L67)*100</f>
        <v>21.055431582945587</v>
      </c>
      <c r="M64" s="146">
        <f>('ingreso básico'!M63/consumo!M67)*100</f>
        <v>18.704508309613441</v>
      </c>
      <c r="N64" s="195">
        <f>('ingreso básico'!N63/consumo!N67)*100</f>
        <v>18.74102902975892</v>
      </c>
      <c r="O64" s="173">
        <f>('ingreso básico'!O63/consumo!O67)*100</f>
        <v>18.989319066414257</v>
      </c>
      <c r="P64" s="146">
        <f>('ingreso básico'!P63/consumo!P67)*100</f>
        <v>18.399584394130514</v>
      </c>
      <c r="Q64" s="212">
        <f t="shared" ref="Q64:Q77" si="3">((O64/O63)-1)*100</f>
        <v>6.6639811873927757</v>
      </c>
    </row>
    <row r="65" spans="2:17" ht="21" customHeight="1" x14ac:dyDescent="0.3">
      <c r="B65" s="79">
        <v>2003</v>
      </c>
      <c r="C65" s="170">
        <f>('ingreso básico'!C64/consumo!C68)*100</f>
        <v>18.885075018479771</v>
      </c>
      <c r="D65" s="146">
        <f>('ingreso básico'!D64/consumo!D68)*100</f>
        <v>18.775768918888943</v>
      </c>
      <c r="E65" s="146">
        <f>('ingreso básico'!E64/consumo!E68)*100</f>
        <v>18.294567583387117</v>
      </c>
      <c r="F65" s="146">
        <f>('ingreso básico'!F64/consumo!F68)*100</f>
        <v>19.108093108140363</v>
      </c>
      <c r="G65" s="146">
        <f>('ingreso básico'!G64/consumo!G68)*100</f>
        <v>18.731092180973683</v>
      </c>
      <c r="H65" s="146">
        <f>('ingreso básico'!H64/consumo!H68)*100</f>
        <v>18.055365907672616</v>
      </c>
      <c r="I65" s="146">
        <f>('ingreso básico'!I64/consumo!I68)*100</f>
        <v>18.213614810693556</v>
      </c>
      <c r="J65" s="146">
        <f>('ingreso básico'!J64/consumo!J68)*100</f>
        <v>18.501941559071934</v>
      </c>
      <c r="K65" s="146">
        <f>('ingreso básico'!K64/consumo!K68)*100</f>
        <v>19.179942943910184</v>
      </c>
      <c r="L65" s="146">
        <f>('ingreso básico'!L64/consumo!L68)*100</f>
        <v>18.044160482374767</v>
      </c>
      <c r="M65" s="146">
        <f>('ingreso básico'!M64/consumo!M68)*100</f>
        <v>18.809750659750659</v>
      </c>
      <c r="N65" s="195">
        <f>('ingreso básico'!N64/consumo!N68)*100</f>
        <v>19.36928343433409</v>
      </c>
      <c r="O65" s="173">
        <f>('ingreso básico'!O64/consumo!O68)*100</f>
        <v>18.659691285046435</v>
      </c>
      <c r="P65" s="146">
        <f>('ingreso básico'!P64/consumo!P68)*100</f>
        <v>18.561363145405359</v>
      </c>
      <c r="Q65" s="212">
        <f t="shared" si="3"/>
        <v>-1.7358588805368114</v>
      </c>
    </row>
    <row r="66" spans="2:17" ht="21" customHeight="1" x14ac:dyDescent="0.3">
      <c r="B66" s="79">
        <v>2004</v>
      </c>
      <c r="C66" s="170">
        <f>('ingreso básico'!C65/consumo!C69)*100</f>
        <v>18.049128044771447</v>
      </c>
      <c r="D66" s="146">
        <f>('ingreso básico'!D65/consumo!D69)*100</f>
        <v>18.469634000497578</v>
      </c>
      <c r="E66" s="146">
        <f>('ingreso básico'!E65/consumo!E69)*100</f>
        <v>19.02817989230028</v>
      </c>
      <c r="F66" s="146">
        <f>('ingreso básico'!F65/consumo!F69)*100</f>
        <v>18.262984135942169</v>
      </c>
      <c r="G66" s="146">
        <f>('ingreso básico'!G65/consumo!G69)*100</f>
        <v>18.740933596514925</v>
      </c>
      <c r="H66" s="146">
        <f>('ingreso básico'!H65/consumo!H69)*100</f>
        <v>18.031504076389368</v>
      </c>
      <c r="I66" s="146">
        <f>('ingreso básico'!I65/consumo!I69)*100</f>
        <v>19.881631157191745</v>
      </c>
      <c r="J66" s="146">
        <f>('ingreso básico'!J65/consumo!J69)*100</f>
        <v>18.249914635467889</v>
      </c>
      <c r="K66" s="146">
        <f>('ingreso básico'!K65/consumo!K69)*100</f>
        <v>18.335357854932248</v>
      </c>
      <c r="L66" s="146">
        <f>('ingreso básico'!L65/consumo!L69)*100</f>
        <v>18.568117942446069</v>
      </c>
      <c r="M66" s="146">
        <f>('ingreso básico'!M65/consumo!M69)*100</f>
        <v>18.581951210842011</v>
      </c>
      <c r="N66" s="195">
        <f>('ingreso básico'!N65/consumo!N69)*100</f>
        <v>18.731139507613939</v>
      </c>
      <c r="O66" s="173">
        <f>('ingreso básico'!O65/consumo!O69)*100</f>
        <v>18.579662809395877</v>
      </c>
      <c r="P66" s="146">
        <f>('ingreso básico'!P65/consumo!P69)*100</f>
        <v>18.737623473188904</v>
      </c>
      <c r="Q66" s="212">
        <f t="shared" si="3"/>
        <v>-0.42888424265995484</v>
      </c>
    </row>
    <row r="67" spans="2:17" ht="21" customHeight="1" x14ac:dyDescent="0.3">
      <c r="B67" s="79">
        <v>2005</v>
      </c>
      <c r="C67" s="170">
        <f>('ingreso básico'!C66/consumo!C70)*100</f>
        <v>21.064132828415925</v>
      </c>
      <c r="D67" s="146">
        <f>('ingreso básico'!D66/consumo!D70)*100</f>
        <v>16.242319543848915</v>
      </c>
      <c r="E67" s="146">
        <f>('ingreso básico'!E66/consumo!E70)*100</f>
        <v>19.939316647483906</v>
      </c>
      <c r="F67" s="146">
        <f>('ingreso básico'!F66/consumo!F70)*100</f>
        <v>19.081117544190569</v>
      </c>
      <c r="G67" s="146">
        <f>('ingreso básico'!G66/consumo!G70)*100</f>
        <v>18.199551606087716</v>
      </c>
      <c r="H67" s="146">
        <f>('ingreso básico'!H66/consumo!H70)*100</f>
        <v>18.486024662196392</v>
      </c>
      <c r="I67" s="146">
        <f>('ingreso básico'!I66/consumo!I70)*100</f>
        <v>18.661053982205551</v>
      </c>
      <c r="J67" s="146">
        <f>('ingreso básico'!J66/consumo!J70)*100</f>
        <v>20.188826413462337</v>
      </c>
      <c r="K67" s="146">
        <f>('ingreso básico'!K66/consumo!K70)*100</f>
        <v>17.274618968504058</v>
      </c>
      <c r="L67" s="146">
        <f>('ingreso básico'!L66/consumo!L70)*100</f>
        <v>18.527880805230591</v>
      </c>
      <c r="M67" s="146">
        <f>('ingreso básico'!M66/consumo!M70)*100</f>
        <v>18.458401833090875</v>
      </c>
      <c r="N67" s="195">
        <f>('ingreso básico'!N66/consumo!N70)*100</f>
        <v>18.680568802124004</v>
      </c>
      <c r="O67" s="173">
        <f>('ingreso básico'!O66/consumo!O70)*100</f>
        <v>18.666473213063213</v>
      </c>
      <c r="P67" s="146">
        <f>('ingreso básico'!P66/consumo!P70)*100</f>
        <v>18.576039556882328</v>
      </c>
      <c r="Q67" s="212">
        <f t="shared" si="3"/>
        <v>0.46723347219970179</v>
      </c>
    </row>
    <row r="68" spans="2:17" ht="21" customHeight="1" x14ac:dyDescent="0.3">
      <c r="B68" s="79">
        <v>2006</v>
      </c>
      <c r="C68" s="170">
        <f>('ingreso básico'!C67/consumo!C71)*100</f>
        <v>18.744562577174534</v>
      </c>
      <c r="D68" s="146">
        <f>('ingreso básico'!D67/consumo!D71)*100</f>
        <v>19.149447443484405</v>
      </c>
      <c r="E68" s="146">
        <f>('ingreso básico'!E67/consumo!E71)*100</f>
        <v>18.493405817053706</v>
      </c>
      <c r="F68" s="146">
        <f>('ingreso básico'!F67/consumo!F71)*100</f>
        <v>18.809388114562029</v>
      </c>
      <c r="G68" s="146">
        <f>('ingreso básico'!G67/consumo!G71)*100</f>
        <v>18.516043343992379</v>
      </c>
      <c r="H68" s="146">
        <f>('ingreso básico'!H67/consumo!H71)*100</f>
        <v>17.733629175877148</v>
      </c>
      <c r="I68" s="146">
        <f>('ingreso básico'!I67/consumo!I71)*100</f>
        <v>18.549943384476897</v>
      </c>
      <c r="J68" s="146">
        <f>('ingreso básico'!J67/consumo!J71)*100</f>
        <v>19.953688564758654</v>
      </c>
      <c r="K68" s="146">
        <f>('ingreso básico'!K67/consumo!K71)*100</f>
        <v>18.248482994797889</v>
      </c>
      <c r="L68" s="146">
        <f>('ingreso básico'!L67/consumo!L71)*100</f>
        <v>18.415468649309108</v>
      </c>
      <c r="M68" s="146">
        <f>('ingreso básico'!M67/consumo!M71)*100</f>
        <v>18.703818686573211</v>
      </c>
      <c r="N68" s="195">
        <f>('ingreso básico'!N67/consumo!N71)*100</f>
        <v>18.611453129080896</v>
      </c>
      <c r="O68" s="173">
        <f>('ingreso básico'!O67/consumo!O71)*100</f>
        <v>18.640470792118752</v>
      </c>
      <c r="P68" s="146">
        <f>('ingreso básico'!P67/consumo!P71)*100</f>
        <v>18.601389413305551</v>
      </c>
      <c r="Q68" s="212">
        <f t="shared" si="3"/>
        <v>-0.13930012727988439</v>
      </c>
    </row>
    <row r="69" spans="2:17" ht="21" customHeight="1" x14ac:dyDescent="0.3">
      <c r="B69" s="79">
        <v>2007</v>
      </c>
      <c r="C69" s="170">
        <f>('ingreso básico'!C68/consumo!C72)*100</f>
        <v>18.496867870585653</v>
      </c>
      <c r="D69" s="146">
        <f>('ingreso básico'!D68/consumo!D72)*100</f>
        <v>18.619414621205621</v>
      </c>
      <c r="E69" s="146">
        <f>('ingreso básico'!E68/consumo!E72)*100</f>
        <v>18.323503565349853</v>
      </c>
      <c r="F69" s="146">
        <f>('ingreso básico'!F68/consumo!F72)*100</f>
        <v>18.49690747286866</v>
      </c>
      <c r="G69" s="146">
        <f>('ingreso básico'!G68/consumo!G72)*100</f>
        <v>18.555282027306525</v>
      </c>
      <c r="H69" s="146">
        <f>('ingreso básico'!H68/consumo!H72)*100</f>
        <v>18.444856180892973</v>
      </c>
      <c r="I69" s="146">
        <f>('ingreso básico'!I68/consumo!I72)*100</f>
        <v>18.463774594313488</v>
      </c>
      <c r="J69" s="146">
        <f>('ingreso básico'!J68/consumo!J72)*100</f>
        <v>18.896815511565688</v>
      </c>
      <c r="K69" s="146">
        <f>('ingreso básico'!K68/consumo!K72)*100</f>
        <v>18.41422841712572</v>
      </c>
      <c r="L69" s="146">
        <f>('ingreso básico'!L68/consumo!L72)*100</f>
        <v>18.640647878060488</v>
      </c>
      <c r="M69" s="146">
        <f>('ingreso básico'!M68/consumo!M72)*100</f>
        <v>18.986066336687664</v>
      </c>
      <c r="N69" s="195">
        <f>('ingreso básico'!N68/consumo!N72)*100</f>
        <v>18.625214846867362</v>
      </c>
      <c r="O69" s="173">
        <f>('ingreso básico'!O68/consumo!O72)*100</f>
        <v>18.581233689331047</v>
      </c>
      <c r="P69" s="146">
        <f>('ingreso básico'!P68/consumo!P72)*100</f>
        <v>18.65472466479903</v>
      </c>
      <c r="Q69" s="212">
        <f t="shared" si="3"/>
        <v>-0.31778758942477836</v>
      </c>
    </row>
    <row r="70" spans="2:17" ht="21" customHeight="1" x14ac:dyDescent="0.3">
      <c r="B70" s="79">
        <v>2008</v>
      </c>
      <c r="C70" s="170">
        <f>('ingreso básico'!C69/consumo!C73)*100</f>
        <v>19.001379919057385</v>
      </c>
      <c r="D70" s="146">
        <f>('ingreso básico'!D69/consumo!D73)*100</f>
        <v>18.422856717387798</v>
      </c>
      <c r="E70" s="146">
        <f>('ingreso básico'!E69/consumo!E73)*100</f>
        <v>18.396967354574826</v>
      </c>
      <c r="F70" s="146">
        <f>('ingreso básico'!F69/consumo!F73)*100</f>
        <v>18.818883738660684</v>
      </c>
      <c r="G70" s="146">
        <f>('ingreso básico'!G69/consumo!G73)*100</f>
        <v>18.459013883769554</v>
      </c>
      <c r="H70" s="146">
        <f>('ingreso básico'!H69/consumo!H73)*100</f>
        <v>18.670637951268766</v>
      </c>
      <c r="I70" s="146">
        <f>('ingreso básico'!I69/consumo!I73)*100</f>
        <v>18.474189704879148</v>
      </c>
      <c r="J70" s="146">
        <f>('ingreso básico'!J69/consumo!J73)*100</f>
        <v>18.788421870145303</v>
      </c>
      <c r="K70" s="146">
        <f>('ingreso básico'!K69/consumo!K73)*100</f>
        <v>18.850984474396089</v>
      </c>
      <c r="L70" s="146">
        <f>('ingreso básico'!L69/consumo!L73)*100</f>
        <v>18.402498937204403</v>
      </c>
      <c r="M70" s="146">
        <f>('ingreso básico'!M69/consumo!M73)*100</f>
        <v>18.534417426029499</v>
      </c>
      <c r="N70" s="195">
        <f>('ingreso básico'!N69/consumo!N73)*100</f>
        <v>18.323506816795529</v>
      </c>
      <c r="O70" s="173">
        <f>('ingreso básico'!O69/consumo!O73)*100</f>
        <v>18.598656685998822</v>
      </c>
      <c r="P70" s="146">
        <f>('ingreso básico'!P69/consumo!P73)*100</f>
        <v>18.421926918828955</v>
      </c>
      <c r="Q70" s="212">
        <f t="shared" si="3"/>
        <v>9.3766630133829132E-2</v>
      </c>
    </row>
    <row r="71" spans="2:17" ht="21" customHeight="1" x14ac:dyDescent="0.3">
      <c r="B71" s="79">
        <v>2009</v>
      </c>
      <c r="C71" s="170">
        <f>('ingreso básico'!C70/consumo!C74)*100</f>
        <v>18.301099406247069</v>
      </c>
      <c r="D71" s="146">
        <f>('ingreso básico'!D70/consumo!D74)*100</f>
        <v>18.433541415217487</v>
      </c>
      <c r="E71" s="146">
        <f>('ingreso básico'!E70/consumo!E74)*100</f>
        <v>18.272488357275492</v>
      </c>
      <c r="F71" s="146">
        <f>('ingreso básico'!F70/consumo!F74)*100</f>
        <v>18.554741084739995</v>
      </c>
      <c r="G71" s="146">
        <f>('ingreso básico'!G70/consumo!G74)*100</f>
        <v>18.420105915143374</v>
      </c>
      <c r="H71" s="146">
        <f>('ingreso básico'!H70/consumo!H74)*100</f>
        <v>17.729399122807017</v>
      </c>
      <c r="I71" s="146">
        <f>('ingreso básico'!I70/consumo!I74)*100</f>
        <v>18.736771926854047</v>
      </c>
      <c r="J71" s="146">
        <f>('ingreso básico'!J70/consumo!J74)*100</f>
        <v>18.683624881606363</v>
      </c>
      <c r="K71" s="146">
        <f>('ingreso básico'!K70/consumo!K74)*100</f>
        <v>18.126558302172267</v>
      </c>
      <c r="L71" s="146">
        <f>('ingreso básico'!L70/consumo!L74)*100</f>
        <v>18.56787617348855</v>
      </c>
      <c r="M71" s="146">
        <f>('ingreso básico'!M70/consumo!M74)*100</f>
        <v>18.756161489063299</v>
      </c>
      <c r="N71" s="195">
        <f>('ingreso básico'!N70/consumo!N74)*100</f>
        <v>19.454006630246354</v>
      </c>
      <c r="O71" s="173">
        <f>('ingreso básico'!O70/consumo!O74)*100</f>
        <v>18.471926212955474</v>
      </c>
      <c r="P71" s="146">
        <f>('ingreso básico'!P70/consumo!P74)*100</f>
        <v>18.471157745537514</v>
      </c>
      <c r="Q71" s="212">
        <f t="shared" si="3"/>
        <v>-0.68139584047891555</v>
      </c>
    </row>
    <row r="72" spans="2:17" ht="21" customHeight="1" x14ac:dyDescent="0.3">
      <c r="B72" s="79">
        <v>2010</v>
      </c>
      <c r="C72" s="170">
        <f>('ingreso básico'!C71/consumo!C75)*100</f>
        <v>18.611945595014621</v>
      </c>
      <c r="D72" s="146">
        <f>('ingreso básico'!D71/consumo!D75)*100</f>
        <v>18.578172596581997</v>
      </c>
      <c r="E72" s="146">
        <f>('ingreso básico'!E71/consumo!E75)*100</f>
        <v>18.181083361929353</v>
      </c>
      <c r="F72" s="146">
        <f>('ingreso básico'!F71/consumo!F75)*100</f>
        <v>18.393314441463833</v>
      </c>
      <c r="G72" s="146">
        <f>('ingreso básico'!G71/consumo!G75)*100</f>
        <v>18.087096836508987</v>
      </c>
      <c r="H72" s="146">
        <f>('ingreso básico'!H71/consumo!H75)*100</f>
        <v>17.874994836204401</v>
      </c>
      <c r="I72" s="146">
        <f>('ingreso básico'!I71/consumo!I75)*100</f>
        <v>18.245015305162624</v>
      </c>
      <c r="J72" s="146">
        <f>('ingreso básico'!J71/consumo!J75)*100</f>
        <v>18.638332638832974</v>
      </c>
      <c r="K72" s="146">
        <f>('ingreso básico'!K71/consumo!K75)*100</f>
        <v>17.261689623144775</v>
      </c>
      <c r="L72" s="146">
        <f>('ingreso básico'!L71/consumo!L75)*100</f>
        <v>18.754642574477696</v>
      </c>
      <c r="M72" s="146">
        <f>('ingreso básico'!M71/consumo!M75)*100</f>
        <v>18.647797253714721</v>
      </c>
      <c r="N72" s="195">
        <f>('ingreso básico'!N71/consumo!N75)*100</f>
        <v>18.180519201429814</v>
      </c>
      <c r="O72" s="173">
        <f>('ingreso básico'!O71/consumo!O75)*100</f>
        <v>18.287178065425298</v>
      </c>
      <c r="P72" s="146">
        <f>('ingreso básico'!P71/consumo!P75)*100</f>
        <v>18.371396431016173</v>
      </c>
      <c r="Q72" s="212">
        <f t="shared" si="3"/>
        <v>-1.0001563745994257</v>
      </c>
    </row>
    <row r="73" spans="2:17" ht="21" customHeight="1" x14ac:dyDescent="0.3">
      <c r="B73" s="79">
        <v>2011</v>
      </c>
      <c r="C73" s="170">
        <f>('ingreso básico'!C72/consumo!C76)*100</f>
        <v>18.657797012659419</v>
      </c>
      <c r="D73" s="146">
        <f>('ingreso básico'!D72/consumo!D76)*100</f>
        <v>18.292058517454059</v>
      </c>
      <c r="E73" s="146">
        <f>('ingreso básico'!E72/consumo!E76)*100</f>
        <v>18.509188480139382</v>
      </c>
      <c r="F73" s="146">
        <f>('ingreso básico'!F72/consumo!F76)*100</f>
        <v>18.461583782286763</v>
      </c>
      <c r="G73" s="146">
        <f>('ingreso básico'!G72/consumo!G76)*100</f>
        <v>18.262067485817042</v>
      </c>
      <c r="H73" s="146">
        <f>('ingreso básico'!H72/consumo!H76)*100</f>
        <v>18.59666814888574</v>
      </c>
      <c r="I73" s="146">
        <f>('ingreso básico'!I72/consumo!I76)*100</f>
        <v>18.201252194726077</v>
      </c>
      <c r="J73" s="146">
        <f>('ingreso básico'!J72/consumo!J76)*100</f>
        <v>18.07635656143384</v>
      </c>
      <c r="K73" s="146">
        <f>('ingreso básico'!K72/consumo!K76)*100</f>
        <v>18.46300228959344</v>
      </c>
      <c r="L73" s="146">
        <f>('ingreso básico'!L72/consumo!L76)*100</f>
        <v>18.459991558421532</v>
      </c>
      <c r="M73" s="146">
        <f>('ingreso básico'!M72/consumo!M76)*100</f>
        <v>18.446244504024151</v>
      </c>
      <c r="N73" s="195">
        <f>('ingreso básico'!N72/consumo!N76)*100</f>
        <v>18.74277016801334</v>
      </c>
      <c r="O73" s="173">
        <f>('ingreso básico'!O72/consumo!O76)*100</f>
        <v>18.431124913701677</v>
      </c>
      <c r="P73" s="146">
        <f>('ingreso básico'!P72/consumo!P76)*100</f>
        <v>18.421237747756273</v>
      </c>
      <c r="Q73" s="212">
        <f t="shared" si="3"/>
        <v>0.78714631509237964</v>
      </c>
    </row>
    <row r="74" spans="2:17" ht="21" customHeight="1" x14ac:dyDescent="0.3">
      <c r="B74" s="79">
        <v>2012</v>
      </c>
      <c r="C74" s="170">
        <f>('ingreso básico'!C73/consumo!C77)*100</f>
        <v>18.592286311960983</v>
      </c>
      <c r="D74" s="146">
        <f>('ingreso básico'!D73/consumo!D77)*100</f>
        <v>16.369618117967807</v>
      </c>
      <c r="E74" s="146">
        <f>('ingreso básico'!E73/consumo!E77)*100</f>
        <v>23.734105523239336</v>
      </c>
      <c r="F74" s="146">
        <f>('ingreso básico'!F73/consumo!F77)*100</f>
        <v>17.79019393936445</v>
      </c>
      <c r="G74" s="146">
        <f>('ingreso básico'!G73/consumo!G77)*100</f>
        <v>18.584803367581699</v>
      </c>
      <c r="H74" s="146">
        <f>('ingreso básico'!H73/consumo!H77)*100</f>
        <v>18.147093889642424</v>
      </c>
      <c r="I74" s="146">
        <f>('ingreso básico'!I73/consumo!I77)*100</f>
        <v>18.47165270734202</v>
      </c>
      <c r="J74" s="146">
        <f>('ingreso básico'!J73/consumo!J77)*100</f>
        <v>18.487336879170321</v>
      </c>
      <c r="K74" s="146">
        <f>('ingreso básico'!K73/consumo!K77)*100</f>
        <v>18.437913988748296</v>
      </c>
      <c r="L74" s="146">
        <f>('ingreso básico'!L73/consumo!L77)*100</f>
        <v>22.128935003749376</v>
      </c>
      <c r="M74" s="146">
        <f>('ingreso básico'!M73/consumo!M77)*100</f>
        <v>4.0407496310661752</v>
      </c>
      <c r="N74" s="195">
        <f>('ingreso básico'!N73/consumo!N77)*100</f>
        <v>5.2213990741909022</v>
      </c>
      <c r="O74" s="173">
        <f>('ingreso básico'!O73/consumo!O77)*100</f>
        <v>12.435516570842886</v>
      </c>
      <c r="P74" s="146">
        <f>('ingreso básico'!P73/consumo!P77)*100</f>
        <v>12.698191462634318</v>
      </c>
      <c r="Q74" s="212">
        <f t="shared" si="3"/>
        <v>-32.52980146861065</v>
      </c>
    </row>
    <row r="75" spans="2:17" ht="21" customHeight="1" x14ac:dyDescent="0.3">
      <c r="B75" s="79">
        <v>2013</v>
      </c>
      <c r="C75" s="170">
        <f>('ingreso básico'!C74/consumo!C78)*100</f>
        <v>30.82611159766515</v>
      </c>
      <c r="D75" s="146">
        <f>('ingreso básico'!D74/consumo!D78)*100</f>
        <v>18.530181728180111</v>
      </c>
      <c r="E75" s="146">
        <f>('ingreso básico'!E74/consumo!E78)*100</f>
        <v>18.108642513694527</v>
      </c>
      <c r="F75" s="146">
        <f>('ingreso básico'!F74/consumo!F78)*100</f>
        <v>18.183997658188776</v>
      </c>
      <c r="G75" s="146">
        <f>('ingreso básico'!G74/consumo!G78)*100</f>
        <v>18.177450572877589</v>
      </c>
      <c r="H75" s="146">
        <f>('ingreso básico'!H74/consumo!H78)*100</f>
        <v>17.808127408177143</v>
      </c>
      <c r="I75" s="146">
        <f>('ingreso básico'!I74/consumo!I78)*100</f>
        <v>18.400405821904513</v>
      </c>
      <c r="J75" s="146">
        <f>('ingreso básico'!J74/consumo!J78)*100</f>
        <v>18.355252415392812</v>
      </c>
      <c r="K75" s="146">
        <f>('ingreso básico'!K74/consumo!K78)*100</f>
        <v>19.063897580073196</v>
      </c>
      <c r="L75" s="146">
        <f>('ingreso básico'!L74/consumo!L78)*100</f>
        <v>19.038126650704186</v>
      </c>
      <c r="M75" s="146">
        <f>('ingreso básico'!M74/consumo!M78)*100</f>
        <v>19.160549382490981</v>
      </c>
      <c r="N75" s="195">
        <f>('ingreso básico'!N74/consumo!N78)*100</f>
        <v>19.027897940904499</v>
      </c>
      <c r="O75" s="173">
        <f>('ingreso básico'!O74/consumo!O78)*100</f>
        <v>19.290999331471124</v>
      </c>
      <c r="P75" s="146">
        <f>('ingreso básico'!P74/consumo!P78)*100</f>
        <v>18.769847594562687</v>
      </c>
      <c r="Q75" s="212">
        <f t="shared" si="3"/>
        <v>55.128250777310249</v>
      </c>
    </row>
    <row r="76" spans="2:17" ht="21" customHeight="1" x14ac:dyDescent="0.3">
      <c r="B76" s="79">
        <v>2014</v>
      </c>
      <c r="C76" s="170">
        <f>('ingreso básico'!C75/consumo!C79)*100</f>
        <v>18.733386308570445</v>
      </c>
      <c r="D76" s="146">
        <f>('ingreso básico'!D75/consumo!D79)*100</f>
        <v>19.183292679344074</v>
      </c>
      <c r="E76" s="146">
        <f>('ingreso básico'!E75/consumo!E79)*100</f>
        <v>18.935562896825967</v>
      </c>
      <c r="F76" s="146">
        <f>('ingreso básico'!F75/consumo!F79)*100</f>
        <v>18.533075318047512</v>
      </c>
      <c r="G76" s="146">
        <f>('ingreso básico'!G75/consumo!G79)*100</f>
        <v>18.018136744895497</v>
      </c>
      <c r="H76" s="146">
        <f>('ingreso básico'!H75/consumo!H79)*100</f>
        <v>18.53573926293884</v>
      </c>
      <c r="I76" s="146">
        <f>('ingreso básico'!I75/consumo!I79)*100</f>
        <v>19.790665503767567</v>
      </c>
      <c r="J76" s="146">
        <f>('ingreso básico'!J75/consumo!J79)*100</f>
        <v>17.624669774752412</v>
      </c>
      <c r="K76" s="146">
        <f>('ingreso básico'!K75/consumo!K79)*100</f>
        <v>19.047104333237108</v>
      </c>
      <c r="L76" s="146">
        <f>('ingreso básico'!L75/consumo!L79)*100</f>
        <v>18.476714260488912</v>
      </c>
      <c r="M76" s="146">
        <f>('ingreso básico'!M75/consumo!M79)*100</f>
        <v>17.542677571452906</v>
      </c>
      <c r="N76" s="195">
        <f>('ingreso básico'!N75/consumo!N79)*100</f>
        <v>18.459895247686912</v>
      </c>
      <c r="O76" s="173">
        <f>('ingreso básico'!O75/consumo!O79)*100</f>
        <v>18.608128371994699</v>
      </c>
      <c r="P76" s="146">
        <f>('ingreso básico'!P75/consumo!P79)*100</f>
        <v>18.541179074686433</v>
      </c>
      <c r="Q76" s="212">
        <f t="shared" si="3"/>
        <v>-3.5398423261691625</v>
      </c>
    </row>
    <row r="77" spans="2:17" ht="21" customHeight="1" x14ac:dyDescent="0.3">
      <c r="B77" s="85">
        <v>2015</v>
      </c>
      <c r="C77" s="171">
        <f>('ingreso básico'!C76/consumo!C80)*100</f>
        <v>18.5271276063303</v>
      </c>
      <c r="D77" s="147">
        <f>('ingreso básico'!D76/consumo!D80)*100</f>
        <v>18.37475772206324</v>
      </c>
      <c r="E77" s="147">
        <f>('ingreso básico'!E76/consumo!E80)*100</f>
        <v>18.685699495649306</v>
      </c>
      <c r="F77" s="147">
        <f>('ingreso básico'!F76/consumo!F80)*100</f>
        <v>18.18701436833544</v>
      </c>
      <c r="G77" s="147">
        <f>('ingreso básico'!G76/consumo!G80)*100</f>
        <v>18.621416690294851</v>
      </c>
      <c r="H77" s="147">
        <f>('ingreso básico'!H76/consumo!H80)*100</f>
        <v>18.758370696531262</v>
      </c>
      <c r="I77" s="147">
        <f>('ingreso básico'!I76/consumo!I80)*100</f>
        <v>18.535231519908439</v>
      </c>
      <c r="J77" s="147">
        <f>('ingreso básico'!J76/consumo!J80)*100</f>
        <v>18.869261094482066</v>
      </c>
      <c r="K77" s="147">
        <f>('ingreso básico'!K76/consumo!K80)*100</f>
        <v>18.898608067532781</v>
      </c>
      <c r="L77" s="147">
        <f>('ingreso básico'!L76/consumo!L80)*100</f>
        <v>19.055425859837314</v>
      </c>
      <c r="M77" s="147">
        <f>('ingreso básico'!M76/consumo!M80)*100</f>
        <v>18.611061375520602</v>
      </c>
      <c r="N77" s="186"/>
      <c r="O77" s="174">
        <f>('ingreso básico'!O76/consumo!O80)*100</f>
        <v>18.655755763311845</v>
      </c>
      <c r="P77" s="147"/>
      <c r="Q77" s="218">
        <f t="shared" si="3"/>
        <v>0.2559493913897537</v>
      </c>
    </row>
    <row r="78" spans="2:17" ht="21" customHeight="1" x14ac:dyDescent="0.3">
      <c r="B78" s="95"/>
      <c r="C78" s="96"/>
      <c r="D78" s="96"/>
      <c r="E78" s="96"/>
      <c r="F78" s="96"/>
      <c r="G78" s="96"/>
      <c r="H78" s="96"/>
      <c r="O78" s="97"/>
      <c r="P78" s="96"/>
    </row>
    <row r="79" spans="2:17" ht="33" x14ac:dyDescent="0.6">
      <c r="B79" s="137" t="s">
        <v>65</v>
      </c>
      <c r="C79" s="123"/>
      <c r="D79" s="123"/>
      <c r="E79" s="123"/>
      <c r="F79" s="123"/>
      <c r="G79" s="123"/>
      <c r="H79" s="123"/>
      <c r="I79" s="123"/>
      <c r="J79" s="123"/>
      <c r="K79" s="123"/>
      <c r="L79" s="123"/>
      <c r="M79" s="123"/>
      <c r="N79" s="185"/>
      <c r="O79" s="123"/>
      <c r="P79" s="123"/>
      <c r="Q79" s="123"/>
    </row>
    <row r="80" spans="2:17" ht="33" customHeight="1" x14ac:dyDescent="0.3">
      <c r="B80" s="139" t="s">
        <v>23</v>
      </c>
      <c r="C80" s="140" t="s">
        <v>24</v>
      </c>
      <c r="D80" s="141" t="s">
        <v>25</v>
      </c>
      <c r="E80" s="141" t="s">
        <v>26</v>
      </c>
      <c r="F80" s="141" t="s">
        <v>27</v>
      </c>
      <c r="G80" s="141" t="s">
        <v>28</v>
      </c>
      <c r="H80" s="141" t="s">
        <v>29</v>
      </c>
      <c r="I80" s="141" t="s">
        <v>30</v>
      </c>
      <c r="J80" s="141" t="s">
        <v>31</v>
      </c>
      <c r="K80" s="141" t="s">
        <v>32</v>
      </c>
      <c r="L80" s="141" t="s">
        <v>33</v>
      </c>
      <c r="M80" s="141" t="s">
        <v>34</v>
      </c>
      <c r="N80" s="184" t="s">
        <v>35</v>
      </c>
      <c r="O80" s="142" t="s">
        <v>36</v>
      </c>
      <c r="P80" s="143" t="s">
        <v>37</v>
      </c>
      <c r="Q80" s="144" t="s">
        <v>38</v>
      </c>
    </row>
    <row r="81" spans="2:17" ht="21" customHeight="1" x14ac:dyDescent="0.3">
      <c r="B81" s="79">
        <v>2000</v>
      </c>
      <c r="C81" s="169">
        <f>('ingreso básico'!C80/consumo!C85)*100</f>
        <v>5.9443668374329555</v>
      </c>
      <c r="D81" s="145">
        <f>('ingreso básico'!D80/consumo!D85)*100</f>
        <v>5.784712086615575</v>
      </c>
      <c r="E81" s="145">
        <f>('ingreso básico'!E80/consumo!E85)*100</f>
        <v>5.9244324908808457</v>
      </c>
      <c r="F81" s="145">
        <f>('ingreso básico'!F80/consumo!F85)*100</f>
        <v>5.8595198063727656</v>
      </c>
      <c r="G81" s="145">
        <f>('ingreso básico'!G80/consumo!G85)*100</f>
        <v>5.8637574726800903</v>
      </c>
      <c r="H81" s="145">
        <f>('ingreso básico'!H80/consumo!H85)*100</f>
        <v>6.4670815023722152</v>
      </c>
      <c r="I81" s="145">
        <f>('ingreso básico'!I80/consumo!I85)*100</f>
        <v>5.9395009421678946</v>
      </c>
      <c r="J81" s="145">
        <f>('ingreso básico'!J80/consumo!J85)*100</f>
        <v>5.7492421385133907</v>
      </c>
      <c r="K81" s="145">
        <f>('ingreso básico'!K80/consumo!K85)*100</f>
        <v>5.8327023615391065</v>
      </c>
      <c r="L81" s="145">
        <f>('ingreso básico'!L80/consumo!L85)*100</f>
        <v>5.8789071744675745</v>
      </c>
      <c r="M81" s="145">
        <f>('ingreso básico'!M80/consumo!M85)*100</f>
        <v>5.6083636929907694</v>
      </c>
      <c r="N81" s="188">
        <f>('ingreso básico'!N80/consumo!N85)*100</f>
        <v>5.85259192579983</v>
      </c>
      <c r="O81" s="172">
        <f>('ingreso básico'!O80/consumo!O85)*100</f>
        <v>5.8913399437186875</v>
      </c>
      <c r="P81" s="145">
        <f>('ingreso básico'!P80/consumo!P85)*100</f>
        <v>5.7626615329472113</v>
      </c>
      <c r="Q81" s="95"/>
    </row>
    <row r="82" spans="2:17" ht="21" customHeight="1" x14ac:dyDescent="0.3">
      <c r="B82" s="79">
        <v>2001</v>
      </c>
      <c r="C82" s="170">
        <f>('ingreso básico'!C81/consumo!C86)*100</f>
        <v>4.7428776959147791</v>
      </c>
      <c r="D82" s="146">
        <f>('ingreso básico'!D81/consumo!D86)*100</f>
        <v>6.322794745336437</v>
      </c>
      <c r="E82" s="146">
        <f>('ingreso básico'!E81/consumo!E86)*100</f>
        <v>6.2322882178436965</v>
      </c>
      <c r="F82" s="146">
        <f>('ingreso básico'!F81/consumo!F86)*100</f>
        <v>6.1126303110803946</v>
      </c>
      <c r="G82" s="146">
        <f>('ingreso básico'!G81/consumo!G86)*100</f>
        <v>6.201855304692538</v>
      </c>
      <c r="H82" s="146">
        <f>('ingreso básico'!H81/consumo!H86)*100</f>
        <v>5.0441992532892526</v>
      </c>
      <c r="I82" s="146">
        <f>('ingreso básico'!I81/consumo!I86)*100</f>
        <v>7.0686377309942001</v>
      </c>
      <c r="J82" s="146">
        <f>('ingreso básico'!J81/consumo!J86)*100</f>
        <v>5.3859202598188913</v>
      </c>
      <c r="K82" s="146">
        <f>('ingreso básico'!K81/consumo!K86)*100</f>
        <v>5.2862564875002018</v>
      </c>
      <c r="L82" s="146">
        <f>('ingreso básico'!L81/consumo!L86)*100</f>
        <v>6.3538841581276637</v>
      </c>
      <c r="M82" s="146">
        <f>('ingreso básico'!M81/consumo!M86)*100</f>
        <v>5.9022405039643351</v>
      </c>
      <c r="N82" s="195">
        <f>('ingreso básico'!N81/consumo!N86)*100</f>
        <v>5.9709360925601205</v>
      </c>
      <c r="O82" s="173">
        <f>('ingreso básico'!O81/consumo!O86)*100</f>
        <v>5.8418975023981909</v>
      </c>
      <c r="P82" s="146">
        <f>('ingreso básico'!P81/consumo!P86)*100</f>
        <v>5.9939461254761</v>
      </c>
      <c r="Q82" s="212">
        <f>((O82/O81)-1)*100</f>
        <v>-0.83923932064405848</v>
      </c>
    </row>
    <row r="83" spans="2:17" ht="21" customHeight="1" x14ac:dyDescent="0.3">
      <c r="B83" s="79">
        <v>2002</v>
      </c>
      <c r="C83" s="170">
        <f>('ingreso básico'!C82/consumo!C87)*100</f>
        <v>6.037613454351308</v>
      </c>
      <c r="D83" s="146">
        <f>('ingreso básico'!D82/consumo!D87)*100</f>
        <v>6.0422144317849842</v>
      </c>
      <c r="E83" s="146">
        <f>('ingreso básico'!E82/consumo!E87)*100</f>
        <v>6.3852414152797614</v>
      </c>
      <c r="F83" s="146">
        <f>('ingreso básico'!F82/consumo!F87)*100</f>
        <v>6.390368349249659</v>
      </c>
      <c r="G83" s="146">
        <f>('ingreso básico'!G82/consumo!G87)*100</f>
        <v>4.3739071322966092</v>
      </c>
      <c r="H83" s="146">
        <f>('ingreso básico'!H82/consumo!H87)*100</f>
        <v>7.247370304114491</v>
      </c>
      <c r="I83" s="146">
        <f>('ingreso básico'!I82/consumo!I87)*100</f>
        <v>6.8110896817743489</v>
      </c>
      <c r="J83" s="146">
        <f>('ingreso básico'!J82/consumo!J87)*100</f>
        <v>5.5312752452394687</v>
      </c>
      <c r="K83" s="146">
        <f>('ingreso básico'!K82/consumo!K87)*100</f>
        <v>4.6577855382087092</v>
      </c>
      <c r="L83" s="146">
        <f>('ingreso básico'!L82/consumo!L87)*100</f>
        <v>8.9231211498973302</v>
      </c>
      <c r="M83" s="146">
        <f>('ingreso básico'!M82/consumo!M87)*100</f>
        <v>5.4442433019551055</v>
      </c>
      <c r="N83" s="195">
        <f>('ingreso básico'!N82/consumo!N87)*100</f>
        <v>7.1129022277227723</v>
      </c>
      <c r="O83" s="173">
        <f>('ingreso básico'!O82/consumo!O87)*100</f>
        <v>6.0769560512389189</v>
      </c>
      <c r="P83" s="146">
        <f>('ingreso básico'!P82/consumo!P87)*100</f>
        <v>5.9746748442765716</v>
      </c>
      <c r="Q83" s="212">
        <f t="shared" ref="Q83:Q96" si="4">((O83/O82)-1)*100</f>
        <v>4.0236678021864147</v>
      </c>
    </row>
    <row r="84" spans="2:17" ht="21" customHeight="1" x14ac:dyDescent="0.3">
      <c r="B84" s="79">
        <v>2003</v>
      </c>
      <c r="C84" s="170">
        <f>('ingreso básico'!C83/consumo!C88)*100</f>
        <v>6.0718164857752983</v>
      </c>
      <c r="D84" s="146">
        <f>('ingreso básico'!D83/consumo!D88)*100</f>
        <v>5.3469128272315443</v>
      </c>
      <c r="E84" s="146">
        <f>('ingreso básico'!E83/consumo!E88)*100</f>
        <v>6.8149620264206208</v>
      </c>
      <c r="F84" s="146">
        <f>('ingreso básico'!F83/consumo!F88)*100</f>
        <v>5.6041985304556929</v>
      </c>
      <c r="G84" s="146">
        <f>('ingreso básico'!G83/consumo!G88)*100</f>
        <v>5.717788948208999</v>
      </c>
      <c r="H84" s="146">
        <f>('ingreso básico'!H83/consumo!H88)*100</f>
        <v>5.5624692287970809</v>
      </c>
      <c r="I84" s="146">
        <f>('ingreso básico'!I83/consumo!I88)*100</f>
        <v>5.1064640823137761</v>
      </c>
      <c r="J84" s="146">
        <f>('ingreso básico'!J83/consumo!J88)*100</f>
        <v>6.050416036308623</v>
      </c>
      <c r="K84" s="146">
        <f>('ingreso básico'!K83/consumo!K88)*100</f>
        <v>5.6198036006546648</v>
      </c>
      <c r="L84" s="146">
        <f>('ingreso básico'!L83/consumo!L88)*100</f>
        <v>4.5721402949382224</v>
      </c>
      <c r="M84" s="146">
        <f>('ingreso básico'!M83/consumo!M88)*100</f>
        <v>-7.7341164186896378</v>
      </c>
      <c r="N84" s="195">
        <f>('ingreso básico'!N83/consumo!N88)*100</f>
        <v>7.2843179049939106</v>
      </c>
      <c r="O84" s="173">
        <f>('ingreso básico'!O83/consumo!O88)*100</f>
        <v>4.5391545626697676</v>
      </c>
      <c r="P84" s="146">
        <f>('ingreso básico'!P83/consumo!P88)*100</f>
        <v>4.8526148549041945</v>
      </c>
      <c r="Q84" s="212">
        <f t="shared" si="4"/>
        <v>-25.305456804408465</v>
      </c>
    </row>
    <row r="85" spans="2:17" ht="21" customHeight="1" x14ac:dyDescent="0.3">
      <c r="B85" s="79">
        <v>2004</v>
      </c>
      <c r="C85" s="170">
        <f>('ingreso básico'!C84/consumo!C89)*100</f>
        <v>10.176164416495826</v>
      </c>
      <c r="D85" s="146">
        <f>('ingreso básico'!D84/consumo!D89)*100</f>
        <v>5.2688711459510307</v>
      </c>
      <c r="E85" s="146">
        <f>('ingreso básico'!E84/consumo!E89)*100</f>
        <v>5.3131570425015084</v>
      </c>
      <c r="F85" s="146">
        <f>('ingreso básico'!F84/consumo!F89)*100</f>
        <v>4.2669662223328535</v>
      </c>
      <c r="G85" s="146">
        <f>('ingreso básico'!G84/consumo!G89)*100</f>
        <v>7.7613451041129604</v>
      </c>
      <c r="H85" s="146">
        <f>('ingreso básico'!H84/consumo!H89)*100</f>
        <v>5.8361406208577691</v>
      </c>
      <c r="I85" s="146">
        <f>('ingreso básico'!I84/consumo!I89)*100</f>
        <v>7.0315240365157168</v>
      </c>
      <c r="J85" s="146">
        <f>('ingreso básico'!J84/consumo!J89)*100</f>
        <v>2.7624743759398247</v>
      </c>
      <c r="K85" s="146">
        <f>('ingreso básico'!K84/consumo!K89)*100</f>
        <v>6.305822431090526</v>
      </c>
      <c r="L85" s="146">
        <f>('ingreso básico'!L84/consumo!L89)*100</f>
        <v>5.2498192451526551</v>
      </c>
      <c r="M85" s="146">
        <f>('ingreso básico'!M84/consumo!M89)*100</f>
        <v>6.2852197225168744</v>
      </c>
      <c r="N85" s="195">
        <f>('ingreso básico'!N84/consumo!N89)*100</f>
        <v>4.9966405409417813</v>
      </c>
      <c r="O85" s="173">
        <f>('ingreso básico'!O84/consumo!O89)*100</f>
        <v>6.0536934396981534</v>
      </c>
      <c r="P85" s="146">
        <f>('ingreso básico'!P84/consumo!P89)*100</f>
        <v>5.3666074253200913</v>
      </c>
      <c r="Q85" s="212">
        <f t="shared" si="4"/>
        <v>33.366100583664384</v>
      </c>
    </row>
    <row r="86" spans="2:17" ht="21" customHeight="1" x14ac:dyDescent="0.3">
      <c r="B86" s="79">
        <v>2005</v>
      </c>
      <c r="C86" s="170">
        <f>('ingreso básico'!C85/consumo!C90)*100</f>
        <v>5.2551943124025415</v>
      </c>
      <c r="D86" s="146">
        <f>('ingreso básico'!D85/consumo!D90)*100</f>
        <v>5.4778549110276549</v>
      </c>
      <c r="E86" s="146">
        <f>('ingreso básico'!E85/consumo!E90)*100</f>
        <v>5.4522619987133094</v>
      </c>
      <c r="F86" s="146">
        <f>('ingreso básico'!F85/consumo!F90)*100</f>
        <v>5.9250558752199343</v>
      </c>
      <c r="G86" s="146">
        <f>('ingreso básico'!G85/consumo!G90)*100</f>
        <v>4.1772165548773907</v>
      </c>
      <c r="H86" s="146">
        <f>('ingreso básico'!H85/consumo!H90)*100</f>
        <v>5.5516274915019244</v>
      </c>
      <c r="I86" s="146">
        <f>('ingreso básico'!I85/consumo!I90)*100</f>
        <v>5.8110376231000886</v>
      </c>
      <c r="J86" s="146">
        <f>('ingreso básico'!J85/consumo!J90)*100</f>
        <v>4.8189533589958415</v>
      </c>
      <c r="K86" s="146">
        <f>('ingreso básico'!K85/consumo!K90)*100</f>
        <v>5.4636096404801657</v>
      </c>
      <c r="L86" s="146">
        <f>('ingreso básico'!L85/consumo!L90)*100</f>
        <v>5.8053317360879619</v>
      </c>
      <c r="M86" s="146">
        <f>('ingreso básico'!M85/consumo!M90)*100</f>
        <v>5.567337855807156</v>
      </c>
      <c r="N86" s="195">
        <f>('ingreso básico'!N85/consumo!N90)*100</f>
        <v>4.9018387290078307</v>
      </c>
      <c r="O86" s="173">
        <f>('ingreso básico'!O85/consumo!O90)*100</f>
        <v>5.3433505519152842</v>
      </c>
      <c r="P86" s="146">
        <f>('ingreso básico'!P85/consumo!P90)*100</f>
        <v>5.3942298551164152</v>
      </c>
      <c r="Q86" s="212">
        <f t="shared" si="4"/>
        <v>-11.73404128997797</v>
      </c>
    </row>
    <row r="87" spans="2:17" ht="21" customHeight="1" x14ac:dyDescent="0.3">
      <c r="B87" s="79">
        <v>2006</v>
      </c>
      <c r="C87" s="170">
        <f>('ingreso básico'!C86/consumo!C91)*100</f>
        <v>5.2600782185117145</v>
      </c>
      <c r="D87" s="146">
        <f>('ingreso básico'!D86/consumo!D91)*100</f>
        <v>5.8447992237906883</v>
      </c>
      <c r="E87" s="146">
        <f>('ingreso básico'!E86/consumo!E91)*100</f>
        <v>4.1299877252702384</v>
      </c>
      <c r="F87" s="146">
        <f>('ingreso básico'!F86/consumo!F91)*100</f>
        <v>6.2261282499802606</v>
      </c>
      <c r="G87" s="146">
        <f>('ingreso básico'!G86/consumo!G91)*100</f>
        <v>5.4447132317129627</v>
      </c>
      <c r="H87" s="146">
        <f>('ingreso básico'!H86/consumo!H91)*100</f>
        <v>5.7048247977871407</v>
      </c>
      <c r="I87" s="146">
        <f>('ingreso básico'!I86/consumo!I91)*100</f>
        <v>5.6919179036247467</v>
      </c>
      <c r="J87" s="146">
        <f>('ingreso básico'!J86/consumo!J91)*100</f>
        <v>7.1060616478399492</v>
      </c>
      <c r="K87" s="146">
        <f>('ingreso básico'!K86/consumo!K91)*100</f>
        <v>5.3924225837889121</v>
      </c>
      <c r="L87" s="146">
        <f>('ingreso básico'!L86/consumo!L91)*100</f>
        <v>5.0657070194622618</v>
      </c>
      <c r="M87" s="146">
        <f>('ingreso básico'!M86/consumo!M91)*100</f>
        <v>5.9404778356376058</v>
      </c>
      <c r="N87" s="195">
        <f>('ingreso básico'!N86/consumo!N91)*100</f>
        <v>4.7508713561470213</v>
      </c>
      <c r="O87" s="173">
        <f>('ingreso básico'!O86/consumo!O91)*100</f>
        <v>5.4981488825103799</v>
      </c>
      <c r="P87" s="146">
        <f>('ingreso básico'!P86/consumo!P91)*100</f>
        <v>5.5801353636592603</v>
      </c>
      <c r="Q87" s="212">
        <f t="shared" si="4"/>
        <v>2.8970274192399614</v>
      </c>
    </row>
    <row r="88" spans="2:17" ht="21" customHeight="1" x14ac:dyDescent="0.3">
      <c r="B88" s="79">
        <v>2007</v>
      </c>
      <c r="C88" s="170">
        <f>('ingreso básico'!C87/consumo!C92)*100</f>
        <v>6.1718320840314247</v>
      </c>
      <c r="D88" s="146">
        <f>('ingreso básico'!D87/consumo!D92)*100</f>
        <v>4.6558211790118955</v>
      </c>
      <c r="E88" s="146">
        <f>('ingreso básico'!E87/consumo!E92)*100</f>
        <v>5.9889745722314389</v>
      </c>
      <c r="F88" s="146">
        <f>('ingreso básico'!F87/consumo!F92)*100</f>
        <v>5.8321067736733578</v>
      </c>
      <c r="G88" s="146">
        <f>('ingreso básico'!G87/consumo!G92)*100</f>
        <v>5.5881956074833106</v>
      </c>
      <c r="H88" s="146">
        <f>('ingreso básico'!H87/consumo!H92)*100</f>
        <v>4.9849889843116806</v>
      </c>
      <c r="I88" s="146">
        <f>('ingreso básico'!I87/consumo!I92)*100</f>
        <v>5.7630423602159153</v>
      </c>
      <c r="J88" s="146">
        <f>('ingreso básico'!J87/consumo!J92)*100</f>
        <v>5.7520252440711506</v>
      </c>
      <c r="K88" s="146">
        <f>('ingreso básico'!K87/consumo!K92)*100</f>
        <v>5.1764342007900686</v>
      </c>
      <c r="L88" s="146">
        <f>('ingreso básico'!L87/consumo!L92)*100</f>
        <v>5.719929535108796</v>
      </c>
      <c r="M88" s="146">
        <f>('ingreso básico'!M87/consumo!M92)*100</f>
        <v>5.5147031063592022</v>
      </c>
      <c r="N88" s="195">
        <f>('ingreso básico'!N87/consumo!N92)*100</f>
        <v>5.1300653240367646</v>
      </c>
      <c r="O88" s="173">
        <f>('ingreso básico'!O87/consumo!O92)*100</f>
        <v>5.5264529784073808</v>
      </c>
      <c r="P88" s="146">
        <f>('ingreso básico'!P87/consumo!P92)*100</f>
        <v>5.4564812854169782</v>
      </c>
      <c r="Q88" s="212">
        <f t="shared" si="4"/>
        <v>0.51479318770424332</v>
      </c>
    </row>
    <row r="89" spans="2:17" ht="21" customHeight="1" x14ac:dyDescent="0.3">
      <c r="B89" s="79">
        <v>2008</v>
      </c>
      <c r="C89" s="170">
        <f>('ingreso básico'!C88/consumo!C93)*100</f>
        <v>5.8292545285191917</v>
      </c>
      <c r="D89" s="146">
        <f>('ingreso básico'!D88/consumo!D93)*100</f>
        <v>3.8887238111992759</v>
      </c>
      <c r="E89" s="146">
        <f>('ingreso básico'!E88/consumo!E93)*100</f>
        <v>5.3286308953342578</v>
      </c>
      <c r="F89" s="146">
        <f>('ingreso básico'!F88/consumo!F93)*100</f>
        <v>5.0884559893806482</v>
      </c>
      <c r="G89" s="146">
        <f>('ingreso básico'!G88/consumo!G93)*100</f>
        <v>6.3151805723300187</v>
      </c>
      <c r="H89" s="146">
        <f>('ingreso básico'!H88/consumo!H93)*100</f>
        <v>5.5504884508728738</v>
      </c>
      <c r="I89" s="146">
        <f>('ingreso básico'!I88/consumo!I93)*100</f>
        <v>6.0894888681131212</v>
      </c>
      <c r="J89" s="146">
        <f>('ingreso básico'!J88/consumo!J93)*100</f>
        <v>5.2018440630754146</v>
      </c>
      <c r="K89" s="146">
        <f>('ingreso básico'!K88/consumo!K93)*100</f>
        <v>5.7720897007403638</v>
      </c>
      <c r="L89" s="146">
        <f>('ingreso básico'!L88/consumo!L93)*100</f>
        <v>4.6565975401281792</v>
      </c>
      <c r="M89" s="146">
        <f>('ingreso básico'!M88/consumo!M93)*100</f>
        <v>6.0491307981229276</v>
      </c>
      <c r="N89" s="195">
        <f>('ingreso básico'!N88/consumo!N93)*100</f>
        <v>5.3129222147316675</v>
      </c>
      <c r="O89" s="173">
        <f>('ingreso básico'!O88/consumo!O93)*100</f>
        <v>5.4708581192696304</v>
      </c>
      <c r="P89" s="146">
        <f>('ingreso básico'!P88/consumo!P93)*100</f>
        <v>5.4377719869136563</v>
      </c>
      <c r="Q89" s="212">
        <f t="shared" si="4"/>
        <v>-1.0059772399216516</v>
      </c>
    </row>
    <row r="90" spans="2:17" ht="21" customHeight="1" x14ac:dyDescent="0.3">
      <c r="B90" s="79">
        <v>2009</v>
      </c>
      <c r="C90" s="170">
        <f>('ingreso básico'!C89/consumo!C94)*100</f>
        <v>6.0468758878476958</v>
      </c>
      <c r="D90" s="146">
        <f>('ingreso básico'!D89/consumo!D94)*100</f>
        <v>5.2496118163075955</v>
      </c>
      <c r="E90" s="146">
        <f>('ingreso básico'!E89/consumo!E94)*100</f>
        <v>5.1101543116238668</v>
      </c>
      <c r="F90" s="146">
        <f>('ingreso básico'!F89/consumo!F94)*100</f>
        <v>4.6633785024904162</v>
      </c>
      <c r="G90" s="146">
        <f>('ingreso básico'!G89/consumo!G94)*100</f>
        <v>6.0485649613459849</v>
      </c>
      <c r="H90" s="146">
        <f>('ingreso básico'!H89/consumo!H94)*100</f>
        <v>4.841919625929175</v>
      </c>
      <c r="I90" s="146">
        <f>('ingreso básico'!I89/consumo!I94)*100</f>
        <v>4.8118580765639587</v>
      </c>
      <c r="J90" s="146">
        <f>('ingreso básico'!J89/consumo!J94)*100</f>
        <v>4.7284433760683768</v>
      </c>
      <c r="K90" s="146">
        <f>('ingreso básico'!K89/consumo!K94)*100</f>
        <v>6.5103556389814177</v>
      </c>
      <c r="L90" s="146">
        <f>('ingreso básico'!L89/consumo!L94)*100</f>
        <v>4.7568418388865465</v>
      </c>
      <c r="M90" s="146">
        <f>('ingreso básico'!M89/consumo!M94)*100</f>
        <v>5.5180509958708459</v>
      </c>
      <c r="N90" s="195">
        <f>('ingreso básico'!N89/consumo!N94)*100</f>
        <v>5.5637071636495383</v>
      </c>
      <c r="O90" s="173">
        <f>('ingreso básico'!O89/consumo!O94)*100</f>
        <v>5.3380157895295524</v>
      </c>
      <c r="P90" s="146">
        <f>('ingreso básico'!P89/consumo!P94)*100</f>
        <v>5.3999415957242904</v>
      </c>
      <c r="Q90" s="212">
        <f t="shared" si="4"/>
        <v>-2.4281808601867461</v>
      </c>
    </row>
    <row r="91" spans="2:17" ht="21" customHeight="1" x14ac:dyDescent="0.3">
      <c r="B91" s="79">
        <v>2010</v>
      </c>
      <c r="C91" s="170">
        <f>('ingreso básico'!C90/consumo!C95)*100</f>
        <v>4.9303045119269386</v>
      </c>
      <c r="D91" s="146">
        <f>('ingreso básico'!D90/consumo!D95)*100</f>
        <v>5.3234934185784137</v>
      </c>
      <c r="E91" s="146">
        <f>('ingreso básico'!E90/consumo!E95)*100</f>
        <v>5.5231839318479894</v>
      </c>
      <c r="F91" s="146">
        <f>('ingreso básico'!F90/consumo!F95)*100</f>
        <v>5.5243393784388459</v>
      </c>
      <c r="G91" s="146">
        <f>('ingreso básico'!G90/consumo!G95)*100</f>
        <v>5.7711768294640855</v>
      </c>
      <c r="H91" s="146">
        <f>('ingreso básico'!H90/consumo!H95)*100</f>
        <v>5.7684029272492472</v>
      </c>
      <c r="I91" s="146">
        <f>('ingreso básico'!I90/consumo!I95)*100</f>
        <v>5.9650452922724124</v>
      </c>
      <c r="J91" s="146">
        <f>('ingreso básico'!J90/consumo!J95)*100</f>
        <v>4.8637026675800037</v>
      </c>
      <c r="K91" s="146">
        <f>('ingreso básico'!K90/consumo!K95)*100</f>
        <v>6.0042716421684643</v>
      </c>
      <c r="L91" s="146">
        <f>('ingreso básico'!L90/consumo!L95)*100</f>
        <v>5.1843090089543509</v>
      </c>
      <c r="M91" s="146">
        <f>('ingreso básico'!M90/consumo!M95)*100</f>
        <v>5.2538535265544093</v>
      </c>
      <c r="N91" s="195">
        <f>('ingreso básico'!N90/consumo!N95)*100</f>
        <v>5.4892831078649156</v>
      </c>
      <c r="O91" s="173">
        <f>('ingreso básico'!O90/consumo!O95)*100</f>
        <v>5.4670706256857171</v>
      </c>
      <c r="P91" s="146">
        <f>('ingreso básico'!P90/consumo!P95)*100</f>
        <v>5.6344940666627128</v>
      </c>
      <c r="Q91" s="212">
        <f t="shared" si="4"/>
        <v>2.4176555717445369</v>
      </c>
    </row>
    <row r="92" spans="2:17" ht="21" customHeight="1" x14ac:dyDescent="0.3">
      <c r="B92" s="79">
        <v>2011</v>
      </c>
      <c r="C92" s="170">
        <f>('ingreso básico'!C91/consumo!C96)*100</f>
        <v>5.6498801716879345</v>
      </c>
      <c r="D92" s="146">
        <f>('ingreso básico'!D91/consumo!D96)*100</f>
        <v>5.8947572940861335</v>
      </c>
      <c r="E92" s="146">
        <f>('ingreso básico'!E91/consumo!E96)*100</f>
        <v>5.1685799852536496</v>
      </c>
      <c r="F92" s="146">
        <f>('ingreso básico'!F91/consumo!F96)*100</f>
        <v>5.8894715672262494</v>
      </c>
      <c r="G92" s="146">
        <f>('ingreso básico'!G91/consumo!G96)*100</f>
        <v>4.9906372033224082</v>
      </c>
      <c r="H92" s="146">
        <f>('ingreso básico'!H91/consumo!H96)*100</f>
        <v>7.2807698914144456</v>
      </c>
      <c r="I92" s="146">
        <f>('ingreso básico'!I91/consumo!I96)*100</f>
        <v>4.546233727102738</v>
      </c>
      <c r="J92" s="146">
        <f>('ingreso básico'!J91/consumo!J96)*100</f>
        <v>5.8099483305528183</v>
      </c>
      <c r="K92" s="146">
        <f>('ingreso básico'!K91/consumo!K96)*100</f>
        <v>4.4382837666292438</v>
      </c>
      <c r="L92" s="146">
        <f>('ingreso básico'!L91/consumo!L96)*100</f>
        <v>5.6715669401959801</v>
      </c>
      <c r="M92" s="146">
        <f>('ingreso básico'!M91/consumo!M96)*100</f>
        <v>6.3888704140254768</v>
      </c>
      <c r="N92" s="195">
        <f>('ingreso básico'!N91/consumo!N96)*100</f>
        <v>5.8326092475068005</v>
      </c>
      <c r="O92" s="173">
        <f>('ingreso básico'!O91/consumo!O96)*100</f>
        <v>5.5989484698688825</v>
      </c>
      <c r="P92" s="146">
        <f>('ingreso básico'!P91/consumo!P96)*100</f>
        <v>5.6833444882503787</v>
      </c>
      <c r="Q92" s="212">
        <f t="shared" si="4"/>
        <v>2.4122213377593571</v>
      </c>
    </row>
    <row r="93" spans="2:17" ht="21" customHeight="1" x14ac:dyDescent="0.3">
      <c r="B93" s="79">
        <v>2012</v>
      </c>
      <c r="C93" s="170">
        <f>('ingreso básico'!C92/consumo!C97)*100</f>
        <v>6.6586514228363676</v>
      </c>
      <c r="D93" s="146">
        <f>('ingreso básico'!D92/consumo!D97)*100</f>
        <v>5.7536821109005762</v>
      </c>
      <c r="E93" s="146">
        <f>('ingreso básico'!E92/consumo!E97)*100</f>
        <v>5.9652809752984748</v>
      </c>
      <c r="F93" s="146">
        <f>('ingreso básico'!F92/consumo!F97)*100</f>
        <v>6.5824916903165969</v>
      </c>
      <c r="G93" s="146">
        <f>('ingreso básico'!G92/consumo!G97)*100</f>
        <v>6.2527146387779915</v>
      </c>
      <c r="H93" s="146">
        <f>('ingreso básico'!H92/consumo!H97)*100</f>
        <v>4.8555934039241109</v>
      </c>
      <c r="I93" s="146">
        <f>('ingreso básico'!I92/consumo!I97)*100</f>
        <v>6.4071932178546538</v>
      </c>
      <c r="J93" s="146">
        <f>('ingreso básico'!J92/consumo!J97)*100</f>
        <v>5.3280057230872337</v>
      </c>
      <c r="K93" s="146">
        <f>('ingreso básico'!K92/consumo!K97)*100</f>
        <v>6.2374972554360975</v>
      </c>
      <c r="L93" s="146">
        <f>('ingreso básico'!L92/consumo!L97)*100</f>
        <v>7.2048081716577688</v>
      </c>
      <c r="M93" s="146">
        <f>('ingreso básico'!M92/consumo!M97)*100</f>
        <v>6.777176930187502</v>
      </c>
      <c r="N93" s="195">
        <f>('ingreso básico'!N92/consumo!N97)*100</f>
        <v>5.3328927267711901</v>
      </c>
      <c r="O93" s="173">
        <f>('ingreso básico'!O92/consumo!O97)*100</f>
        <v>6.150441601686861</v>
      </c>
      <c r="P93" s="146">
        <f>('ingreso básico'!P92/consumo!P97)*100</f>
        <v>6.1638435320284826</v>
      </c>
      <c r="Q93" s="212">
        <f t="shared" si="4"/>
        <v>9.8499411949560809</v>
      </c>
    </row>
    <row r="94" spans="2:17" ht="21" customHeight="1" x14ac:dyDescent="0.3">
      <c r="B94" s="79">
        <v>2013</v>
      </c>
      <c r="C94" s="170">
        <f>('ingreso básico'!C93/consumo!C98)*100</f>
        <v>5.6652717271188999</v>
      </c>
      <c r="D94" s="146">
        <f>('ingreso básico'!D93/consumo!D98)*100</f>
        <v>5.8386429714637149</v>
      </c>
      <c r="E94" s="146">
        <f>('ingreso básico'!E93/consumo!E98)*100</f>
        <v>6.0577613717116838</v>
      </c>
      <c r="F94" s="146">
        <f>('ingreso básico'!F93/consumo!F98)*100</f>
        <v>5.9015718335160301</v>
      </c>
      <c r="G94" s="146">
        <f>('ingreso básico'!G93/consumo!G98)*100</f>
        <v>6.1901777766120256</v>
      </c>
      <c r="H94" s="146">
        <f>('ingreso básico'!H93/consumo!H98)*100</f>
        <v>6.5401362578204019</v>
      </c>
      <c r="I94" s="146">
        <f>('ingreso básico'!I93/consumo!I98)*100</f>
        <v>6.7255952687628833</v>
      </c>
      <c r="J94" s="146">
        <f>('ingreso básico'!J93/consumo!J98)*100</f>
        <v>7.4276810244726947</v>
      </c>
      <c r="K94" s="146">
        <f>('ingreso básico'!K93/consumo!K98)*100</f>
        <v>5.536270084465043</v>
      </c>
      <c r="L94" s="146">
        <f>('ingreso básico'!L93/consumo!L98)*100</f>
        <v>6.2757103581502518</v>
      </c>
      <c r="M94" s="146">
        <f>('ingreso básico'!M93/consumo!M98)*100</f>
        <v>5.1749655138326602</v>
      </c>
      <c r="N94" s="195">
        <f>('ingreso básico'!N93/consumo!N98)*100</f>
        <v>6.5031491836420319</v>
      </c>
      <c r="O94" s="173">
        <f>('ingreso básico'!O93/consumo!O98)*100</f>
        <v>6.1473689694226401</v>
      </c>
      <c r="P94" s="146">
        <f>('ingreso básico'!P93/consumo!P98)*100</f>
        <v>6.3673906674298246</v>
      </c>
      <c r="Q94" s="212">
        <f t="shared" si="4"/>
        <v>-4.9957912995679532E-2</v>
      </c>
    </row>
    <row r="95" spans="2:17" ht="21" customHeight="1" x14ac:dyDescent="0.3">
      <c r="B95" s="79">
        <v>2014</v>
      </c>
      <c r="C95" s="170">
        <f>('ingreso básico'!C94/consumo!C99)*100</f>
        <v>6.527746020833014</v>
      </c>
      <c r="D95" s="146">
        <f>('ingreso básico'!D94/consumo!D99)*100</f>
        <v>6.6183826189400037</v>
      </c>
      <c r="E95" s="146">
        <f>('ingreso básico'!E94/consumo!E99)*100</f>
        <v>6.6120922865163214</v>
      </c>
      <c r="F95" s="146">
        <f>('ingreso básico'!F94/consumo!F99)*100</f>
        <v>6.1758553658217599</v>
      </c>
      <c r="G95" s="146">
        <f>('ingreso básico'!G94/consumo!G99)*100</f>
        <v>6.4491558475030422</v>
      </c>
      <c r="H95" s="146">
        <f>('ingreso básico'!H94/consumo!H99)*100</f>
        <v>6.5438037425121314</v>
      </c>
      <c r="I95" s="146">
        <f>('ingreso básico'!I94/consumo!I99)*100</f>
        <v>6.4975786777617701</v>
      </c>
      <c r="J95" s="146">
        <f>('ingreso básico'!J94/consumo!J99)*100</f>
        <v>6.2423341240130394</v>
      </c>
      <c r="K95" s="146">
        <f>('ingreso básico'!K94/consumo!K99)*100</f>
        <v>5.9685378361381343</v>
      </c>
      <c r="L95" s="146">
        <f>('ingreso básico'!L94/consumo!L99)*100</f>
        <v>6.0557922107831796</v>
      </c>
      <c r="M95" s="146">
        <f>('ingreso básico'!M94/consumo!M99)*100</f>
        <v>6.2247398911030096</v>
      </c>
      <c r="N95" s="195">
        <f>('ingreso básico'!N94/consumo!N99)*100</f>
        <v>6.2704788185847375</v>
      </c>
      <c r="O95" s="173">
        <f>('ingreso básico'!O94/consumo!O99)*100</f>
        <v>6.3454365333473941</v>
      </c>
      <c r="P95" s="146">
        <f>('ingreso básico'!P94/consumo!P99)*100</f>
        <v>6.3085321968824974</v>
      </c>
      <c r="Q95" s="212">
        <f t="shared" si="4"/>
        <v>3.2219891942382617</v>
      </c>
    </row>
    <row r="96" spans="2:17" ht="21" customHeight="1" x14ac:dyDescent="0.3">
      <c r="B96" s="85">
        <v>2015</v>
      </c>
      <c r="C96" s="171">
        <f>('ingreso básico'!C95/consumo!C100)*100</f>
        <v>6.1169093339734966</v>
      </c>
      <c r="D96" s="147">
        <f>('ingreso básico'!D95/consumo!D100)*100</f>
        <v>6.2113190218599899</v>
      </c>
      <c r="E96" s="147">
        <f>('ingreso básico'!E95/consumo!E100)*100</f>
        <v>6.764133504626475</v>
      </c>
      <c r="F96" s="147">
        <f>('ingreso básico'!F95/consumo!F100)*100</f>
        <v>6.3900548634818728</v>
      </c>
      <c r="G96" s="147">
        <f>('ingreso básico'!G95/consumo!G100)*100</f>
        <v>6.6361339766045457</v>
      </c>
      <c r="H96" s="147">
        <f>('ingreso básico'!H95/consumo!H100)*100</f>
        <v>6.4761547709665734</v>
      </c>
      <c r="I96" s="147">
        <f>('ingreso básico'!I95/consumo!I100)*100</f>
        <v>6.5881731154696714</v>
      </c>
      <c r="J96" s="147">
        <f>('ingreso básico'!J95/consumo!J100)*100</f>
        <v>6.3384853146187758</v>
      </c>
      <c r="K96" s="147">
        <f>('ingreso básico'!K95/consumo!K100)*100</f>
        <v>6.1989196426510311</v>
      </c>
      <c r="L96" s="147">
        <f>('ingreso básico'!L95/consumo!L100)*100</f>
        <v>6.0244800439391204</v>
      </c>
      <c r="M96" s="147">
        <f>('ingreso básico'!M95/consumo!M100)*100</f>
        <v>5.8054581149942983</v>
      </c>
      <c r="N96" s="186"/>
      <c r="O96" s="174">
        <f>('ingreso básico'!O95/consumo!O100)*100</f>
        <v>6.314560433302308</v>
      </c>
      <c r="P96" s="147"/>
      <c r="Q96" s="218">
        <f t="shared" si="4"/>
        <v>-0.48658748508194627</v>
      </c>
    </row>
    <row r="97" spans="2:20" ht="21" customHeight="1" x14ac:dyDescent="0.3">
      <c r="B97" s="95"/>
      <c r="C97" s="96"/>
      <c r="D97" s="96"/>
      <c r="E97" s="96"/>
      <c r="F97" s="96"/>
      <c r="G97" s="96"/>
      <c r="H97" s="96"/>
      <c r="O97" s="97"/>
      <c r="P97" s="96"/>
    </row>
    <row r="98" spans="2:20" ht="30" x14ac:dyDescent="0.5">
      <c r="B98" s="72" t="s">
        <v>66</v>
      </c>
      <c r="C98" s="123"/>
      <c r="D98" s="123"/>
      <c r="E98" s="123"/>
      <c r="F98" s="123"/>
      <c r="G98" s="123"/>
      <c r="H98" s="123"/>
      <c r="I98" s="123"/>
      <c r="J98" s="123"/>
      <c r="K98" s="123"/>
      <c r="L98" s="123"/>
      <c r="M98" s="123"/>
      <c r="N98" s="185"/>
      <c r="O98" s="123"/>
      <c r="P98" s="123"/>
      <c r="Q98" s="123"/>
    </row>
    <row r="99" spans="2:20" ht="31.2" x14ac:dyDescent="0.3">
      <c r="B99" s="139" t="s">
        <v>23</v>
      </c>
      <c r="C99" s="140" t="s">
        <v>24</v>
      </c>
      <c r="D99" s="141" t="s">
        <v>25</v>
      </c>
      <c r="E99" s="141" t="s">
        <v>26</v>
      </c>
      <c r="F99" s="141" t="s">
        <v>27</v>
      </c>
      <c r="G99" s="141" t="s">
        <v>28</v>
      </c>
      <c r="H99" s="141" t="s">
        <v>29</v>
      </c>
      <c r="I99" s="141" t="s">
        <v>30</v>
      </c>
      <c r="J99" s="141" t="s">
        <v>31</v>
      </c>
      <c r="K99" s="141" t="s">
        <v>32</v>
      </c>
      <c r="L99" s="141" t="s">
        <v>33</v>
      </c>
      <c r="M99" s="141" t="s">
        <v>34</v>
      </c>
      <c r="N99" s="184" t="s">
        <v>35</v>
      </c>
      <c r="O99" s="142" t="s">
        <v>36</v>
      </c>
      <c r="P99" s="143" t="s">
        <v>37</v>
      </c>
      <c r="Q99" s="144" t="s">
        <v>38</v>
      </c>
    </row>
    <row r="100" spans="2:20" ht="21" customHeight="1" x14ac:dyDescent="0.3">
      <c r="B100" s="79">
        <v>2000</v>
      </c>
      <c r="C100" s="169">
        <f>('ingreso básico'!C99/consumo!C105)*100</f>
        <v>4.7033339994502459</v>
      </c>
      <c r="D100" s="145">
        <f>('ingreso básico'!D99/consumo!D105)*100</f>
        <v>4.4252686495304099</v>
      </c>
      <c r="E100" s="145">
        <f>('ingreso básico'!E99/consumo!E105)*100</f>
        <v>4.8307600936746207</v>
      </c>
      <c r="F100" s="145">
        <f>('ingreso básico'!F99/consumo!F105)*100</f>
        <v>4.4726650448765257</v>
      </c>
      <c r="G100" s="145">
        <f>('ingreso básico'!G99/consumo!G105)*100</f>
        <v>4.7226012146707976</v>
      </c>
      <c r="H100" s="145">
        <f>('ingreso básico'!H99/consumo!H105)*100</f>
        <v>4.4694839266537878</v>
      </c>
      <c r="I100" s="145">
        <f>('ingreso básico'!I99/consumo!I105)*100</f>
        <v>4.7644415910002245</v>
      </c>
      <c r="J100" s="145">
        <f>('ingreso básico'!J99/consumo!J105)*100</f>
        <v>4.6076586269981918</v>
      </c>
      <c r="K100" s="145">
        <f>('ingreso básico'!K99/consumo!K105)*100</f>
        <v>4.5134737146574544</v>
      </c>
      <c r="L100" s="145">
        <f>('ingreso básico'!L99/consumo!L105)*100</f>
        <v>4.7894627005329555</v>
      </c>
      <c r="M100" s="145">
        <f>('ingreso básico'!M99/consumo!M105)*100</f>
        <v>4.314272489450433</v>
      </c>
      <c r="N100" s="188">
        <f>('ingreso básico'!N99/consumo!N105)*100</f>
        <v>6.9432705758458262</v>
      </c>
      <c r="O100" s="172">
        <f>('ingreso básico'!O99/consumo!O105)*100</f>
        <v>4.6988698397012465</v>
      </c>
      <c r="P100" s="145">
        <f>('ingreso básico'!P99/consumo!P105)*100</f>
        <v>4.3397140614861884</v>
      </c>
      <c r="Q100" s="95"/>
    </row>
    <row r="101" spans="2:20" ht="21" customHeight="1" x14ac:dyDescent="0.3">
      <c r="B101" s="79">
        <v>2001</v>
      </c>
      <c r="C101" s="170">
        <f>('ingreso básico'!C100/consumo!C106)*100</f>
        <v>5.5184330966988417</v>
      </c>
      <c r="D101" s="146">
        <f>('ingreso básico'!D100/consumo!D106)*100</f>
        <v>5.2027012730066442</v>
      </c>
      <c r="E101" s="146">
        <f>('ingreso básico'!E100/consumo!E106)*100</f>
        <v>4.5206015423895494</v>
      </c>
      <c r="F101" s="146">
        <f>('ingreso básico'!F100/consumo!F106)*100</f>
        <v>3.8661832136574299</v>
      </c>
      <c r="G101" s="146">
        <f>('ingreso básico'!G100/consumo!G106)*100</f>
        <v>3.3111090746314948</v>
      </c>
      <c r="H101" s="146">
        <f>('ingreso básico'!H100/consumo!H106)*100</f>
        <v>3.0578670964385339</v>
      </c>
      <c r="I101" s="146">
        <f>('ingreso básico'!I100/consumo!I106)*100</f>
        <v>4.3211256780470606</v>
      </c>
      <c r="J101" s="146">
        <f>('ingreso básico'!J100/consumo!J106)*100</f>
        <v>4.1969418144353261</v>
      </c>
      <c r="K101" s="146">
        <f>('ingreso básico'!K100/consumo!K106)*100</f>
        <v>4.0715101852946098</v>
      </c>
      <c r="L101" s="146">
        <f>('ingreso básico'!L100/consumo!L106)*100</f>
        <v>4.3476456824631837</v>
      </c>
      <c r="M101" s="146">
        <f>('ingreso básico'!M100/consumo!M106)*100</f>
        <v>4.1835116701527877</v>
      </c>
      <c r="N101" s="195">
        <f>('ingreso básico'!N100/consumo!N106)*100</f>
        <v>4.252973656828571</v>
      </c>
      <c r="O101" s="173">
        <f>('ingreso básico'!O100/consumo!O106)*100</f>
        <v>4.0850801378920316</v>
      </c>
      <c r="P101" s="146">
        <f>('ingreso básico'!P100/consumo!P106)*100</f>
        <v>4.4779013817452009</v>
      </c>
      <c r="Q101" s="212">
        <f>((O101/O100)-1)*100</f>
        <v>-13.062496360789588</v>
      </c>
    </row>
    <row r="102" spans="2:20" ht="21" customHeight="1" x14ac:dyDescent="0.3">
      <c r="B102" s="79">
        <v>2002</v>
      </c>
      <c r="C102" s="170">
        <f>('ingreso básico'!C101/consumo!C107)*100</f>
        <v>4.6938244341036359</v>
      </c>
      <c r="D102" s="146">
        <f>('ingreso básico'!D101/consumo!D107)*100</f>
        <v>3.9930132259919495</v>
      </c>
      <c r="E102" s="146">
        <f>('ingreso básico'!E101/consumo!E107)*100</f>
        <v>4.4370174531389646</v>
      </c>
      <c r="F102" s="146">
        <f>('ingreso básico'!F101/consumo!F107)*100</f>
        <v>4.3636633663366338</v>
      </c>
      <c r="G102" s="146">
        <f>('ingreso básico'!G101/consumo!G107)*100</f>
        <v>35.811865162440881</v>
      </c>
      <c r="H102" s="146">
        <f>('ingreso básico'!H101/consumo!H107)*100</f>
        <v>4.6361670787521705</v>
      </c>
      <c r="I102" s="146">
        <f>('ingreso básico'!I101/consumo!I107)*100</f>
        <v>2.7671548910981256</v>
      </c>
      <c r="J102" s="146">
        <f>('ingreso básico'!J101/consumo!J107)*100</f>
        <v>4.6107243429286608</v>
      </c>
      <c r="K102" s="146">
        <f>('ingreso básico'!K101/consumo!K107)*100</f>
        <v>4.3219434140664772</v>
      </c>
      <c r="L102" s="146">
        <f>('ingreso básico'!L101/consumo!L107)*100</f>
        <v>4.0572703238598811</v>
      </c>
      <c r="M102" s="146">
        <f>('ingreso básico'!M101/consumo!M107)*100</f>
        <v>3.2158780291719298</v>
      </c>
      <c r="N102" s="195">
        <f>('ingreso básico'!N101/consumo!N107)*100</f>
        <v>5.7271095152603229</v>
      </c>
      <c r="O102" s="173">
        <f>('ingreso básico'!O101/consumo!O107)*100</f>
        <v>4.234604777425238</v>
      </c>
      <c r="P102" s="146">
        <f>('ingreso básico'!P101/consumo!P107)*100</f>
        <v>3.9546055178113875</v>
      </c>
      <c r="Q102" s="212">
        <f t="shared" ref="Q102:Q115" si="5">((O102/O101)-1)*100</f>
        <v>3.660262087547772</v>
      </c>
    </row>
    <row r="103" spans="2:20" ht="21" customHeight="1" x14ac:dyDescent="0.3">
      <c r="B103" s="79">
        <v>2003</v>
      </c>
      <c r="C103" s="170">
        <f>('ingreso básico'!C102/consumo!C108)*100</f>
        <v>4.1068828766785765</v>
      </c>
      <c r="D103" s="146">
        <f>('ingreso básico'!D102/consumo!D108)*100</f>
        <v>3.8842318920062415</v>
      </c>
      <c r="E103" s="146">
        <f>('ingreso básico'!E102/consumo!E108)*100</f>
        <v>4.263856689495646</v>
      </c>
      <c r="F103" s="146">
        <f>('ingreso básico'!F102/consumo!F108)*100</f>
        <v>4.1624519312222681</v>
      </c>
      <c r="G103" s="146">
        <f>('ingreso básico'!G102/consumo!G108)*100</f>
        <v>4.0201823152060125</v>
      </c>
      <c r="H103" s="146">
        <f>('ingreso básico'!H102/consumo!H108)*100</f>
        <v>4.1422392054794717</v>
      </c>
      <c r="I103" s="146">
        <f>('ingreso básico'!I102/consumo!I108)*100</f>
        <v>4.1617754920755807</v>
      </c>
      <c r="J103" s="146">
        <f>('ingreso básico'!J102/consumo!J108)*100</f>
        <v>4.2031217811583863</v>
      </c>
      <c r="K103" s="146">
        <f>('ingreso básico'!K102/consumo!K108)*100</f>
        <v>4.202669537136706</v>
      </c>
      <c r="L103" s="146">
        <f>('ingreso básico'!L102/consumo!L108)*100</f>
        <v>4.2972222222222216</v>
      </c>
      <c r="M103" s="146">
        <f>('ingreso básico'!M102/consumo!M108)*100</f>
        <v>4.0288767923526283</v>
      </c>
      <c r="N103" s="195">
        <f>('ingreso básico'!N102/consumo!N108)*100</f>
        <v>4.2645363699744365</v>
      </c>
      <c r="O103" s="173">
        <f>('ingreso básico'!O102/consumo!O108)*100</f>
        <v>4.137569669900178</v>
      </c>
      <c r="P103" s="146">
        <f>('ingreso básico'!P102/consumo!P108)*100</f>
        <v>4.1938650071336836</v>
      </c>
      <c r="Q103" s="212">
        <f t="shared" si="5"/>
        <v>-2.2914796687132699</v>
      </c>
    </row>
    <row r="104" spans="2:20" ht="21" customHeight="1" x14ac:dyDescent="0.3">
      <c r="B104" s="79">
        <v>2004</v>
      </c>
      <c r="C104" s="170">
        <f>('ingreso básico'!C103/consumo!C109)*100</f>
        <v>4.3491648899540953</v>
      </c>
      <c r="D104" s="146">
        <f>('ingreso básico'!D103/consumo!D109)*100</f>
        <v>3.9350354319805945</v>
      </c>
      <c r="E104" s="146">
        <f>('ingreso básico'!E103/consumo!E109)*100</f>
        <v>4.467663877554668</v>
      </c>
      <c r="F104" s="146">
        <f>('ingreso básico'!F103/consumo!F109)*100</f>
        <v>4.2170416642165005</v>
      </c>
      <c r="G104" s="146">
        <f>('ingreso básico'!G103/consumo!G109)*100</f>
        <v>4.150013523099318</v>
      </c>
      <c r="H104" s="146">
        <f>('ingreso básico'!H103/consumo!H109)*100</f>
        <v>4.1426254387032513</v>
      </c>
      <c r="I104" s="146">
        <f>('ingreso básico'!I103/consumo!I109)*100</f>
        <v>4.4304517331977289</v>
      </c>
      <c r="J104" s="146">
        <f>('ingreso básico'!J103/consumo!J109)*100</f>
        <v>4.1248901019401734</v>
      </c>
      <c r="K104" s="146">
        <f>('ingreso básico'!K103/consumo!K109)*100</f>
        <v>4.4753201618743761</v>
      </c>
      <c r="L104" s="146">
        <f>('ingreso básico'!L103/consumo!L109)*100</f>
        <v>4.4380338345396453</v>
      </c>
      <c r="M104" s="146">
        <f>('ingreso básico'!M103/consumo!M109)*100</f>
        <v>4.8334512133812373</v>
      </c>
      <c r="N104" s="195">
        <f>('ingreso básico'!N103/consumo!N109)*100</f>
        <v>5.98076761876366</v>
      </c>
      <c r="O104" s="173">
        <f>('ingreso básico'!O103/consumo!O109)*100</f>
        <v>4.3688489994524229</v>
      </c>
      <c r="P104" s="146">
        <f>('ingreso básico'!P103/consumo!P109)*100</f>
        <v>4.6455807864176792</v>
      </c>
      <c r="Q104" s="212">
        <f t="shared" si="5"/>
        <v>5.5897386147898853</v>
      </c>
    </row>
    <row r="105" spans="2:20" ht="21" customHeight="1" x14ac:dyDescent="0.3">
      <c r="B105" s="79">
        <v>2005</v>
      </c>
      <c r="C105" s="170">
        <f>('ingreso básico'!C104/consumo!C110)*100</f>
        <v>4.3194333576007402</v>
      </c>
      <c r="D105" s="146">
        <f>('ingreso básico'!D104/consumo!D110)*100</f>
        <v>4.7121200612791334</v>
      </c>
      <c r="E105" s="146">
        <f>('ingreso básico'!E104/consumo!E110)*100</f>
        <v>4.5992280410195914</v>
      </c>
      <c r="F105" s="146">
        <f>('ingreso básico'!F104/consumo!F110)*100</f>
        <v>5.3824254685336044</v>
      </c>
      <c r="G105" s="146">
        <f>('ingreso básico'!G104/consumo!G110)*100</f>
        <v>5.0051551830884566</v>
      </c>
      <c r="H105" s="146">
        <f>('ingreso básico'!H104/consumo!H110)*100</f>
        <v>4.498992658080188</v>
      </c>
      <c r="I105" s="146">
        <f>('ingreso básico'!I104/consumo!I110)*100</f>
        <v>6.9915776921917177</v>
      </c>
      <c r="J105" s="146">
        <f>('ingreso básico'!J104/consumo!J110)*100</f>
        <v>5.1551804697903512</v>
      </c>
      <c r="K105" s="146">
        <f>('ingreso básico'!K104/consumo!K110)*100</f>
        <v>4.9392808063463187</v>
      </c>
      <c r="L105" s="146">
        <f>('ingreso básico'!L104/consumo!L110)*100</f>
        <v>5.1146456187774314</v>
      </c>
      <c r="M105" s="146">
        <f>('ingreso básico'!M104/consumo!M110)*100</f>
        <v>4.8244220633229613</v>
      </c>
      <c r="N105" s="195">
        <f>('ingreso básico'!N104/consumo!N110)*100</f>
        <v>4.8087785765442277</v>
      </c>
      <c r="O105" s="173">
        <f>('ingreso básico'!O104/consumo!O110)*100</f>
        <v>4.9111887313330582</v>
      </c>
      <c r="P105" s="146">
        <f>('ingreso básico'!P104/consumo!P110)*100</f>
        <v>4.6102791257740456</v>
      </c>
      <c r="Q105" s="212">
        <f t="shared" si="5"/>
        <v>12.413789809366493</v>
      </c>
    </row>
    <row r="106" spans="2:20" ht="21" customHeight="1" x14ac:dyDescent="0.3">
      <c r="B106" s="79">
        <v>2006</v>
      </c>
      <c r="C106" s="170">
        <f>('ingreso básico'!C105/consumo!C111)*100</f>
        <v>3.9548266799089835</v>
      </c>
      <c r="D106" s="146">
        <f>('ingreso básico'!D105/consumo!D111)*100</f>
        <v>4.0910246832967561</v>
      </c>
      <c r="E106" s="146">
        <f>('ingreso básico'!E105/consumo!E111)*100</f>
        <v>4.3119332285118581</v>
      </c>
      <c r="F106" s="146">
        <f>('ingreso básico'!F105/consumo!F111)*100</f>
        <v>4.234826197333903</v>
      </c>
      <c r="G106" s="146">
        <f>('ingreso básico'!G105/consumo!G111)*100</f>
        <v>4.2408890606398693</v>
      </c>
      <c r="H106" s="146">
        <f>('ingreso básico'!H105/consumo!H111)*100</f>
        <v>4.0116780226211306</v>
      </c>
      <c r="I106" s="146">
        <f>('ingreso básico'!I105/consumo!I111)*100</f>
        <v>4.0031203503166459</v>
      </c>
      <c r="J106" s="146">
        <f>('ingreso básico'!J105/consumo!J111)*100</f>
        <v>4.6351353692444297</v>
      </c>
      <c r="K106" s="146">
        <f>('ingreso básico'!K105/consumo!K111)*100</f>
        <v>4.3350126121939585</v>
      </c>
      <c r="L106" s="146">
        <f>('ingreso básico'!L105/consumo!L111)*100</f>
        <v>4.1428355406072868</v>
      </c>
      <c r="M106" s="146">
        <f>('ingreso básico'!M105/consumo!M111)*100</f>
        <v>4.2661783073873787</v>
      </c>
      <c r="N106" s="195">
        <f>('ingreso básico'!N105/consumo!N111)*100</f>
        <v>4.2556670932639031</v>
      </c>
      <c r="O106" s="173">
        <f>('ingreso básico'!O105/consumo!O111)*100</f>
        <v>4.1906068386466453</v>
      </c>
      <c r="P106" s="146">
        <f>('ingreso básico'!P105/consumo!P111)*100</f>
        <v>4.2276868443725304</v>
      </c>
      <c r="Q106" s="212">
        <f t="shared" si="5"/>
        <v>-14.672250082533955</v>
      </c>
    </row>
    <row r="107" spans="2:20" ht="21" customHeight="1" x14ac:dyDescent="0.3">
      <c r="B107" s="79">
        <v>2007</v>
      </c>
      <c r="C107" s="170">
        <f>('ingreso básico'!C106/consumo!C112)*100</f>
        <v>4.2387551644258146</v>
      </c>
      <c r="D107" s="146">
        <f>('ingreso básico'!D106/consumo!D112)*100</f>
        <v>4.4134562744893007</v>
      </c>
      <c r="E107" s="146">
        <f>('ingreso básico'!E106/consumo!E112)*100</f>
        <v>2.2517931229922876</v>
      </c>
      <c r="F107" s="146">
        <f>('ingreso básico'!F106/consumo!F112)*100</f>
        <v>4.570048874929765</v>
      </c>
      <c r="G107" s="146">
        <f>('ingreso básico'!G106/consumo!G112)*100</f>
        <v>4.4069079190567928</v>
      </c>
      <c r="H107" s="146">
        <f>('ingreso básico'!H106/consumo!H112)*100</f>
        <v>4.7092792256096487</v>
      </c>
      <c r="I107" s="146">
        <f>('ingreso básico'!I106/consumo!I112)*100</f>
        <v>4.2207043892804723</v>
      </c>
      <c r="J107" s="146">
        <f>('ingreso básico'!J106/consumo!J112)*100</f>
        <v>4.9036744104178505</v>
      </c>
      <c r="K107" s="146">
        <f>('ingreso básico'!K106/consumo!K112)*100</f>
        <v>4.5670004457455864</v>
      </c>
      <c r="L107" s="146">
        <f>('ingreso básico'!L106/consumo!L112)*100</f>
        <v>4.4334257199051468</v>
      </c>
      <c r="M107" s="146">
        <f>('ingreso básico'!M106/consumo!M112)*100</f>
        <v>4.7923640206140794</v>
      </c>
      <c r="N107" s="195">
        <f>('ingreso básico'!N106/consumo!N112)*100</f>
        <v>4.4974047074295891</v>
      </c>
      <c r="O107" s="173">
        <f>('ingreso básico'!O106/consumo!O112)*100</f>
        <v>4.3684448727028498</v>
      </c>
      <c r="P107" s="146">
        <f>('ingreso básico'!P106/consumo!P112)*100</f>
        <v>4.6189635441585164</v>
      </c>
      <c r="Q107" s="212">
        <f t="shared" si="5"/>
        <v>4.2437298678593471</v>
      </c>
    </row>
    <row r="108" spans="2:20" ht="21" customHeight="1" x14ac:dyDescent="0.3">
      <c r="B108" s="79">
        <v>2008</v>
      </c>
      <c r="C108" s="170">
        <f>('ingreso básico'!C107/consumo!C113)*100</f>
        <v>0.69257536555131161</v>
      </c>
      <c r="D108" s="146">
        <f>('ingreso básico'!D107/consumo!D113)*100</f>
        <v>4.9247865475489014</v>
      </c>
      <c r="E108" s="146">
        <f>('ingreso básico'!E107/consumo!E113)*100</f>
        <v>4.6722638817157005</v>
      </c>
      <c r="F108" s="146">
        <f>('ingreso básico'!F107/consumo!F113)*100</f>
        <v>4.8670900356711639</v>
      </c>
      <c r="G108" s="146">
        <f>('ingreso básico'!G107/consumo!G113)*100</f>
        <v>5.2596528587367342</v>
      </c>
      <c r="H108" s="146">
        <f>('ingreso básico'!H107/consumo!H113)*100</f>
        <v>5.0824131162977908</v>
      </c>
      <c r="I108" s="146">
        <f>('ingreso básico'!I107/consumo!I113)*100</f>
        <v>4.917408929993079</v>
      </c>
      <c r="J108" s="146">
        <f>('ingreso básico'!J107/consumo!J113)*100</f>
        <v>4.100823365064417</v>
      </c>
      <c r="K108" s="146">
        <f>('ingreso básico'!K107/consumo!K113)*100</f>
        <v>5.2804724892842163</v>
      </c>
      <c r="L108" s="146">
        <f>('ingreso básico'!L107/consumo!L113)*100</f>
        <v>5.1485244225878475</v>
      </c>
      <c r="M108" s="146">
        <f>('ingreso básico'!M107/consumo!M113)*100</f>
        <v>5.8956084796668939</v>
      </c>
      <c r="N108" s="195">
        <f>('ingreso básico'!N107/consumo!N113)*100</f>
        <v>4.5625988194947098</v>
      </c>
      <c r="O108" s="173">
        <f>('ingreso básico'!O107/consumo!O113)*100</f>
        <v>4.8076035131055894</v>
      </c>
      <c r="P108" s="146">
        <f>('ingreso básico'!P107/consumo!P113)*100</f>
        <v>4.8376701443248082</v>
      </c>
      <c r="Q108" s="212">
        <f t="shared" si="5"/>
        <v>10.052974300921491</v>
      </c>
      <c r="T108" s="41"/>
    </row>
    <row r="109" spans="2:20" ht="21" customHeight="1" x14ac:dyDescent="0.3">
      <c r="B109" s="79">
        <v>2009</v>
      </c>
      <c r="C109" s="170">
        <f>('ingreso básico'!C108/consumo!C114)*100</f>
        <v>5.0344270863742944</v>
      </c>
      <c r="D109" s="146">
        <f>('ingreso básico'!D108/consumo!D114)*100</f>
        <v>4.9890059101291424</v>
      </c>
      <c r="E109" s="146">
        <f>('ingreso básico'!E108/consumo!E114)*100</f>
        <v>4.7620715600230623</v>
      </c>
      <c r="F109" s="146">
        <f>('ingreso básico'!F108/consumo!F114)*100</f>
        <v>4.7994459795796747</v>
      </c>
      <c r="G109" s="146">
        <f>('ingreso básico'!G108/consumo!G114)*100</f>
        <v>5.0450073883940387</v>
      </c>
      <c r="H109" s="146">
        <f>('ingreso básico'!H108/consumo!H114)*100</f>
        <v>3.855901426718547</v>
      </c>
      <c r="I109" s="146">
        <f>('ingreso básico'!I108/consumo!I114)*100</f>
        <v>4.3534470333893829</v>
      </c>
      <c r="J109" s="146">
        <f>('ingreso básico'!J108/consumo!J114)*100</f>
        <v>4.0589113693324217</v>
      </c>
      <c r="K109" s="146">
        <f>('ingreso básico'!K108/consumo!K114)*100</f>
        <v>4.1943227691125688</v>
      </c>
      <c r="L109" s="146">
        <f>('ingreso básico'!L108/consumo!L114)*100</f>
        <v>4.3530683478670751</v>
      </c>
      <c r="M109" s="146">
        <f>('ingreso básico'!M108/consumo!M114)*100</f>
        <v>4.5054710264897064</v>
      </c>
      <c r="N109" s="195">
        <f>('ingreso básico'!N108/consumo!N114)*100</f>
        <v>3.9562607248909156</v>
      </c>
      <c r="O109" s="173">
        <f>('ingreso básico'!O108/consumo!O114)*100</f>
        <v>4.5076693068939129</v>
      </c>
      <c r="P109" s="146">
        <f>('ingreso básico'!P108/consumo!P114)*100</f>
        <v>4.2452784641364207</v>
      </c>
      <c r="Q109" s="212">
        <f t="shared" si="5"/>
        <v>-6.2387467143255932</v>
      </c>
    </row>
    <row r="110" spans="2:20" ht="21" customHeight="1" x14ac:dyDescent="0.3">
      <c r="B110" s="79">
        <v>2010</v>
      </c>
      <c r="C110" s="170">
        <f>('ingreso básico'!C109/consumo!C115)*100</f>
        <v>4.1501476921845519</v>
      </c>
      <c r="D110" s="146">
        <f>('ingreso básico'!D109/consumo!D115)*100</f>
        <v>4.314711614956245</v>
      </c>
      <c r="E110" s="146">
        <f>('ingreso básico'!E109/consumo!E115)*100</f>
        <v>4.1537608326626998</v>
      </c>
      <c r="F110" s="146">
        <f>('ingreso básico'!F109/consumo!F115)*100</f>
        <v>4.286986977357202</v>
      </c>
      <c r="G110" s="146">
        <f>('ingreso básico'!G109/consumo!G115)*100</f>
        <v>4.3961233918426679</v>
      </c>
      <c r="H110" s="146">
        <f>('ingreso básico'!H109/consumo!H115)*100</f>
        <v>4.2886788102374913</v>
      </c>
      <c r="I110" s="146">
        <f>('ingreso básico'!I109/consumo!I115)*100</f>
        <v>4.4608188436470728</v>
      </c>
      <c r="J110" s="146">
        <f>('ingreso básico'!J109/consumo!J115)*100</f>
        <v>4.1191661480363457</v>
      </c>
      <c r="K110" s="146">
        <f>('ingreso básico'!K109/consumo!K115)*100</f>
        <v>4.4259221862010349</v>
      </c>
      <c r="L110" s="146">
        <f>('ingreso básico'!L109/consumo!L115)*100</f>
        <v>4.2807727419528474</v>
      </c>
      <c r="M110" s="146">
        <f>('ingreso básico'!M109/consumo!M115)*100</f>
        <v>4.1935752522209473</v>
      </c>
      <c r="N110" s="195">
        <f>('ingreso básico'!N109/consumo!N115)*100</f>
        <v>4.3238725884090252</v>
      </c>
      <c r="O110" s="173">
        <f>('ingreso básico'!O109/consumo!O115)*100</f>
        <v>4.27769445257338</v>
      </c>
      <c r="P110" s="146">
        <f>('ingreso básico'!P109/consumo!P115)*100</f>
        <v>4.2799170941658602</v>
      </c>
      <c r="Q110" s="212">
        <f t="shared" si="5"/>
        <v>-5.1018572717571598</v>
      </c>
    </row>
    <row r="111" spans="2:20" ht="21" customHeight="1" x14ac:dyDescent="0.3">
      <c r="B111" s="79">
        <v>2011</v>
      </c>
      <c r="C111" s="170">
        <f>('ingreso básico'!C110/consumo!C116)*100</f>
        <v>4.2503425930979351</v>
      </c>
      <c r="D111" s="146">
        <f>('ingreso básico'!D110/consumo!D116)*100</f>
        <v>4.1892922215614039</v>
      </c>
      <c r="E111" s="146">
        <f>('ingreso básico'!E110/consumo!E116)*100</f>
        <v>4.421387157895591</v>
      </c>
      <c r="F111" s="146">
        <f>('ingreso básico'!F110/consumo!F116)*100</f>
        <v>4.3077835168395966</v>
      </c>
      <c r="G111" s="146">
        <f>('ingreso básico'!G110/consumo!G116)*100</f>
        <v>4.1895241483250416</v>
      </c>
      <c r="H111" s="146">
        <f>('ingreso básico'!H110/consumo!H116)*100</f>
        <v>4.2273373973903929</v>
      </c>
      <c r="I111" s="146">
        <f>('ingreso básico'!I110/consumo!I116)*100</f>
        <v>4.2002142942476555</v>
      </c>
      <c r="J111" s="146">
        <f>('ingreso básico'!J110/consumo!J116)*100</f>
        <v>4.3460950605369604</v>
      </c>
      <c r="K111" s="146">
        <f>('ingreso básico'!K110/consumo!K116)*100</f>
        <v>4.3457641759155781</v>
      </c>
      <c r="L111" s="146">
        <f>('ingreso básico'!L110/consumo!L116)*100</f>
        <v>4.0673815564896874</v>
      </c>
      <c r="M111" s="146">
        <f>('ingreso básico'!M110/consumo!M116)*100</f>
        <v>4.3754005933334303</v>
      </c>
      <c r="N111" s="195">
        <f>('ingreso básico'!N110/consumo!N116)*100</f>
        <v>4.3234531367158207</v>
      </c>
      <c r="O111" s="173">
        <f>('ingreso básico'!O110/consumo!O116)*100</f>
        <v>4.2672201077140866</v>
      </c>
      <c r="P111" s="146">
        <f>('ingreso básico'!P110/consumo!P116)*100</f>
        <v>4.3091209069557674</v>
      </c>
      <c r="Q111" s="212">
        <f t="shared" si="5"/>
        <v>-0.24485958441917699</v>
      </c>
    </row>
    <row r="112" spans="2:20" ht="21" customHeight="1" x14ac:dyDescent="0.3">
      <c r="B112" s="79">
        <v>2012</v>
      </c>
      <c r="C112" s="170">
        <f>('ingreso básico'!C111/consumo!C117)*100</f>
        <v>3.8969316189832721</v>
      </c>
      <c r="D112" s="146">
        <f>('ingreso básico'!D111/consumo!D117)*100</f>
        <v>4.4594156371557361</v>
      </c>
      <c r="E112" s="146">
        <f>('ingreso básico'!E111/consumo!E117)*100</f>
        <v>5.2329559726132846</v>
      </c>
      <c r="F112" s="146">
        <f>('ingreso básico'!F111/consumo!F117)*100</f>
        <v>3.8703302707285703</v>
      </c>
      <c r="G112" s="146">
        <f>('ingreso básico'!G111/consumo!G117)*100</f>
        <v>4.4195857070126046</v>
      </c>
      <c r="H112" s="146">
        <f>('ingreso básico'!H111/consumo!H117)*100</f>
        <v>4.2923531654670741</v>
      </c>
      <c r="I112" s="146">
        <f>('ingreso básico'!I111/consumo!I117)*100</f>
        <v>4.2452602023495736</v>
      </c>
      <c r="J112" s="146">
        <f>('ingreso básico'!J111/consumo!J117)*100</f>
        <v>4.137069393362717</v>
      </c>
      <c r="K112" s="146">
        <f>('ingreso básico'!K111/consumo!K117)*100</f>
        <v>4.3645406043259385</v>
      </c>
      <c r="L112" s="146">
        <f>('ingreso básico'!L111/consumo!L117)*100</f>
        <v>4.5103192997730925</v>
      </c>
      <c r="M112" s="146">
        <f>('ingreso básico'!M111/consumo!M117)*100</f>
        <v>4.3938192794146156</v>
      </c>
      <c r="N112" s="195">
        <f>('ingreso básico'!N111/consumo!N117)*100</f>
        <v>3.7495353586442342</v>
      </c>
      <c r="O112" s="173">
        <f>('ingreso básico'!O111/consumo!O117)*100</f>
        <v>4.3156553769359736</v>
      </c>
      <c r="P112" s="146">
        <f>('ingreso básico'!P111/consumo!P117)*100</f>
        <v>4.5284164673099188</v>
      </c>
      <c r="Q112" s="212">
        <f t="shared" si="5"/>
        <v>1.1350543913665856</v>
      </c>
    </row>
    <row r="113" spans="2:17" ht="21" customHeight="1" x14ac:dyDescent="0.3">
      <c r="B113" s="79">
        <v>2013</v>
      </c>
      <c r="C113" s="170">
        <f>('ingreso básico'!C112/consumo!C118)*100</f>
        <v>4.6909024837772364</v>
      </c>
      <c r="D113" s="146">
        <f>('ingreso básico'!D112/consumo!D118)*100</f>
        <v>4.7376191412788557</v>
      </c>
      <c r="E113" s="146">
        <f>('ingreso básico'!E112/consumo!E118)*100</f>
        <v>4.5588711422151897</v>
      </c>
      <c r="F113" s="146">
        <f>('ingreso básico'!F112/consumo!F118)*100</f>
        <v>4.6933101102750836</v>
      </c>
      <c r="G113" s="146">
        <f>('ingreso básico'!G112/consumo!G118)*100</f>
        <v>4.9487164023552213</v>
      </c>
      <c r="H113" s="146">
        <f>('ingreso básico'!H112/consumo!H118)*100</f>
        <v>4.587776797777579</v>
      </c>
      <c r="I113" s="146">
        <f>('ingreso básico'!I112/consumo!I118)*100</f>
        <v>5.3300671736817158</v>
      </c>
      <c r="J113" s="146">
        <f>('ingreso básico'!J112/consumo!J118)*100</f>
        <v>4.7285085973434846</v>
      </c>
      <c r="K113" s="146">
        <f>('ingreso básico'!K112/consumo!K118)*100</f>
        <v>5.5244551408729041</v>
      </c>
      <c r="L113" s="146">
        <f>('ingreso básico'!L112/consumo!L118)*100</f>
        <v>4.9784853904608735</v>
      </c>
      <c r="M113" s="146">
        <f>('ingreso básico'!M112/consumo!M118)*100</f>
        <v>4.1323570314143199</v>
      </c>
      <c r="N113" s="190">
        <f>('ingreso básico'!N112/consumo!N118)*100</f>
        <v>-10.735019293075956</v>
      </c>
      <c r="O113" s="173">
        <f>('ingreso básico'!O112/consumo!O118)*100</f>
        <v>3.8545047006213444</v>
      </c>
      <c r="P113" s="146">
        <f>('ingreso básico'!P112/consumo!P118)*100</f>
        <v>3.172473338151284</v>
      </c>
      <c r="Q113" s="212">
        <f t="shared" si="5"/>
        <v>-10.685530609768856</v>
      </c>
    </row>
    <row r="114" spans="2:17" ht="21" customHeight="1" x14ac:dyDescent="0.3">
      <c r="B114" s="79">
        <v>2014</v>
      </c>
      <c r="C114" s="170">
        <f>('ingreso básico'!C113/consumo!C119)*100</f>
        <v>5.210448608251121</v>
      </c>
      <c r="D114" s="146">
        <f>('ingreso básico'!D113/consumo!D119)*100</f>
        <v>4.2132788910504582</v>
      </c>
      <c r="E114" s="146">
        <f>('ingreso básico'!E113/consumo!E119)*100</f>
        <v>1.710848521993015</v>
      </c>
      <c r="F114" s="146">
        <f>('ingreso básico'!F113/consumo!F119)*100</f>
        <v>4.2356810860599072</v>
      </c>
      <c r="G114" s="146">
        <f>('ingreso básico'!G113/consumo!G119)*100</f>
        <v>4.3257412993520576</v>
      </c>
      <c r="H114" s="146">
        <f>('ingreso básico'!H113/consumo!H119)*100</f>
        <v>4.8109097583488758</v>
      </c>
      <c r="I114" s="146">
        <f>('ingreso básico'!I113/consumo!I119)*100</f>
        <v>4.5275704893602837</v>
      </c>
      <c r="J114" s="146">
        <f>('ingreso básico'!J113/consumo!J119)*100</f>
        <v>4.7046446837373166</v>
      </c>
      <c r="K114" s="146">
        <f>('ingreso básico'!K113/consumo!K119)*100</f>
        <v>4.5104486854089938</v>
      </c>
      <c r="L114" s="146">
        <f>('ingreso básico'!L113/consumo!L119)*100</f>
        <v>4.3962507296697311</v>
      </c>
      <c r="M114" s="146">
        <f>('ingreso básico'!M113/consumo!M119)*100</f>
        <v>4.4963768512644471</v>
      </c>
      <c r="N114" s="195">
        <f>('ingreso básico'!N113/consumo!N119)*100</f>
        <v>4.1683498240200301</v>
      </c>
      <c r="O114" s="173">
        <f>('ingreso básico'!O113/consumo!O119)*100</f>
        <v>4.368613551160534</v>
      </c>
      <c r="P114" s="146">
        <f>('ingreso básico'!P113/consumo!P119)*100</f>
        <v>4.3914533786773493</v>
      </c>
      <c r="Q114" s="212">
        <f t="shared" si="5"/>
        <v>13.337870633711123</v>
      </c>
    </row>
    <row r="115" spans="2:17" ht="21" customHeight="1" x14ac:dyDescent="0.3">
      <c r="B115" s="85">
        <v>2015</v>
      </c>
      <c r="C115" s="171">
        <f>('ingreso básico'!C114/consumo!C120)*100</f>
        <v>4.3581238260170894</v>
      </c>
      <c r="D115" s="147">
        <f>('ingreso básico'!D114/consumo!D120)*100</f>
        <v>4.3640579955745258</v>
      </c>
      <c r="E115" s="147">
        <f>('ingreso básico'!E114/consumo!E120)*100</f>
        <v>4.3290657172904998</v>
      </c>
      <c r="F115" s="147">
        <f>('ingreso básico'!F114/consumo!F120)*100</f>
        <v>4.191794289321698</v>
      </c>
      <c r="G115" s="147">
        <f>('ingreso básico'!G114/consumo!G120)*100</f>
        <v>4.3767047141788344</v>
      </c>
      <c r="H115" s="147">
        <f>('ingreso básico'!H114/consumo!H120)*100</f>
        <v>4.3702316205035601</v>
      </c>
      <c r="I115" s="147">
        <f>('ingreso básico'!I114/consumo!I120)*100</f>
        <v>4.6470328776550813</v>
      </c>
      <c r="J115" s="147">
        <f>('ingreso básico'!J114/consumo!J120)*100</f>
        <v>4.3056632861995032</v>
      </c>
      <c r="K115" s="147">
        <f>('ingreso básico'!K114/consumo!K120)*100</f>
        <v>5.1278205415306051</v>
      </c>
      <c r="L115" s="147">
        <f>('ingreso básico'!L114/consumo!L120)*100</f>
        <v>4.4627887839360909</v>
      </c>
      <c r="M115" s="147">
        <f>('ingreso básico'!M114/consumo!M120)*100</f>
        <v>4.017936523978233</v>
      </c>
      <c r="N115" s="186"/>
      <c r="O115" s="174">
        <f>('ingreso básico'!O114/consumo!O120)*100</f>
        <v>4.3895551604692074</v>
      </c>
      <c r="P115" s="147"/>
      <c r="Q115" s="218">
        <f t="shared" si="5"/>
        <v>0.47936511351776012</v>
      </c>
    </row>
    <row r="116" spans="2:17" ht="21" customHeight="1" x14ac:dyDescent="0.3">
      <c r="B116" s="95"/>
      <c r="C116" s="96"/>
      <c r="D116" s="96"/>
      <c r="E116" s="96"/>
      <c r="F116" s="96"/>
      <c r="G116" s="96"/>
      <c r="H116" s="96"/>
      <c r="O116" s="97"/>
      <c r="P116" s="96"/>
    </row>
    <row r="117" spans="2:17" ht="21" customHeight="1" x14ac:dyDescent="0.3"/>
    <row r="118" spans="2:17" ht="30" x14ac:dyDescent="0.5">
      <c r="B118" s="72" t="s">
        <v>59</v>
      </c>
      <c r="C118" s="123"/>
      <c r="D118" s="123"/>
      <c r="E118" s="123"/>
      <c r="F118" s="123"/>
      <c r="G118" s="123"/>
      <c r="H118" s="123"/>
      <c r="I118" s="123"/>
      <c r="J118" s="123"/>
      <c r="K118" s="123"/>
      <c r="L118" s="123"/>
      <c r="M118" s="123"/>
      <c r="N118" s="185"/>
      <c r="O118" s="123"/>
      <c r="P118" s="123"/>
      <c r="Q118" s="123"/>
    </row>
    <row r="119" spans="2:17" ht="31.2" x14ac:dyDescent="0.3">
      <c r="B119" s="139" t="s">
        <v>23</v>
      </c>
      <c r="C119" s="140" t="s">
        <v>24</v>
      </c>
      <c r="D119" s="141" t="s">
        <v>25</v>
      </c>
      <c r="E119" s="141" t="s">
        <v>26</v>
      </c>
      <c r="F119" s="141" t="s">
        <v>27</v>
      </c>
      <c r="G119" s="141" t="s">
        <v>28</v>
      </c>
      <c r="H119" s="141" t="s">
        <v>29</v>
      </c>
      <c r="I119" s="141" t="s">
        <v>30</v>
      </c>
      <c r="J119" s="141" t="s">
        <v>31</v>
      </c>
      <c r="K119" s="141" t="s">
        <v>32</v>
      </c>
      <c r="L119" s="141" t="s">
        <v>33</v>
      </c>
      <c r="M119" s="141" t="s">
        <v>34</v>
      </c>
      <c r="N119" s="184" t="s">
        <v>35</v>
      </c>
      <c r="O119" s="142" t="s">
        <v>36</v>
      </c>
      <c r="P119" s="143" t="s">
        <v>37</v>
      </c>
      <c r="Q119" s="144" t="s">
        <v>38</v>
      </c>
    </row>
    <row r="120" spans="2:17" ht="21" customHeight="1" x14ac:dyDescent="0.3">
      <c r="B120" s="79">
        <v>2000</v>
      </c>
      <c r="C120" s="145">
        <f>('ingreso básico'!C119/consumo!C125)*100</f>
        <v>6.1504610615524804</v>
      </c>
      <c r="D120" s="145">
        <f>('ingreso básico'!D119/consumo!D125)*100</f>
        <v>5.8655726313980816</v>
      </c>
      <c r="E120" s="145">
        <f>('ingreso básico'!E119/consumo!E125)*100</f>
        <v>6.1170400968623833</v>
      </c>
      <c r="F120" s="145">
        <f>('ingreso básico'!F119/consumo!F125)*100</f>
        <v>5.9454334561320721</v>
      </c>
      <c r="G120" s="145">
        <f>('ingreso básico'!G119/consumo!G125)*100</f>
        <v>6.0374671039206484</v>
      </c>
      <c r="H120" s="145">
        <f>('ingreso básico'!H119/consumo!H125)*100</f>
        <v>5.992189109986799</v>
      </c>
      <c r="I120" s="145">
        <f>('ingreso básico'!I119/consumo!I125)*100</f>
        <v>6.1714309380778216</v>
      </c>
      <c r="J120" s="145">
        <f>('ingreso básico'!J119/consumo!J125)*100</f>
        <v>6.1546396688799296</v>
      </c>
      <c r="K120" s="145">
        <f>('ingreso básico'!K119/consumo!K125)*100</f>
        <v>5.9984649320139258</v>
      </c>
      <c r="L120" s="145">
        <f>('ingreso básico'!L119/consumo!L125)*100</f>
        <v>6.027972010718039</v>
      </c>
      <c r="M120" s="145">
        <f>('ingreso básico'!M119/consumo!M125)*100</f>
        <v>5.9596722485951972</v>
      </c>
      <c r="N120" s="199">
        <f>('ingreso básico'!N119/consumo!N125)*100</f>
        <v>5.5034889201771549</v>
      </c>
      <c r="O120" s="175">
        <f>('ingreso básico'!O119/consumo!O125)*100</f>
        <v>5.9895140830330034</v>
      </c>
      <c r="P120" s="145">
        <f>('ingreso básico'!P119/consumo!P125)*100</f>
        <v>5.795239884613915</v>
      </c>
      <c r="Q120" s="83"/>
    </row>
    <row r="121" spans="2:17" ht="21" customHeight="1" x14ac:dyDescent="0.3">
      <c r="B121" s="79">
        <v>2001</v>
      </c>
      <c r="C121" s="146">
        <f>('ingreso básico'!C120/consumo!C126)*100</f>
        <v>5.5195028931884291</v>
      </c>
      <c r="D121" s="146">
        <f>('ingreso básico'!D120/consumo!D126)*100</f>
        <v>5.5806312256804711</v>
      </c>
      <c r="E121" s="146">
        <f>('ingreso básico'!E120/consumo!E126)*100</f>
        <v>5.7404099678178104</v>
      </c>
      <c r="F121" s="146">
        <f>('ingreso básico'!F120/consumo!F126)*100</f>
        <v>5.7055788538953509</v>
      </c>
      <c r="G121" s="146">
        <f>('ingreso básico'!G120/consumo!G126)*100</f>
        <v>5.8073791295778285</v>
      </c>
      <c r="H121" s="146">
        <f>('ingreso básico'!H120/consumo!H126)*100</f>
        <v>5.5393057327228341</v>
      </c>
      <c r="I121" s="146">
        <f>('ingreso básico'!I120/consumo!I126)*100</f>
        <v>5.7607006000007219</v>
      </c>
      <c r="J121" s="146">
        <f>('ingreso básico'!J120/consumo!J126)*100</f>
        <v>5.8675286575537529</v>
      </c>
      <c r="K121" s="146">
        <f>('ingreso básico'!K120/consumo!K126)*100</f>
        <v>5.6309245790391689</v>
      </c>
      <c r="L121" s="146">
        <f>('ingreso básico'!L120/consumo!L126)*100</f>
        <v>6.0984683398084414</v>
      </c>
      <c r="M121" s="146">
        <f>('ingreso básico'!M120/consumo!M126)*100</f>
        <v>5.7481601209148252</v>
      </c>
      <c r="N121" s="191">
        <f>('ingreso básico'!N120/consumo!N126)*100</f>
        <v>5.6826498604524742</v>
      </c>
      <c r="O121" s="176">
        <f>('ingreso básico'!O120/consumo!O126)*100</f>
        <v>5.7184863294456854</v>
      </c>
      <c r="P121" s="146">
        <f>('ingreso básico'!P120/consumo!P126)*100</f>
        <v>5.7743307785220033</v>
      </c>
      <c r="Q121" s="212">
        <f>((O121/O120)-1)*100</f>
        <v>-4.52503742089998</v>
      </c>
    </row>
    <row r="122" spans="2:17" ht="21" customHeight="1" x14ac:dyDescent="0.3">
      <c r="B122" s="79">
        <v>2002</v>
      </c>
      <c r="C122" s="146">
        <f>('ingreso básico'!C121/consumo!C127)*100</f>
        <v>5.8045991043538612</v>
      </c>
      <c r="D122" s="146">
        <f>('ingreso básico'!D121/consumo!D127)*100</f>
        <v>5.6812076525929598</v>
      </c>
      <c r="E122" s="146">
        <f>('ingreso básico'!E121/consumo!E127)*100</f>
        <v>5.7375755229927616</v>
      </c>
      <c r="F122" s="146">
        <f>('ingreso básico'!F121/consumo!F127)*100</f>
        <v>5.692749128219889</v>
      </c>
      <c r="G122" s="146">
        <f>('ingreso básico'!G121/consumo!G127)*100</f>
        <v>5.8061692808232293</v>
      </c>
      <c r="H122" s="146">
        <f>('ingreso básico'!H121/consumo!H127)*100</f>
        <v>5.8133008199770844</v>
      </c>
      <c r="I122" s="146">
        <f>('ingreso básico'!I121/consumo!I127)*100</f>
        <v>5.8019355266648969</v>
      </c>
      <c r="J122" s="146">
        <f>('ingreso básico'!J121/consumo!J127)*100</f>
        <v>5.8630319105098199</v>
      </c>
      <c r="K122" s="146">
        <f>('ingreso básico'!K121/consumo!K127)*100</f>
        <v>5.6819155188269823</v>
      </c>
      <c r="L122" s="146">
        <f>('ingreso básico'!L121/consumo!L127)*100</f>
        <v>5.8928275022010732</v>
      </c>
      <c r="M122" s="146">
        <f>('ingreso básico'!M121/consumo!M127)*100</f>
        <v>5.6699842276461299</v>
      </c>
      <c r="N122" s="191">
        <f>('ingreso básico'!N121/consumo!N127)*100</f>
        <v>5.7166063674981595</v>
      </c>
      <c r="O122" s="176">
        <f>('ingreso básico'!O121/consumo!O127)*100</f>
        <v>5.7602468589313007</v>
      </c>
      <c r="P122" s="146">
        <f>('ingreso básico'!P121/consumo!P127)*100</f>
        <v>5.7382114502514661</v>
      </c>
      <c r="Q122" s="212">
        <f t="shared" ref="Q122:Q135" si="6">((O122/O121)-1)*100</f>
        <v>0.73027243714096635</v>
      </c>
    </row>
    <row r="123" spans="2:17" ht="21" customHeight="1" x14ac:dyDescent="0.3">
      <c r="B123" s="79">
        <v>2003</v>
      </c>
      <c r="C123" s="146">
        <f>('ingreso básico'!C122/consumo!C128)*100</f>
        <v>5.7110832955629292</v>
      </c>
      <c r="D123" s="146">
        <f>('ingreso básico'!D122/consumo!D128)*100</f>
        <v>5.7696313730645254</v>
      </c>
      <c r="E123" s="146">
        <f>('ingreso básico'!E122/consumo!E128)*100</f>
        <v>5.6039959866704123</v>
      </c>
      <c r="F123" s="146">
        <f>('ingreso básico'!F122/consumo!F128)*100</f>
        <v>5.753450502711412</v>
      </c>
      <c r="G123" s="146">
        <f>('ingreso básico'!G122/consumo!G128)*100</f>
        <v>5.7049356833981806</v>
      </c>
      <c r="H123" s="146">
        <f>('ingreso básico'!H122/consumo!H128)*100</f>
        <v>5.7326791243061725</v>
      </c>
      <c r="I123" s="146">
        <f>('ingreso básico'!I122/consumo!I128)*100</f>
        <v>5.7677148655271608</v>
      </c>
      <c r="J123" s="146">
        <f>('ingreso básico'!J122/consumo!J128)*100</f>
        <v>5.6531011954737069</v>
      </c>
      <c r="K123" s="146">
        <f>('ingreso básico'!K122/consumo!K128)*100</f>
        <v>5.7330381332303872</v>
      </c>
      <c r="L123" s="146">
        <f>('ingreso básico'!L122/consumo!L128)*100</f>
        <v>5.7273190923305117</v>
      </c>
      <c r="M123" s="146">
        <f>('ingreso básico'!M122/consumo!M128)*100</f>
        <v>5.5588468447830568</v>
      </c>
      <c r="N123" s="191">
        <f>('ingreso básico'!N122/consumo!N128)*100</f>
        <v>5.7646038632429937</v>
      </c>
      <c r="O123" s="176">
        <f>('ingreso básico'!O122/consumo!O128)*100</f>
        <v>5.7061177443085374</v>
      </c>
      <c r="P123" s="146">
        <f>('ingreso básico'!P122/consumo!P128)*100</f>
        <v>5.6493654041766508</v>
      </c>
      <c r="Q123" s="212">
        <f t="shared" si="6"/>
        <v>-0.93970130010723185</v>
      </c>
    </row>
    <row r="124" spans="2:17" ht="21" customHeight="1" x14ac:dyDescent="0.3">
      <c r="B124" s="79">
        <v>2004</v>
      </c>
      <c r="C124" s="146">
        <f>('ingreso básico'!C123/consumo!C129)*100</f>
        <v>5.6311628370495166</v>
      </c>
      <c r="D124" s="146">
        <f>('ingreso básico'!D123/consumo!D129)*100</f>
        <v>5.5347380956834691</v>
      </c>
      <c r="E124" s="146">
        <f>('ingreso básico'!E123/consumo!E129)*100</f>
        <v>5.6088539001182189</v>
      </c>
      <c r="F124" s="146">
        <f>('ingreso básico'!F123/consumo!F129)*100</f>
        <v>5.5748645566405681</v>
      </c>
      <c r="G124" s="146">
        <f>('ingreso básico'!G123/consumo!G129)*100</f>
        <v>5.6177809888464996</v>
      </c>
      <c r="H124" s="146">
        <f>('ingreso básico'!H123/consumo!H129)*100</f>
        <v>5.6617604857468633</v>
      </c>
      <c r="I124" s="146">
        <f>('ingreso básico'!I123/consumo!I129)*100</f>
        <v>5.823823173826475</v>
      </c>
      <c r="J124" s="146">
        <f>('ingreso básico'!J123/consumo!J129)*100</f>
        <v>5.4781441596397622</v>
      </c>
      <c r="K124" s="146">
        <f>('ingreso básico'!K123/consumo!K129)*100</f>
        <v>6.1675994933420313</v>
      </c>
      <c r="L124" s="146">
        <f>('ingreso básico'!L123/consumo!L129)*100</f>
        <v>5.1306935036080166</v>
      </c>
      <c r="M124" s="146">
        <f>('ingreso básico'!M123/consumo!M129)*100</f>
        <v>5.6735572044994171</v>
      </c>
      <c r="N124" s="191">
        <f>('ingreso básico'!N123/consumo!N129)*100</f>
        <v>5.6615902173827148</v>
      </c>
      <c r="O124" s="176">
        <f>('ingreso básico'!O123/consumo!O129)*100</f>
        <v>5.6282273584106814</v>
      </c>
      <c r="P124" s="146">
        <f>('ingreso básico'!P123/consumo!P129)*100</f>
        <v>5.6350596296715763</v>
      </c>
      <c r="Q124" s="212">
        <f t="shared" si="6"/>
        <v>-1.3650329241023162</v>
      </c>
    </row>
    <row r="125" spans="2:17" ht="21" customHeight="1" x14ac:dyDescent="0.3">
      <c r="B125" s="79">
        <v>2005</v>
      </c>
      <c r="C125" s="146">
        <f>('ingreso básico'!C124/consumo!C130)*100</f>
        <v>5.5889300379866027</v>
      </c>
      <c r="D125" s="146">
        <f>('ingreso básico'!D124/consumo!D130)*100</f>
        <v>5.5626449028649549</v>
      </c>
      <c r="E125" s="146">
        <f>('ingreso básico'!E124/consumo!E130)*100</f>
        <v>5.7618775827719597</v>
      </c>
      <c r="F125" s="146">
        <f>('ingreso básico'!F124/consumo!F130)*100</f>
        <v>5.685228321991179</v>
      </c>
      <c r="G125" s="146">
        <f>('ingreso básico'!G124/consumo!G130)*100</f>
        <v>5.5114643868037581</v>
      </c>
      <c r="H125" s="146">
        <f>('ingreso básico'!H124/consumo!H130)*100</f>
        <v>5.5939785965504436</v>
      </c>
      <c r="I125" s="146">
        <f>('ingreso básico'!I124/consumo!I130)*100</f>
        <v>5.8613939054248654</v>
      </c>
      <c r="J125" s="146">
        <f>('ingreso básico'!J124/consumo!J130)*100</f>
        <v>6.1913092637282894</v>
      </c>
      <c r="K125" s="146">
        <f>('ingreso básico'!K124/consumo!K130)*100</f>
        <v>5.0512452851708041</v>
      </c>
      <c r="L125" s="146">
        <f>('ingreso básico'!L124/consumo!L130)*100</f>
        <v>5.7240213767110859</v>
      </c>
      <c r="M125" s="146">
        <f>('ingreso básico'!M124/consumo!M130)*100</f>
        <v>5.7153431320329799</v>
      </c>
      <c r="N125" s="191">
        <f>('ingreso básico'!N124/consumo!N130)*100</f>
        <v>5.5735157882538564</v>
      </c>
      <c r="O125" s="176">
        <f>('ingreso básico'!O124/consumo!O130)*100</f>
        <v>5.6431380694663353</v>
      </c>
      <c r="P125" s="146">
        <f>('ingreso básico'!P124/consumo!P130)*100</f>
        <v>5.6477480777478322</v>
      </c>
      <c r="Q125" s="212">
        <f t="shared" si="6"/>
        <v>0.26492730492437833</v>
      </c>
    </row>
    <row r="126" spans="2:17" ht="21" customHeight="1" x14ac:dyDescent="0.3">
      <c r="B126" s="79">
        <v>2006</v>
      </c>
      <c r="C126" s="146">
        <f>('ingreso básico'!C125/consumo!C131)*100</f>
        <v>5.7450721217817771</v>
      </c>
      <c r="D126" s="146">
        <f>('ingreso básico'!D125/consumo!D131)*100</f>
        <v>5.6099939621474082</v>
      </c>
      <c r="E126" s="146">
        <f>('ingreso básico'!E125/consumo!E131)*100</f>
        <v>5.4824627168167943</v>
      </c>
      <c r="F126" s="146">
        <f>('ingreso básico'!F125/consumo!F131)*100</f>
        <v>5.7224856055480471</v>
      </c>
      <c r="G126" s="146">
        <f>('ingreso básico'!G125/consumo!G131)*100</f>
        <v>5.4920763579081999</v>
      </c>
      <c r="H126" s="146">
        <f>('ingreso básico'!H125/consumo!H131)*100</f>
        <v>5.710170188176507</v>
      </c>
      <c r="I126" s="146">
        <f>('ingreso básico'!I125/consumo!I131)*100</f>
        <v>5.7875181419404962</v>
      </c>
      <c r="J126" s="146">
        <f>('ingreso básico'!J125/consumo!J131)*100</f>
        <v>6.0295326007366521</v>
      </c>
      <c r="K126" s="146">
        <f>('ingreso básico'!K125/consumo!K131)*100</f>
        <v>5.2959512025312039</v>
      </c>
      <c r="L126" s="146">
        <f>('ingreso básico'!L125/consumo!L131)*100</f>
        <v>5.7815003914072776</v>
      </c>
      <c r="M126" s="146">
        <f>('ingreso básico'!M125/consumo!M131)*100</f>
        <v>5.7139741459504538</v>
      </c>
      <c r="N126" s="191">
        <f>('ingreso básico'!N125/consumo!N131)*100</f>
        <v>5.5495926674095655</v>
      </c>
      <c r="O126" s="176">
        <f>('ingreso básico'!O125/consumo!O131)*100</f>
        <v>5.6544424792478978</v>
      </c>
      <c r="P126" s="146">
        <f>('ingreso básico'!P125/consumo!P131)*100</f>
        <v>5.700813289555966</v>
      </c>
      <c r="Q126" s="212">
        <f t="shared" si="6"/>
        <v>0.20032133969445365</v>
      </c>
    </row>
    <row r="127" spans="2:17" ht="21" customHeight="1" x14ac:dyDescent="0.3">
      <c r="B127" s="79">
        <v>2007</v>
      </c>
      <c r="C127" s="146">
        <f>('ingreso básico'!C126/consumo!C132)*100</f>
        <v>5.6916459852564261</v>
      </c>
      <c r="D127" s="146">
        <f>('ingreso básico'!D126/consumo!D132)*100</f>
        <v>5.649811940673267</v>
      </c>
      <c r="E127" s="146">
        <f>('ingreso básico'!E126/consumo!E132)*100</f>
        <v>6.1448474911083721</v>
      </c>
      <c r="F127" s="146">
        <f>('ingreso básico'!F126/consumo!F132)*100</f>
        <v>5.4652167114289263</v>
      </c>
      <c r="G127" s="146">
        <f>('ingreso básico'!G126/consumo!G132)*100</f>
        <v>5.6456041055871085</v>
      </c>
      <c r="H127" s="146">
        <f>('ingreso básico'!H126/consumo!H132)*100</f>
        <v>5.7080814870189265</v>
      </c>
      <c r="I127" s="146">
        <f>('ingreso básico'!I126/consumo!I132)*100</f>
        <v>5.7170845627026772</v>
      </c>
      <c r="J127" s="146">
        <f>('ingreso básico'!J126/consumo!J132)*100</f>
        <v>5.9064268582101471</v>
      </c>
      <c r="K127" s="146">
        <f>('ingreso básico'!K126/consumo!K132)*100</f>
        <v>5.7561647159310505</v>
      </c>
      <c r="L127" s="146">
        <f>('ingreso básico'!L126/consumo!L132)*100</f>
        <v>5.6270243062867609</v>
      </c>
      <c r="M127" s="146">
        <f>('ingreso básico'!M126/consumo!M132)*100</f>
        <v>5.7827089504744356</v>
      </c>
      <c r="N127" s="191">
        <f>('ingreso básico'!N126/consumo!N132)*100</f>
        <v>5.6628337664123123</v>
      </c>
      <c r="O127" s="176">
        <f>('ingreso básico'!O126/consumo!O132)*100</f>
        <v>5.7270033146416033</v>
      </c>
      <c r="P127" s="146">
        <f>('ingreso básico'!P126/consumo!P132)*100</f>
        <v>5.7161533173115204</v>
      </c>
      <c r="Q127" s="212">
        <f t="shared" si="6"/>
        <v>1.2832535773422027</v>
      </c>
    </row>
    <row r="128" spans="2:17" ht="21" customHeight="1" x14ac:dyDescent="0.3">
      <c r="B128" s="79">
        <v>2008</v>
      </c>
      <c r="C128" s="146">
        <f>('ingreso básico'!C127/consumo!C133)*100</f>
        <v>5.7631089725365587</v>
      </c>
      <c r="D128" s="146">
        <f>('ingreso básico'!D127/consumo!D133)*100</f>
        <v>5.5509911081297458</v>
      </c>
      <c r="E128" s="146">
        <f>('ingreso básico'!E127/consumo!E133)*100</f>
        <v>5.6858969540398974</v>
      </c>
      <c r="F128" s="146">
        <f>('ingreso básico'!F127/consumo!F133)*100</f>
        <v>5.8787513514883409</v>
      </c>
      <c r="G128" s="146">
        <f>('ingreso básico'!G127/consumo!G133)*100</f>
        <v>5.8142379416988952</v>
      </c>
      <c r="H128" s="146">
        <f>('ingreso básico'!H127/consumo!H133)*100</f>
        <v>5.4559331444853054</v>
      </c>
      <c r="I128" s="146">
        <f>('ingreso básico'!I127/consumo!I133)*100</f>
        <v>5.9946241514746053</v>
      </c>
      <c r="J128" s="146">
        <f>('ingreso básico'!J127/consumo!J133)*100</f>
        <v>5.8140016176740295</v>
      </c>
      <c r="K128" s="146">
        <f>('ingreso básico'!K127/consumo!K133)*100</f>
        <v>5.6883174272080801</v>
      </c>
      <c r="L128" s="146">
        <f>('ingreso básico'!L127/consumo!L133)*100</f>
        <v>6.2275268855621206</v>
      </c>
      <c r="M128" s="146">
        <f>('ingreso básico'!M127/consumo!M133)*100</f>
        <v>5.7220537486823053</v>
      </c>
      <c r="N128" s="191">
        <f>('ingreso básico'!N127/consumo!N133)*100</f>
        <v>5.7429929964539861</v>
      </c>
      <c r="O128" s="176">
        <f>('ingreso básico'!O127/consumo!O133)*100</f>
        <v>5.7726687050678187</v>
      </c>
      <c r="P128" s="146">
        <f>('ingreso básico'!P127/consumo!P133)*100</f>
        <v>5.7925393789645678</v>
      </c>
      <c r="Q128" s="212">
        <f t="shared" si="6"/>
        <v>0.79736972230255443</v>
      </c>
    </row>
    <row r="129" spans="2:17" ht="21" customHeight="1" x14ac:dyDescent="0.3">
      <c r="B129" s="79">
        <v>2009</v>
      </c>
      <c r="C129" s="146">
        <f>('ingreso básico'!C128/consumo!C134)*100</f>
        <v>5.6675088739796795</v>
      </c>
      <c r="D129" s="146">
        <f>('ingreso básico'!D128/consumo!D134)*100</f>
        <v>5.8327335973425143</v>
      </c>
      <c r="E129" s="146">
        <f>('ingreso básico'!E128/consumo!E134)*100</f>
        <v>5.707969284192588</v>
      </c>
      <c r="F129" s="146">
        <f>('ingreso básico'!F128/consumo!F134)*100</f>
        <v>5.6894821292375637</v>
      </c>
      <c r="G129" s="146">
        <f>('ingreso básico'!G128/consumo!G134)*100</f>
        <v>5.8625517362417154</v>
      </c>
      <c r="H129" s="146">
        <f>('ingreso básico'!H128/consumo!H134)*100</f>
        <v>5.6048413670245472</v>
      </c>
      <c r="I129" s="146">
        <f>('ingreso básico'!I128/consumo!I134)*100</f>
        <v>5.8890435719907552</v>
      </c>
      <c r="J129" s="146">
        <f>('ingreso básico'!J128/consumo!J134)*100</f>
        <v>5.7528480818627283</v>
      </c>
      <c r="K129" s="146">
        <f>('ingreso básico'!K128/consumo!K134)*100</f>
        <v>5.9915732022304766</v>
      </c>
      <c r="L129" s="146">
        <f>('ingreso básico'!L128/consumo!L134)*100</f>
        <v>5.7973599228254784</v>
      </c>
      <c r="M129" s="146">
        <f>('ingreso básico'!M128/consumo!M134)*100</f>
        <v>6.0185623672433897</v>
      </c>
      <c r="N129" s="191">
        <f>('ingreso básico'!N128/consumo!N134)*100</f>
        <v>5.6917859345436232</v>
      </c>
      <c r="O129" s="176">
        <f>('ingreso básico'!O128/consumo!O134)*100</f>
        <v>5.7894766806425944</v>
      </c>
      <c r="P129" s="146">
        <f>('ingreso básico'!P128/consumo!P134)*100</f>
        <v>5.816412813268963</v>
      </c>
      <c r="Q129" s="212">
        <f t="shared" si="6"/>
        <v>0.29116473564505529</v>
      </c>
    </row>
    <row r="130" spans="2:17" ht="21" customHeight="1" x14ac:dyDescent="0.3">
      <c r="B130" s="79">
        <v>2010</v>
      </c>
      <c r="C130" s="146">
        <f>('ingreso básico'!C129/consumo!C135)*100</f>
        <v>5.7548216332347639</v>
      </c>
      <c r="D130" s="146">
        <f>('ingreso básico'!D129/consumo!D135)*100</f>
        <v>5.7933810188178247</v>
      </c>
      <c r="E130" s="146">
        <f>('ingreso básico'!E129/consumo!E135)*100</f>
        <v>5.7269351843095135</v>
      </c>
      <c r="F130" s="146">
        <f>('ingreso básico'!F129/consumo!F135)*100</f>
        <v>5.7555359177419687</v>
      </c>
      <c r="G130" s="146">
        <f>('ingreso básico'!G129/consumo!G135)*100</f>
        <v>5.7900137298028369</v>
      </c>
      <c r="H130" s="146">
        <f>('ingreso básico'!H129/consumo!H135)*100</f>
        <v>5.86578638141191</v>
      </c>
      <c r="I130" s="146">
        <f>('ingreso básico'!I129/consumo!I135)*100</f>
        <v>5.8805006656772107</v>
      </c>
      <c r="J130" s="146">
        <f>('ingreso básico'!J129/consumo!J135)*100</f>
        <v>5.9997462723042236</v>
      </c>
      <c r="K130" s="146">
        <f>('ingreso básico'!K129/consumo!K135)*100</f>
        <v>5.7739128505633648</v>
      </c>
      <c r="L130" s="146">
        <f>('ingreso básico'!L129/consumo!L135)*100</f>
        <v>5.8048434168481311</v>
      </c>
      <c r="M130" s="146">
        <f>('ingreso básico'!M129/consumo!M135)*100</f>
        <v>5.8637839033682742</v>
      </c>
      <c r="N130" s="191">
        <f>('ingreso básico'!N129/consumo!N135)*100</f>
        <v>5.9583039413108256</v>
      </c>
      <c r="O130" s="176">
        <f>('ingreso básico'!O129/consumo!O135)*100</f>
        <v>5.8274471979323339</v>
      </c>
      <c r="P130" s="146">
        <f>('ingreso básico'!P129/consumo!P135)*100</f>
        <v>5.8538016659143794</v>
      </c>
      <c r="Q130" s="212">
        <f t="shared" si="6"/>
        <v>0.65585405010260001</v>
      </c>
    </row>
    <row r="131" spans="2:17" ht="21" customHeight="1" x14ac:dyDescent="0.3">
      <c r="B131" s="79">
        <v>2011</v>
      </c>
      <c r="C131" s="146">
        <f>('ingreso básico'!C130/consumo!C136)*100</f>
        <v>5.7894292886098384</v>
      </c>
      <c r="D131" s="146">
        <f>('ingreso básico'!D130/consumo!D136)*100</f>
        <v>5.8132543318781327</v>
      </c>
      <c r="E131" s="146">
        <f>('ingreso básico'!E130/consumo!E136)*100</f>
        <v>5.7392244620954793</v>
      </c>
      <c r="F131" s="146">
        <f>('ingreso básico'!F130/consumo!F136)*100</f>
        <v>5.8166446826968938</v>
      </c>
      <c r="G131" s="146">
        <f>('ingreso básico'!G130/consumo!G136)*100</f>
        <v>5.9006132501684858</v>
      </c>
      <c r="H131" s="146">
        <f>('ingreso básico'!H130/consumo!H136)*100</f>
        <v>5.9395819108891201</v>
      </c>
      <c r="I131" s="146">
        <f>('ingreso básico'!I130/consumo!I136)*100</f>
        <v>5.9596171335115278</v>
      </c>
      <c r="J131" s="146">
        <f>('ingreso básico'!J130/consumo!J136)*100</f>
        <v>6.1955436680219895</v>
      </c>
      <c r="K131" s="146">
        <f>('ingreso básico'!K130/consumo!K136)*100</f>
        <v>5.8422071125370056</v>
      </c>
      <c r="L131" s="146">
        <f>('ingreso básico'!L130/consumo!L136)*100</f>
        <v>5.8404711852475932</v>
      </c>
      <c r="M131" s="146">
        <f>('ingreso básico'!M130/consumo!M136)*100</f>
        <v>5.9011599647350446</v>
      </c>
      <c r="N131" s="191">
        <f>('ingreso básico'!N130/consumo!N136)*100</f>
        <v>5.8313234988018987</v>
      </c>
      <c r="O131" s="176">
        <f>('ingreso básico'!O130/consumo!O136)*100</f>
        <v>5.8753711693759714</v>
      </c>
      <c r="P131" s="146">
        <f>('ingreso básico'!P130/consumo!P136)*100</f>
        <v>5.9091480656868507</v>
      </c>
      <c r="Q131" s="212">
        <f t="shared" si="6"/>
        <v>0.8223836238386184</v>
      </c>
    </row>
    <row r="132" spans="2:17" ht="21" customHeight="1" x14ac:dyDescent="0.3">
      <c r="B132" s="79">
        <v>2012</v>
      </c>
      <c r="C132" s="146">
        <f>('ingreso básico'!C131/consumo!C137)*100</f>
        <v>5.9026472003545418</v>
      </c>
      <c r="D132" s="146">
        <f>('ingreso básico'!D131/consumo!D137)*100</f>
        <v>5.8391151325746238</v>
      </c>
      <c r="E132" s="146">
        <f>('ingreso básico'!E131/consumo!E137)*100</f>
        <v>5.791957393396495</v>
      </c>
      <c r="F132" s="146">
        <f>('ingreso básico'!F131/consumo!F137)*100</f>
        <v>5.7773544614998817</v>
      </c>
      <c r="G132" s="146">
        <f>('ingreso básico'!G131/consumo!G137)*100</f>
        <v>5.9783158625674977</v>
      </c>
      <c r="H132" s="146">
        <f>('ingreso básico'!H131/consumo!H137)*100</f>
        <v>6.1020928296732047</v>
      </c>
      <c r="I132" s="146">
        <f>('ingreso básico'!I131/consumo!I137)*100</f>
        <v>6.0165399233543821</v>
      </c>
      <c r="J132" s="146">
        <f>('ingreso básico'!J131/consumo!J137)*100</f>
        <v>5.9652476842872924</v>
      </c>
      <c r="K132" s="146">
        <f>('ingreso básico'!K131/consumo!K137)*100</f>
        <v>6.4201421172704336</v>
      </c>
      <c r="L132" s="146">
        <f>('ingreso básico'!L131/consumo!L137)*100</f>
        <v>6.121702017599878</v>
      </c>
      <c r="M132" s="146">
        <f>('ingreso básico'!M131/consumo!M137)*100</f>
        <v>5.4075616023942175</v>
      </c>
      <c r="N132" s="191">
        <f>('ingreso básico'!N131/consumo!N137)*100</f>
        <v>6.5770587708857073</v>
      </c>
      <c r="O132" s="176">
        <f>('ingreso básico'!O131/consumo!O137)*100</f>
        <v>5.9614567289686722</v>
      </c>
      <c r="P132" s="146">
        <f>('ingreso básico'!P131/consumo!P137)*100</f>
        <v>6.0296632600263589</v>
      </c>
      <c r="Q132" s="212">
        <f t="shared" si="6"/>
        <v>1.4651935530711979</v>
      </c>
    </row>
    <row r="133" spans="2:17" ht="21" customHeight="1" x14ac:dyDescent="0.3">
      <c r="B133" s="79">
        <v>2013</v>
      </c>
      <c r="C133" s="146">
        <f>('ingreso básico'!C132/consumo!C138)*100</f>
        <v>5.996266011031314</v>
      </c>
      <c r="D133" s="146">
        <f>('ingreso básico'!D132/consumo!D138)*100</f>
        <v>6.1250838147022169</v>
      </c>
      <c r="E133" s="146">
        <f>('ingreso básico'!E132/consumo!E138)*100</f>
        <v>5.6571553127271708</v>
      </c>
      <c r="F133" s="146">
        <f>('ingreso básico'!F132/consumo!F138)*100</f>
        <v>6.285296882053701</v>
      </c>
      <c r="G133" s="146">
        <f>('ingreso básico'!G132/consumo!G138)*100</f>
        <v>5.9017373714416683</v>
      </c>
      <c r="H133" s="146">
        <f>('ingreso básico'!H132/consumo!H138)*100</f>
        <v>6.2494518717603409</v>
      </c>
      <c r="I133" s="146">
        <f>('ingreso básico'!I132/consumo!I138)*100</f>
        <v>6.3994232142271956</v>
      </c>
      <c r="J133" s="146">
        <f>('ingreso básico'!J132/consumo!J138)*100</f>
        <v>6.1854122498915247</v>
      </c>
      <c r="K133" s="146">
        <f>('ingreso básico'!K132/consumo!K138)*100</f>
        <v>6.3597012801731703</v>
      </c>
      <c r="L133" s="146">
        <f>('ingreso básico'!L132/consumo!L138)*100</f>
        <v>6.0781010677996026</v>
      </c>
      <c r="M133" s="146">
        <f>('ingreso básico'!M132/consumo!M138)*100</f>
        <v>6.3655774431337946</v>
      </c>
      <c r="N133" s="191">
        <f>('ingreso básico'!N132/consumo!N138)*100</f>
        <v>5.8966682679901146</v>
      </c>
      <c r="O133" s="176">
        <f>('ingreso básico'!O132/consumo!O138)*100</f>
        <v>6.114049368845591</v>
      </c>
      <c r="P133" s="146">
        <f>('ingreso básico'!P132/consumo!P138)*100</f>
        <v>6.2018077356084378</v>
      </c>
      <c r="Q133" s="212">
        <f t="shared" si="6"/>
        <v>2.5596535681525756</v>
      </c>
    </row>
    <row r="134" spans="2:17" ht="21" customHeight="1" x14ac:dyDescent="0.3">
      <c r="B134" s="79">
        <v>2014</v>
      </c>
      <c r="C134" s="146">
        <f>('ingreso básico'!C133/consumo!C139)*100</f>
        <v>6.3091561386655197</v>
      </c>
      <c r="D134" s="146">
        <f>('ingreso básico'!D133/consumo!D139)*100</f>
        <v>6.3724638438547254</v>
      </c>
      <c r="E134" s="146">
        <f>('ingreso básico'!E133/consumo!E139)*100</f>
        <v>5.9761388343419997</v>
      </c>
      <c r="F134" s="146">
        <f>('ingreso básico'!F133/consumo!F139)*100</f>
        <v>5.9723279590740024</v>
      </c>
      <c r="G134" s="146">
        <f>('ingreso básico'!G133/consumo!G139)*100</f>
        <v>6.4045594060419377</v>
      </c>
      <c r="H134" s="146">
        <f>('ingreso básico'!H133/consumo!H139)*100</f>
        <v>6.1335984082283108</v>
      </c>
      <c r="I134" s="146">
        <f>('ingreso básico'!I133/consumo!I139)*100</f>
        <v>6.3594971806622436</v>
      </c>
      <c r="J134" s="146">
        <f>('ingreso básico'!J133/consumo!J139)*100</f>
        <v>6.7149913807844648</v>
      </c>
      <c r="K134" s="146">
        <f>('ingreso básico'!K133/consumo!K139)*100</f>
        <v>6.1422252680288718</v>
      </c>
      <c r="L134" s="146">
        <f>('ingreso básico'!L133/consumo!L139)*100</f>
        <v>6.2757651495934805</v>
      </c>
      <c r="M134" s="146">
        <f>('ingreso básico'!M133/consumo!M139)*100</f>
        <v>6.6707026387805683</v>
      </c>
      <c r="N134" s="191">
        <f>('ingreso básico'!N133/consumo!N139)*100</f>
        <v>5.7591478641056089</v>
      </c>
      <c r="O134" s="176">
        <f>('ingreso básico'!O133/consumo!O139)*100</f>
        <v>6.2484425806319299</v>
      </c>
      <c r="P134" s="146">
        <f>('ingreso básico'!P133/consumo!P139)*100</f>
        <v>6.2689059003337393</v>
      </c>
      <c r="Q134" s="212">
        <f t="shared" si="6"/>
        <v>2.1981047858583791</v>
      </c>
    </row>
    <row r="135" spans="2:17" ht="21" customHeight="1" x14ac:dyDescent="0.3">
      <c r="B135" s="85">
        <v>2015</v>
      </c>
      <c r="C135" s="147">
        <f>('ingreso básico'!C134/consumo!C140)*100</f>
        <v>5.9496174217308102</v>
      </c>
      <c r="D135" s="147">
        <f>('ingreso básico'!D134/consumo!D140)*100</f>
        <v>6.4994258072832336</v>
      </c>
      <c r="E135" s="147">
        <f>('ingreso básico'!E134/consumo!E140)*100</f>
        <v>6.4090071888778617</v>
      </c>
      <c r="F135" s="147">
        <f>('ingreso básico'!F134/consumo!F140)*100</f>
        <v>6.1543388095230602</v>
      </c>
      <c r="G135" s="147">
        <f>('ingreso básico'!G134/consumo!G140)*100</f>
        <v>5.8547407629305885</v>
      </c>
      <c r="H135" s="147">
        <f>('ingreso básico'!H134/consumo!H140)*100</f>
        <v>6.5336187610998699</v>
      </c>
      <c r="I135" s="147">
        <f>('ingreso básico'!I134/consumo!I140)*100</f>
        <v>6.1762371258756437</v>
      </c>
      <c r="J135" s="147">
        <f>('ingreso básico'!J134/consumo!J140)*100</f>
        <v>6.4970777836986029</v>
      </c>
      <c r="K135" s="147">
        <f>('ingreso básico'!K134/consumo!K140)*100</f>
        <v>6.7378468405370988</v>
      </c>
      <c r="L135" s="147">
        <f>('ingreso básico'!L134/consumo!L140)*100</f>
        <v>6.0750594356257634</v>
      </c>
      <c r="M135" s="147">
        <f>('ingreso básico'!M134/consumo!M140)*100</f>
        <v>5.6837576199776221</v>
      </c>
      <c r="N135" s="198"/>
      <c r="O135" s="177">
        <f>('ingreso básico'!O134/consumo!O140)*100</f>
        <v>6.2252638610606832</v>
      </c>
      <c r="P135" s="147"/>
      <c r="Q135" s="218">
        <f t="shared" si="6"/>
        <v>-0.37095194958008948</v>
      </c>
    </row>
    <row r="136" spans="2:17" ht="21" customHeight="1" x14ac:dyDescent="0.3">
      <c r="B136" s="95"/>
      <c r="C136" s="96"/>
      <c r="D136" s="96"/>
      <c r="E136" s="96"/>
      <c r="F136" s="96"/>
      <c r="G136" s="96"/>
      <c r="H136" s="96"/>
      <c r="O136" s="97"/>
      <c r="P136" s="96"/>
    </row>
    <row r="137" spans="2:17" ht="21" customHeight="1" x14ac:dyDescent="0.3"/>
    <row r="138" spans="2:17" ht="21" customHeight="1" x14ac:dyDescent="0.3"/>
    <row r="139" spans="2:17" ht="21" customHeight="1" x14ac:dyDescent="0.3"/>
    <row r="140" spans="2:17" ht="21" customHeight="1" x14ac:dyDescent="0.3"/>
    <row r="141" spans="2:17" ht="21" customHeight="1" x14ac:dyDescent="0.3"/>
    <row r="142" spans="2:17" ht="21" customHeight="1" x14ac:dyDescent="0.3"/>
    <row r="143" spans="2:17" ht="21" customHeight="1" x14ac:dyDescent="0.3"/>
    <row r="144" spans="2:17"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row r="186" ht="21" customHeight="1" x14ac:dyDescent="0.3"/>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zoomScale="70" zoomScaleNormal="70" workbookViewId="0">
      <selection activeCell="Q19" sqref="Q19"/>
    </sheetView>
  </sheetViews>
  <sheetFormatPr defaultColWidth="9.109375" defaultRowHeight="15.6" x14ac:dyDescent="0.3"/>
  <cols>
    <col min="1" max="1" width="20.6640625" style="4" customWidth="1"/>
    <col min="2" max="2" width="12.88671875" style="70" bestFit="1" customWidth="1"/>
    <col min="3" max="4" width="13.5546875" style="70" customWidth="1"/>
    <col min="5" max="5" width="14" style="70" customWidth="1"/>
    <col min="6" max="13" width="13.5546875" style="70" customWidth="1"/>
    <col min="14" max="14" width="13.5546875" style="200" customWidth="1"/>
    <col min="15" max="17" width="14.44140625" style="70" customWidth="1"/>
    <col min="18" max="18" width="14.109375" style="4" customWidth="1"/>
    <col min="19" max="16384" width="9.109375" style="4"/>
  </cols>
  <sheetData>
    <row r="1" spans="2:20" ht="37.200000000000003" x14ac:dyDescent="0.6">
      <c r="B1" s="178" t="s">
        <v>17</v>
      </c>
      <c r="C1" s="68"/>
      <c r="D1" s="68"/>
      <c r="E1" s="68"/>
      <c r="F1" s="68"/>
      <c r="G1" s="68"/>
      <c r="H1" s="68"/>
      <c r="I1" s="68"/>
      <c r="J1" s="68"/>
      <c r="K1" s="68"/>
      <c r="L1" s="68"/>
      <c r="M1" s="68"/>
      <c r="N1" s="194"/>
      <c r="O1" s="68"/>
      <c r="P1" s="68"/>
      <c r="Q1" s="68"/>
    </row>
    <row r="2" spans="2:20" ht="33.75" x14ac:dyDescent="0.5">
      <c r="B2" s="137" t="s">
        <v>46</v>
      </c>
      <c r="C2" s="138"/>
      <c r="D2" s="138"/>
      <c r="E2" s="138"/>
      <c r="F2" s="138"/>
      <c r="G2" s="138"/>
      <c r="H2" s="138"/>
      <c r="I2" s="138"/>
      <c r="J2" s="138"/>
      <c r="K2" s="138"/>
      <c r="L2" s="138"/>
      <c r="M2" s="138"/>
      <c r="N2" s="192"/>
      <c r="O2" s="138"/>
      <c r="P2" s="138"/>
      <c r="Q2" s="168" t="s">
        <v>42</v>
      </c>
      <c r="R2" s="5"/>
      <c r="S2" s="5"/>
    </row>
    <row r="3" spans="2:20" ht="31.2" x14ac:dyDescent="0.3">
      <c r="B3" s="139" t="s">
        <v>23</v>
      </c>
      <c r="C3" s="140" t="s">
        <v>24</v>
      </c>
      <c r="D3" s="141" t="s">
        <v>25</v>
      </c>
      <c r="E3" s="141" t="s">
        <v>26</v>
      </c>
      <c r="F3" s="141" t="s">
        <v>27</v>
      </c>
      <c r="G3" s="141" t="s">
        <v>28</v>
      </c>
      <c r="H3" s="141" t="s">
        <v>29</v>
      </c>
      <c r="I3" s="141" t="s">
        <v>30</v>
      </c>
      <c r="J3" s="141" t="s">
        <v>31</v>
      </c>
      <c r="K3" s="141" t="s">
        <v>32</v>
      </c>
      <c r="L3" s="141" t="s">
        <v>33</v>
      </c>
      <c r="M3" s="141" t="s">
        <v>34</v>
      </c>
      <c r="N3" s="184" t="s">
        <v>35</v>
      </c>
      <c r="O3" s="142" t="s">
        <v>36</v>
      </c>
      <c r="P3" s="143" t="s">
        <v>37</v>
      </c>
      <c r="Q3" s="144" t="s">
        <v>38</v>
      </c>
      <c r="R3" s="5"/>
    </row>
    <row r="4" spans="2:20" ht="21" customHeight="1" x14ac:dyDescent="0.25">
      <c r="B4" s="79">
        <v>2000</v>
      </c>
      <c r="C4" s="169">
        <f>('Ingreso FOA'!C4/consumo!C5)*100</f>
        <v>3.6706156174228504</v>
      </c>
      <c r="D4" s="169">
        <f>('Ingreso FOA'!D4/consumo!D5)*100</f>
        <v>4.1717594320229185</v>
      </c>
      <c r="E4" s="169">
        <f>('Ingreso FOA'!E4/consumo!E5)*100</f>
        <v>4.5336325634797259</v>
      </c>
      <c r="F4" s="169">
        <f>('Ingreso FOA'!F4/consumo!F5)*100</f>
        <v>4.5640578978261219</v>
      </c>
      <c r="G4" s="169">
        <f>('Ingreso FOA'!G4/consumo!G5)*100</f>
        <v>4.4555434681730937</v>
      </c>
      <c r="H4" s="169">
        <f>('Ingreso FOA'!H4/consumo!H5)*100</f>
        <v>4.4975319609362945</v>
      </c>
      <c r="I4" s="169">
        <f>('Ingreso FOA'!I4/consumo!I5)*100</f>
        <v>4.7499102003126783</v>
      </c>
      <c r="J4" s="169">
        <f>('Ingreso FOA'!J4/consumo!J5)*100</f>
        <v>4.9861386893441448</v>
      </c>
      <c r="K4" s="169">
        <f>('Ingreso FOA'!K4/consumo!K5)*100</f>
        <v>4.2923819671996606</v>
      </c>
      <c r="L4" s="169">
        <f>('Ingreso FOA'!L4/consumo!L5)*100</f>
        <v>4.5188310051236353</v>
      </c>
      <c r="M4" s="169">
        <f>('Ingreso FOA'!M4/consumo!M5)*100</f>
        <v>4.4904830732057821</v>
      </c>
      <c r="N4" s="199">
        <f>('Ingreso FOA'!N4/consumo!N5)*100</f>
        <v>5.6059058728129347</v>
      </c>
      <c r="O4" s="175">
        <f>('Ingreso FOA'!O4/consumo!O5)*100</f>
        <v>4.5369674456496529</v>
      </c>
      <c r="P4" s="145">
        <f>('Ingreso FOA'!P4/consumo!P5)*100</f>
        <v>5.4271497157377073</v>
      </c>
      <c r="Q4" s="95"/>
      <c r="R4" s="5"/>
    </row>
    <row r="5" spans="2:20" ht="21" customHeight="1" x14ac:dyDescent="0.25">
      <c r="B5" s="79">
        <v>2001</v>
      </c>
      <c r="C5" s="170">
        <f>('Ingreso FOA'!C5/consumo!C6)*100</f>
        <v>5.7649384876362184</v>
      </c>
      <c r="D5" s="170">
        <f>('Ingreso FOA'!D5/consumo!D6)*100</f>
        <v>5.8741531520618064</v>
      </c>
      <c r="E5" s="170">
        <f>('Ingreso FOA'!E5/consumo!E6)*100</f>
        <v>5.9118011669666242</v>
      </c>
      <c r="F5" s="170">
        <f>('Ingreso FOA'!F5/consumo!F6)*100</f>
        <v>6.6389178167512455</v>
      </c>
      <c r="G5" s="170">
        <f>('Ingreso FOA'!G5/consumo!G6)*100</f>
        <v>6.169616619183385</v>
      </c>
      <c r="H5" s="170">
        <f>('Ingreso FOA'!H5/consumo!H6)*100</f>
        <v>5.5154996062085297</v>
      </c>
      <c r="I5" s="170">
        <f>('Ingreso FOA'!I5/consumo!I6)*100</f>
        <v>6.3518140197435056</v>
      </c>
      <c r="J5" s="170">
        <f>('Ingreso FOA'!J5/consumo!J6)*100</f>
        <v>5.3679555968618331</v>
      </c>
      <c r="K5" s="170">
        <f>('Ingreso FOA'!K5/consumo!K6)*100</f>
        <v>5.4627213074171266</v>
      </c>
      <c r="L5" s="170">
        <f>('Ingreso FOA'!L5/consumo!L6)*100</f>
        <v>5.5866039070743794</v>
      </c>
      <c r="M5" s="170">
        <f>('Ingreso FOA'!M5/consumo!M6)*100</f>
        <v>5.3609891654043711</v>
      </c>
      <c r="N5" s="191">
        <f>('Ingreso FOA'!N5/consumo!N6)*100</f>
        <v>5.3525607952395688</v>
      </c>
      <c r="O5" s="176">
        <f>('Ingreso FOA'!O5/consumo!O6)*100</f>
        <v>5.791117501502077</v>
      </c>
      <c r="P5" s="146">
        <f>('Ingreso FOA'!P5/consumo!P6)*100</f>
        <v>4.9907776664321046</v>
      </c>
      <c r="Q5" s="212">
        <f>((O5/O4)-1)*100</f>
        <v>27.642915028076452</v>
      </c>
      <c r="R5" s="5"/>
    </row>
    <row r="6" spans="2:20" ht="21" customHeight="1" x14ac:dyDescent="0.25">
      <c r="B6" s="79">
        <v>2002</v>
      </c>
      <c r="C6" s="170">
        <f>('Ingreso FOA'!C6/consumo!C7)*100</f>
        <v>4.8894060976973588</v>
      </c>
      <c r="D6" s="170">
        <f>('Ingreso FOA'!D6/consumo!D7)*100</f>
        <v>4.3930110521532635</v>
      </c>
      <c r="E6" s="170">
        <f>('Ingreso FOA'!E6/consumo!E7)*100</f>
        <v>4.6866384681133839</v>
      </c>
      <c r="F6" s="170">
        <f>('Ingreso FOA'!F6/consumo!F7)*100</f>
        <v>4.8202784814318118</v>
      </c>
      <c r="G6" s="170">
        <f>('Ingreso FOA'!G6/consumo!G7)*100</f>
        <v>3.8817576794346289</v>
      </c>
      <c r="H6" s="170">
        <f>('Ingreso FOA'!H6/consumo!H7)*100</f>
        <v>4.0765462567620334</v>
      </c>
      <c r="I6" s="170">
        <f>('Ingreso FOA'!I6/consumo!I7)*100</f>
        <v>3.9573550278103165</v>
      </c>
      <c r="J6" s="170">
        <f>('Ingreso FOA'!J6/consumo!J7)*100</f>
        <v>3.5696676879097167</v>
      </c>
      <c r="K6" s="170">
        <f>('Ingreso FOA'!K6/consumo!K7)*100</f>
        <v>3.7674761387452365</v>
      </c>
      <c r="L6" s="170">
        <f>('Ingreso FOA'!L6/consumo!L7)*100</f>
        <v>4.2018654538774767</v>
      </c>
      <c r="M6" s="170">
        <f>('Ingreso FOA'!M6/consumo!M7)*100</f>
        <v>4.3364948333860616</v>
      </c>
      <c r="N6" s="191">
        <f>('Ingreso FOA'!N6/consumo!N7)*100</f>
        <v>4.4323588621159544</v>
      </c>
      <c r="O6" s="176">
        <f>('Ingreso FOA'!O6/consumo!O7)*100</f>
        <v>4.273916133654061</v>
      </c>
      <c r="P6" s="146">
        <f>('Ingreso FOA'!P6/consumo!P7)*100</f>
        <v>4.4850394236233093</v>
      </c>
      <c r="Q6" s="212">
        <f t="shared" ref="Q6:Q19" si="0">((O6/O5)-1)*100</f>
        <v>-26.198766774365922</v>
      </c>
      <c r="R6" s="5"/>
    </row>
    <row r="7" spans="2:20" ht="21" customHeight="1" x14ac:dyDescent="0.25">
      <c r="B7" s="79">
        <v>2003</v>
      </c>
      <c r="C7" s="170">
        <f>('Ingreso FOA'!C7/consumo!C8)*100</f>
        <v>4.8392615693715921</v>
      </c>
      <c r="D7" s="170">
        <f>('Ingreso FOA'!D7/consumo!D8)*100</f>
        <v>5.3515277303075974</v>
      </c>
      <c r="E7" s="170">
        <f>('Ingreso FOA'!E7/consumo!E8)*100</f>
        <v>4.4395859319292814</v>
      </c>
      <c r="F7" s="170">
        <f>('Ingreso FOA'!F7/consumo!F8)*100</f>
        <v>4.9950847920693535</v>
      </c>
      <c r="G7" s="170">
        <f>('Ingreso FOA'!G7/consumo!G8)*100</f>
        <v>5.0463992047556587</v>
      </c>
      <c r="H7" s="170">
        <f>('Ingreso FOA'!H7/consumo!H8)*100</f>
        <v>4.4700475903096253</v>
      </c>
      <c r="I7" s="170">
        <f>('Ingreso FOA'!I7/consumo!I8)*100</f>
        <v>5.2945659387465591</v>
      </c>
      <c r="J7" s="170">
        <f>('Ingreso FOA'!J7/consumo!J8)*100</f>
        <v>5.483416463344942</v>
      </c>
      <c r="K7" s="170">
        <f>('Ingreso FOA'!K7/consumo!K8)*100</f>
        <v>6.0625019649680372</v>
      </c>
      <c r="L7" s="170">
        <f>('Ingreso FOA'!L7/consumo!L8)*100</f>
        <v>5.3019610752143187</v>
      </c>
      <c r="M7" s="170">
        <f>('Ingreso FOA'!M7/consumo!M8)*100</f>
        <v>5.0923979145418272</v>
      </c>
      <c r="N7" s="191">
        <f>('Ingreso FOA'!N7/consumo!N8)*100</f>
        <v>5.3224330432828202</v>
      </c>
      <c r="O7" s="176">
        <f>('Ingreso FOA'!O7/consumo!O8)*100</f>
        <v>5.1247922364864227</v>
      </c>
      <c r="P7" s="146">
        <f>('Ingreso FOA'!P7/consumo!P8)*100</f>
        <v>5.1029768724310118</v>
      </c>
      <c r="Q7" s="212">
        <f t="shared" si="0"/>
        <v>19.908582111200435</v>
      </c>
      <c r="R7" s="5"/>
    </row>
    <row r="8" spans="2:20" ht="21" customHeight="1" x14ac:dyDescent="0.25">
      <c r="B8" s="79">
        <v>2004</v>
      </c>
      <c r="C8" s="170">
        <f>('Ingreso FOA'!C8/consumo!C9)*100</f>
        <v>4.8833663456885006</v>
      </c>
      <c r="D8" s="170">
        <f>('Ingreso FOA'!D8/consumo!D9)*100</f>
        <v>5.0779524827674214</v>
      </c>
      <c r="E8" s="170">
        <f>('Ingreso FOA'!E8/consumo!E9)*100</f>
        <v>5.2736633216140234</v>
      </c>
      <c r="F8" s="170">
        <f>('Ingreso FOA'!F8/consumo!F9)*100</f>
        <v>4.580188833045324</v>
      </c>
      <c r="G8" s="170">
        <f>('Ingreso FOA'!G8/consumo!G9)*100</f>
        <v>4.7195162499119094</v>
      </c>
      <c r="H8" s="170">
        <f>('Ingreso FOA'!H8/consumo!H9)*100</f>
        <v>4.3836311892007762</v>
      </c>
      <c r="I8" s="170">
        <f>('Ingreso FOA'!I8/consumo!I9)*100</f>
        <v>4.9692407778791052</v>
      </c>
      <c r="J8" s="170">
        <f>('Ingreso FOA'!J8/consumo!J9)*100</f>
        <v>4.8792859793856218</v>
      </c>
      <c r="K8" s="170">
        <f>('Ingreso FOA'!K8/consumo!K9)*100</f>
        <v>5.3149242044636882</v>
      </c>
      <c r="L8" s="170">
        <f>('Ingreso FOA'!L8/consumo!L9)*100</f>
        <v>4.8382744950755789</v>
      </c>
      <c r="M8" s="170">
        <f>('Ingreso FOA'!M8/consumo!M9)*100</f>
        <v>4.6640776421757106</v>
      </c>
      <c r="N8" s="191">
        <f>('Ingreso FOA'!N8/consumo!N9)*100</f>
        <v>5.828225819119722</v>
      </c>
      <c r="O8" s="176">
        <f>('Ingreso FOA'!O8/consumo!O9)*100</f>
        <v>4.9479076182234998</v>
      </c>
      <c r="P8" s="146">
        <f>('Ingreso FOA'!P8/consumo!P9)*100</f>
        <v>5.3823963426977945</v>
      </c>
      <c r="Q8" s="212">
        <f t="shared" si="0"/>
        <v>-3.4515471086530414</v>
      </c>
      <c r="R8" s="5"/>
    </row>
    <row r="9" spans="2:20" ht="21" customHeight="1" x14ac:dyDescent="0.25">
      <c r="B9" s="79">
        <v>2005</v>
      </c>
      <c r="C9" s="170">
        <f>('Ingreso FOA'!C9/consumo!C10)*100</f>
        <v>4.9828046838339084</v>
      </c>
      <c r="D9" s="170">
        <f>('Ingreso FOA'!D9/consumo!D10)*100</f>
        <v>5.3699089207030442</v>
      </c>
      <c r="E9" s="170">
        <f>('Ingreso FOA'!E9/consumo!E10)*100</f>
        <v>5.5419773565255284</v>
      </c>
      <c r="F9" s="170">
        <f>('Ingreso FOA'!F9/consumo!F10)*100</f>
        <v>6.4977138458083807</v>
      </c>
      <c r="G9" s="170">
        <f>('Ingreso FOA'!G9/consumo!G10)*100</f>
        <v>5.9751892955823136</v>
      </c>
      <c r="H9" s="170">
        <f>('Ingreso FOA'!H9/consumo!H10)*100</f>
        <v>5.6143162228718868</v>
      </c>
      <c r="I9" s="170">
        <f>('Ingreso FOA'!I9/consumo!I10)*100</f>
        <v>6.1220057710600368</v>
      </c>
      <c r="J9" s="170">
        <f>('Ingreso FOA'!J9/consumo!J10)*100</f>
        <v>7.1079404343690449</v>
      </c>
      <c r="K9" s="170">
        <f>('Ingreso FOA'!K9/consumo!K10)*100</f>
        <v>7.9284681864999538</v>
      </c>
      <c r="L9" s="170">
        <f>('Ingreso FOA'!L9/consumo!L10)*100</f>
        <v>8.3893476196893673</v>
      </c>
      <c r="M9" s="170">
        <f>('Ingreso FOA'!M9/consumo!M10)*100</f>
        <v>8.5385987804470034</v>
      </c>
      <c r="N9" s="191">
        <f>('Ingreso FOA'!N9/consumo!N10)*100</f>
        <v>8.3675643641822237</v>
      </c>
      <c r="O9" s="176">
        <f>('Ingreso FOA'!O9/consumo!O10)*100</f>
        <v>6.6898879289879396</v>
      </c>
      <c r="P9" s="146">
        <f>('Ingreso FOA'!P9/consumo!P10)*100</f>
        <v>8.8012955622667484</v>
      </c>
      <c r="Q9" s="212">
        <f t="shared" si="0"/>
        <v>35.206403295578937</v>
      </c>
      <c r="R9" s="5"/>
    </row>
    <row r="10" spans="2:20" ht="21" customHeight="1" x14ac:dyDescent="0.25">
      <c r="B10" s="79">
        <v>2006</v>
      </c>
      <c r="C10" s="170">
        <f>('Ingreso FOA'!C10/consumo!C11)*100</f>
        <v>8.4445447794052519</v>
      </c>
      <c r="D10" s="170">
        <f>('Ingreso FOA'!D10/consumo!D11)*100</f>
        <v>10.012351894074612</v>
      </c>
      <c r="E10" s="170">
        <f>('Ingreso FOA'!E10/consumo!E11)*100</f>
        <v>10.469762235121484</v>
      </c>
      <c r="F10" s="170">
        <f>('Ingreso FOA'!F10/consumo!F11)*100</f>
        <v>10.786543832352434</v>
      </c>
      <c r="G10" s="170">
        <f>('Ingreso FOA'!G10/consumo!G11)*100</f>
        <v>9.5211221962207961</v>
      </c>
      <c r="H10" s="170">
        <f>('Ingreso FOA'!H10/consumo!H11)*100</f>
        <v>9.1074427009317436</v>
      </c>
      <c r="I10" s="170">
        <f>('Ingreso FOA'!I10/consumo!I11)*100</f>
        <v>9.0983157472761711</v>
      </c>
      <c r="J10" s="170">
        <f>('Ingreso FOA'!J10/consumo!J11)*100</f>
        <v>8.8498573567500962</v>
      </c>
      <c r="K10" s="170">
        <f>('Ingreso FOA'!K10/consumo!K11)*100</f>
        <v>9.1786589180422382</v>
      </c>
      <c r="L10" s="170">
        <f>('Ingreso FOA'!L10/consumo!L11)*100</f>
        <v>9.7542885746197676</v>
      </c>
      <c r="M10" s="170">
        <f>('Ingreso FOA'!M10/consumo!M11)*100</f>
        <v>9.2945366926834616</v>
      </c>
      <c r="N10" s="191">
        <f>('Ingreso FOA'!N10/consumo!N11)*100</f>
        <v>8.9444851671703862</v>
      </c>
      <c r="O10" s="176">
        <f>('Ingreso FOA'!O10/consumo!O11)*100</f>
        <v>9.4802981431699767</v>
      </c>
      <c r="P10" s="146">
        <f>('Ingreso FOA'!P10/consumo!P11)*100</f>
        <v>9.1577869840759103</v>
      </c>
      <c r="Q10" s="212">
        <f t="shared" si="0"/>
        <v>41.710866367296177</v>
      </c>
      <c r="R10" s="5"/>
    </row>
    <row r="11" spans="2:20" ht="21" customHeight="1" x14ac:dyDescent="0.25">
      <c r="B11" s="79">
        <v>2007</v>
      </c>
      <c r="C11" s="170">
        <f>('Ingreso FOA'!C11/consumo!C12)*100</f>
        <v>9.5955755756167491</v>
      </c>
      <c r="D11" s="170">
        <f>('Ingreso FOA'!D11/consumo!D12)*100</f>
        <v>10.332236562536297</v>
      </c>
      <c r="E11" s="170">
        <f>('Ingreso FOA'!E11/consumo!E12)*100</f>
        <v>9.047882682800843</v>
      </c>
      <c r="F11" s="170">
        <f>('Ingreso FOA'!F11/consumo!F12)*100</f>
        <v>9.6217523716384417</v>
      </c>
      <c r="G11" s="170">
        <f>('Ingreso FOA'!G11/consumo!G12)*100</f>
        <v>8.175985745991726</v>
      </c>
      <c r="H11" s="170">
        <f>('Ingreso FOA'!H11/consumo!H12)*100</f>
        <v>7.7968842198561399</v>
      </c>
      <c r="I11" s="170">
        <f>('Ingreso FOA'!I11/consumo!I12)*100</f>
        <v>8.3398815173929357</v>
      </c>
      <c r="J11" s="170">
        <f>('Ingreso FOA'!J11/consumo!J12)*100</f>
        <v>9.5069578169950457</v>
      </c>
      <c r="K11" s="170">
        <f>('Ingreso FOA'!K11/consumo!K12)*100</f>
        <v>8.1734528508616844</v>
      </c>
      <c r="L11" s="170">
        <f>('Ingreso FOA'!L11/consumo!L12)*100</f>
        <v>9.3446004539302177</v>
      </c>
      <c r="M11" s="170">
        <f>('Ingreso FOA'!M11/consumo!M12)*100</f>
        <v>9.6771694242960802</v>
      </c>
      <c r="N11" s="191">
        <f>('Ingreso FOA'!N11/consumo!N12)*100</f>
        <v>9.0891859573681906</v>
      </c>
      <c r="O11" s="176">
        <f>('Ingreso FOA'!O11/consumo!O12)*100</f>
        <v>9.0784799057424586</v>
      </c>
      <c r="P11" s="146">
        <f>('Ingreso FOA'!P11/consumo!P12)*100</f>
        <v>10.471626318493115</v>
      </c>
      <c r="Q11" s="212">
        <f t="shared" si="0"/>
        <v>-4.2384557042333686</v>
      </c>
      <c r="R11" s="5"/>
    </row>
    <row r="12" spans="2:20" ht="21" customHeight="1" x14ac:dyDescent="0.25">
      <c r="B12" s="79">
        <v>2008</v>
      </c>
      <c r="C12" s="170">
        <f>('Ingreso FOA'!C12/consumo!C13)*100</f>
        <v>10.178693586971926</v>
      </c>
      <c r="D12" s="170">
        <f>('Ingreso FOA'!D12/consumo!D13)*100</f>
        <v>11.051215502666107</v>
      </c>
      <c r="E12" s="170">
        <f>('Ingreso FOA'!E12/consumo!E13)*100</f>
        <v>10.85770566559086</v>
      </c>
      <c r="F12" s="170">
        <f>('Ingreso FOA'!F12/consumo!F13)*100</f>
        <v>11.645749796887898</v>
      </c>
      <c r="G12" s="170">
        <f>('Ingreso FOA'!G12/consumo!G13)*100</f>
        <v>14.083733806505311</v>
      </c>
      <c r="H12" s="170">
        <f>('Ingreso FOA'!H12/consumo!H13)*100</f>
        <v>13.841263723583797</v>
      </c>
      <c r="I12" s="170">
        <f>('Ingreso FOA'!I12/consumo!I13)*100</f>
        <v>13.357394846197582</v>
      </c>
      <c r="J12" s="170">
        <f>('Ingreso FOA'!J12/consumo!J13)*100</f>
        <v>14.289024790073249</v>
      </c>
      <c r="K12" s="170">
        <f>('Ingreso FOA'!K12/consumo!K13)*100</f>
        <v>12.500374016027427</v>
      </c>
      <c r="L12" s="170">
        <f>('Ingreso FOA'!L12/consumo!L13)*100</f>
        <v>13.288584547302515</v>
      </c>
      <c r="M12" s="170">
        <f>('Ingreso FOA'!M12/consumo!M13)*100</f>
        <v>16.143336397774355</v>
      </c>
      <c r="N12" s="191">
        <f>('Ingreso FOA'!N12/consumo!N13)*100</f>
        <v>19.341411550056304</v>
      </c>
      <c r="O12" s="176">
        <f>('Ingreso FOA'!O12/consumo!O13)*100</f>
        <v>13.280449643603106</v>
      </c>
      <c r="P12" s="146">
        <f>('Ingreso FOA'!P12/consumo!P13)*100</f>
        <v>15.224985068460608</v>
      </c>
      <c r="Q12" s="212">
        <f t="shared" si="0"/>
        <v>46.284948377786826</v>
      </c>
      <c r="R12" s="10"/>
      <c r="S12" s="13"/>
      <c r="T12" s="26"/>
    </row>
    <row r="13" spans="2:20" ht="21" customHeight="1" x14ac:dyDescent="0.25">
      <c r="B13" s="79">
        <v>2009</v>
      </c>
      <c r="C13" s="170">
        <f>('Ingreso FOA'!C13/consumo!C14)*100</f>
        <v>20.831203477261607</v>
      </c>
      <c r="D13" s="170">
        <f>('Ingreso FOA'!D13/consumo!D14)*100</f>
        <v>18.94814577016259</v>
      </c>
      <c r="E13" s="170">
        <f>('Ingreso FOA'!E13/consumo!E14)*100</f>
        <v>16.65186543623139</v>
      </c>
      <c r="F13" s="170">
        <f>('Ingreso FOA'!F13/consumo!F14)*100</f>
        <v>14.557510603858587</v>
      </c>
      <c r="G13" s="170">
        <f>('Ingreso FOA'!G13/consumo!G14)*100</f>
        <v>12.131669610580353</v>
      </c>
      <c r="H13" s="170">
        <f>('Ingreso FOA'!H13/consumo!H14)*100</f>
        <v>8.2803866127762298</v>
      </c>
      <c r="I13" s="170">
        <f>('Ingreso FOA'!I13/consumo!I14)*100</f>
        <v>7.9857041607603527</v>
      </c>
      <c r="J13" s="170">
        <f>('Ingreso FOA'!J13/consumo!J14)*100</f>
        <v>9.5330005781202232</v>
      </c>
      <c r="K13" s="170">
        <f>('Ingreso FOA'!K13/consumo!K14)*100</f>
        <v>8.3812981568239966</v>
      </c>
      <c r="L13" s="170">
        <f>('Ingreso FOA'!L13/consumo!L14)*100</f>
        <v>8.8281739133502715</v>
      </c>
      <c r="M13" s="170">
        <f>('Ingreso FOA'!M13/consumo!M14)*100</f>
        <v>9.038348135201419</v>
      </c>
      <c r="N13" s="191">
        <f>('Ingreso FOA'!N13/consumo!N14)*100</f>
        <v>10.418821374175376</v>
      </c>
      <c r="O13" s="176">
        <f>('Ingreso FOA'!O13/consumo!O14)*100</f>
        <v>12.433111052553683</v>
      </c>
      <c r="P13" s="146">
        <f>('Ingreso FOA'!P13/consumo!P14)*100</f>
        <v>10.325398987751448</v>
      </c>
      <c r="Q13" s="212">
        <f t="shared" si="0"/>
        <v>-6.3803456493475519</v>
      </c>
      <c r="R13" s="5"/>
      <c r="S13" s="20"/>
      <c r="T13" s="45"/>
    </row>
    <row r="14" spans="2:20" ht="21" customHeight="1" x14ac:dyDescent="0.25">
      <c r="B14" s="79">
        <v>2010</v>
      </c>
      <c r="C14" s="170">
        <f>('Ingreso FOA'!C14/consumo!C15)*100</f>
        <v>10.464981443147012</v>
      </c>
      <c r="D14" s="170">
        <f>('Ingreso FOA'!D14/consumo!D15)*100</f>
        <v>10.462677154937973</v>
      </c>
      <c r="E14" s="170">
        <f>('Ingreso FOA'!E14/consumo!E15)*100</f>
        <v>10.762063728454557</v>
      </c>
      <c r="F14" s="170">
        <f>('Ingreso FOA'!F14/consumo!F15)*100</f>
        <v>12.20523243780007</v>
      </c>
      <c r="G14" s="170">
        <f>('Ingreso FOA'!G14/consumo!G15)*100</f>
        <v>12.085231090932822</v>
      </c>
      <c r="H14" s="170">
        <f>('Ingreso FOA'!H14/consumo!H15)*100</f>
        <v>12.441757012895215</v>
      </c>
      <c r="I14" s="170">
        <f>('Ingreso FOA'!I14/consumo!I15)*100</f>
        <v>12.630354414174109</v>
      </c>
      <c r="J14" s="170">
        <f>('Ingreso FOA'!J14/consumo!J15)*100</f>
        <v>14.684017114649144</v>
      </c>
      <c r="K14" s="170">
        <f>('Ingreso FOA'!K14/consumo!K15)*100</f>
        <v>13.396901180716943</v>
      </c>
      <c r="L14" s="170">
        <f>('Ingreso FOA'!L14/consumo!L15)*100</f>
        <v>13.081652492765736</v>
      </c>
      <c r="M14" s="170">
        <f>('Ingreso FOA'!M14/consumo!M15)*100</f>
        <v>13.028880154525755</v>
      </c>
      <c r="N14" s="191">
        <f>('Ingreso FOA'!N14/consumo!N15)*100</f>
        <v>13.04036303050845</v>
      </c>
      <c r="O14" s="176">
        <f>('Ingreso FOA'!O14/consumo!O15)*100</f>
        <v>12.278648755264735</v>
      </c>
      <c r="P14" s="146">
        <f>('Ingreso FOA'!P14/consumo!P15)*100</f>
        <v>12.861450522896373</v>
      </c>
      <c r="Q14" s="212">
        <f t="shared" si="0"/>
        <v>-1.2423463173138916</v>
      </c>
      <c r="R14" s="5"/>
    </row>
    <row r="15" spans="2:20" ht="21" customHeight="1" x14ac:dyDescent="0.25">
      <c r="B15" s="79">
        <v>2011</v>
      </c>
      <c r="C15" s="170">
        <f>('Ingreso FOA'!C15/consumo!C16)*100</f>
        <v>12.023767618462779</v>
      </c>
      <c r="D15" s="170">
        <f>('Ingreso FOA'!D15/consumo!D16)*100</f>
        <v>12.209887332127849</v>
      </c>
      <c r="E15" s="170">
        <f>('Ingreso FOA'!E15/consumo!E16)*100</f>
        <v>11.986394515086914</v>
      </c>
      <c r="F15" s="170">
        <f>('Ingreso FOA'!F15/consumo!F16)*100</f>
        <v>13.365527845543873</v>
      </c>
      <c r="G15" s="170">
        <f>('Ingreso FOA'!G15/consumo!G16)*100</f>
        <v>11.495323929191478</v>
      </c>
      <c r="H15" s="170">
        <f>('Ingreso FOA'!H15/consumo!H16)*100</f>
        <v>14.070540682000207</v>
      </c>
      <c r="I15" s="170">
        <f>('Ingreso FOA'!I15/consumo!I16)*100</f>
        <v>14.438727777545033</v>
      </c>
      <c r="J15" s="170">
        <f>('Ingreso FOA'!J15/consumo!J16)*100</f>
        <v>15.128988883080075</v>
      </c>
      <c r="K15" s="170">
        <f>('Ingreso FOA'!K15/consumo!K16)*100</f>
        <v>17.051429614940396</v>
      </c>
      <c r="L15" s="170">
        <f>('Ingreso FOA'!L15/consumo!L16)*100</f>
        <v>16.95202723962149</v>
      </c>
      <c r="M15" s="170">
        <f>('Ingreso FOA'!M15/consumo!M16)*100</f>
        <v>16.419743047105062</v>
      </c>
      <c r="N15" s="191">
        <f>('Ingreso FOA'!N15/consumo!N16)*100</f>
        <v>18.46921254525202</v>
      </c>
      <c r="O15" s="176">
        <f>('Ingreso FOA'!O15/consumo!O16)*100</f>
        <v>14.350010898047069</v>
      </c>
      <c r="P15" s="146">
        <f>('Ingreso FOA'!P15/consumo!P16)*100</f>
        <v>17.08070429260685</v>
      </c>
      <c r="Q15" s="212">
        <f t="shared" si="0"/>
        <v>16.86962616219634</v>
      </c>
    </row>
    <row r="16" spans="2:20" ht="21" customHeight="1" x14ac:dyDescent="0.25">
      <c r="B16" s="79">
        <v>2012</v>
      </c>
      <c r="C16" s="170">
        <f>('Ingreso FOA'!C16/consumo!C17)*100</f>
        <v>17.71383339262486</v>
      </c>
      <c r="D16" s="170">
        <f>('Ingreso FOA'!D16/consumo!D17)*100</f>
        <v>19.019043705757753</v>
      </c>
      <c r="E16" s="170">
        <f>('Ingreso FOA'!E16/consumo!E17)*100</f>
        <v>18.856115936588395</v>
      </c>
      <c r="F16" s="170">
        <f>('Ingreso FOA'!F16/consumo!F17)*100</f>
        <v>18.66527974502392</v>
      </c>
      <c r="G16" s="170">
        <f>('Ingreso FOA'!G16/consumo!G17)*100</f>
        <v>16.47725230653402</v>
      </c>
      <c r="H16" s="170">
        <f>('Ingreso FOA'!H16/consumo!H17)*100</f>
        <v>14.645815953884306</v>
      </c>
      <c r="I16" s="170">
        <f>('Ingreso FOA'!I16/consumo!I17)*100</f>
        <v>14.769275029684442</v>
      </c>
      <c r="J16" s="170">
        <f>('Ingreso FOA'!J16/consumo!J17)*100</f>
        <v>18.961035454444204</v>
      </c>
      <c r="K16" s="170">
        <f>('Ingreso FOA'!K16/consumo!K17)*100</f>
        <v>17.612463404025316</v>
      </c>
      <c r="L16" s="170">
        <f>('Ingreso FOA'!L16/consumo!L17)*100</f>
        <v>16.477660820144241</v>
      </c>
      <c r="M16" s="170">
        <f>('Ingreso FOA'!M16/consumo!M17)*100</f>
        <v>13.990418652318008</v>
      </c>
      <c r="N16" s="191">
        <f>('Ingreso FOA'!N16/consumo!N17)*100</f>
        <v>20.771540575782382</v>
      </c>
      <c r="O16" s="176">
        <f>('Ingreso FOA'!O16/consumo!O17)*100</f>
        <v>17.296616405376351</v>
      </c>
      <c r="P16" s="146">
        <f>('Ingreso FOA'!P16/consumo!P17)*100</f>
        <v>15.577240181986529</v>
      </c>
      <c r="Q16" s="212">
        <f t="shared" si="0"/>
        <v>20.533820693685279</v>
      </c>
    </row>
    <row r="17" spans="2:19" ht="21" customHeight="1" x14ac:dyDescent="0.25">
      <c r="B17" s="79">
        <v>2013</v>
      </c>
      <c r="C17" s="170">
        <f>('Ingreso FOA'!C17/consumo!C18)*100</f>
        <v>16.23151768328238</v>
      </c>
      <c r="D17" s="170">
        <f>('Ingreso FOA'!D17/consumo!D18)*100</f>
        <v>16.067631201072206</v>
      </c>
      <c r="E17" s="170">
        <f>('Ingreso FOA'!E17/consumo!E18)*100</f>
        <v>13.383306666528505</v>
      </c>
      <c r="F17" s="170">
        <f>('Ingreso FOA'!F17/consumo!F18)*100</f>
        <v>13.086655290642218</v>
      </c>
      <c r="G17" s="170">
        <f>('Ingreso FOA'!G17/consumo!G18)*100</f>
        <v>12.316274199065038</v>
      </c>
      <c r="H17" s="170">
        <f>('Ingreso FOA'!H17/consumo!H18)*100</f>
        <v>15.239411937146894</v>
      </c>
      <c r="I17" s="170">
        <f>('Ingreso FOA'!I17/consumo!I18)*100</f>
        <v>15.165109509657157</v>
      </c>
      <c r="J17" s="170">
        <f>('Ingreso FOA'!J17/consumo!J18)*100</f>
        <v>22.172678657015119</v>
      </c>
      <c r="K17" s="170">
        <f>('Ingreso FOA'!K17/consumo!K18)*100</f>
        <v>15.896543083647977</v>
      </c>
      <c r="L17" s="170">
        <f>('Ingreso FOA'!L17/consumo!L18)*100</f>
        <v>15.750666989405874</v>
      </c>
      <c r="M17" s="170">
        <f>('Ingreso FOA'!M17/consumo!M18)*100</f>
        <v>14.607806971948298</v>
      </c>
      <c r="N17" s="191">
        <f>('Ingreso FOA'!N17/consumo!N18)*100</f>
        <v>14.333766993620392</v>
      </c>
      <c r="O17" s="176">
        <f>('Ingreso FOA'!O17/consumo!O18)*100</f>
        <v>15.18908243423911</v>
      </c>
      <c r="P17" s="146">
        <f>('Ingreso FOA'!P17/consumo!P18)*100</f>
        <v>15.483219854552308</v>
      </c>
      <c r="Q17" s="212">
        <f t="shared" si="0"/>
        <v>-12.184660408391501</v>
      </c>
    </row>
    <row r="18" spans="2:19" ht="21" customHeight="1" x14ac:dyDescent="0.25">
      <c r="B18" s="79">
        <v>2014</v>
      </c>
      <c r="C18" s="170">
        <f>('Ingreso FOA'!C18/consumo!C19)*100</f>
        <v>15.218493601226978</v>
      </c>
      <c r="D18" s="170">
        <f>('Ingreso FOA'!D18/consumo!D19)*100</f>
        <v>15.80867846176543</v>
      </c>
      <c r="E18" s="170">
        <f>('Ingreso FOA'!E18/consumo!E19)*100</f>
        <v>14.575920899644283</v>
      </c>
      <c r="F18" s="170">
        <f>('Ingreso FOA'!F18/consumo!F19)*100</f>
        <v>15.942782710798856</v>
      </c>
      <c r="G18" s="170">
        <f>('Ingreso FOA'!G18/consumo!G19)*100</f>
        <v>14.436327078987851</v>
      </c>
      <c r="H18" s="170">
        <f>('Ingreso FOA'!H18/consumo!H19)*100</f>
        <v>13.158561723359991</v>
      </c>
      <c r="I18" s="170">
        <f>('Ingreso FOA'!I18/consumo!I19)*100</f>
        <v>14.314555068150604</v>
      </c>
      <c r="J18" s="170">
        <f>('Ingreso FOA'!J18/consumo!J19)*100</f>
        <v>16.889991272345757</v>
      </c>
      <c r="K18" s="170">
        <f>('Ingreso FOA'!K18/consumo!K19)*100</f>
        <v>17.030488821569378</v>
      </c>
      <c r="L18" s="170">
        <f>('Ingreso FOA'!L18/consumo!L19)*100</f>
        <v>15.324610754299556</v>
      </c>
      <c r="M18" s="170">
        <f>('Ingreso FOA'!M18/consumo!M19)*100</f>
        <v>15.379798137463224</v>
      </c>
      <c r="N18" s="191">
        <f>('Ingreso FOA'!N18/consumo!N19)*100</f>
        <v>16.371321595754587</v>
      </c>
      <c r="O18" s="176">
        <f>('Ingreso FOA'!O18/consumo!O19)*100</f>
        <v>15.359569416002374</v>
      </c>
      <c r="P18" s="146">
        <f>('Ingreso FOA'!P18/consumo!P19)*100</f>
        <v>15.237343922049137</v>
      </c>
      <c r="Q18" s="212">
        <f t="shared" si="0"/>
        <v>1.1224310783839897</v>
      </c>
      <c r="R18" s="5"/>
    </row>
    <row r="19" spans="2:19" ht="21" customHeight="1" x14ac:dyDescent="0.25">
      <c r="B19" s="85">
        <v>2015</v>
      </c>
      <c r="C19" s="171">
        <f>('Ingreso FOA'!C19/consumo!C20)*100</f>
        <v>14.998252927977529</v>
      </c>
      <c r="D19" s="171">
        <f>('Ingreso FOA'!D19/consumo!D20)*100</f>
        <v>16.377501223416271</v>
      </c>
      <c r="E19" s="171">
        <f>('Ingreso FOA'!E19/consumo!E20)*100</f>
        <v>15.626501474377591</v>
      </c>
      <c r="F19" s="171">
        <f>('Ingreso FOA'!F19/consumo!F20)*100</f>
        <v>16.332982011445946</v>
      </c>
      <c r="G19" s="171">
        <f>('Ingreso FOA'!G19/consumo!G20)*100</f>
        <v>12.349626602775389</v>
      </c>
      <c r="H19" s="171">
        <f>('Ingreso FOA'!H19/consumo!H20)*100</f>
        <v>11.854575552426258</v>
      </c>
      <c r="I19" s="171">
        <f>('Ingreso FOA'!I19/consumo!I20)*100</f>
        <v>10.325810669452608</v>
      </c>
      <c r="J19" s="171">
        <f>('Ingreso FOA'!J19/consumo!J20)*100</f>
        <v>10.912897441463956</v>
      </c>
      <c r="K19" s="171">
        <f>('Ingreso FOA'!K19/consumo!K20)*100</f>
        <v>10.876428123158471</v>
      </c>
      <c r="L19" s="171">
        <f>('Ingreso FOA'!L19/consumo!L20)*100</f>
        <v>11.630827234340765</v>
      </c>
      <c r="M19" s="171">
        <f>('Ingreso FOA'!M19/consumo!M20)*100</f>
        <v>9.978733320881588</v>
      </c>
      <c r="N19" s="198"/>
      <c r="O19" s="177">
        <f>('Ingreso FOA'!O19/consumo!O20)*100</f>
        <v>12.98850811077771</v>
      </c>
      <c r="P19" s="147"/>
      <c r="Q19" s="218">
        <f t="shared" si="0"/>
        <v>-15.437029782582146</v>
      </c>
      <c r="R19" s="5"/>
    </row>
    <row r="20" spans="2:19" ht="21" customHeight="1" x14ac:dyDescent="0.25">
      <c r="C20" s="96"/>
      <c r="D20" s="96"/>
      <c r="E20" s="96"/>
      <c r="F20" s="96"/>
      <c r="G20" s="96"/>
      <c r="H20" s="96"/>
      <c r="O20" s="97"/>
      <c r="P20" s="96"/>
    </row>
    <row r="21" spans="2:19" ht="33.75" x14ac:dyDescent="0.5">
      <c r="B21" s="148" t="s">
        <v>62</v>
      </c>
      <c r="C21" s="149"/>
      <c r="D21" s="149"/>
      <c r="E21" s="149"/>
      <c r="F21" s="149"/>
      <c r="G21" s="149"/>
      <c r="H21" s="149"/>
      <c r="I21" s="149"/>
      <c r="J21" s="149"/>
      <c r="K21" s="149"/>
      <c r="L21" s="149"/>
      <c r="M21" s="149"/>
      <c r="N21" s="182"/>
      <c r="O21" s="149"/>
      <c r="P21" s="149"/>
      <c r="Q21" s="149"/>
    </row>
    <row r="22" spans="2:19" s="22" customFormat="1" ht="31.2" x14ac:dyDescent="0.3">
      <c r="B22" s="139" t="s">
        <v>23</v>
      </c>
      <c r="C22" s="140" t="s">
        <v>24</v>
      </c>
      <c r="D22" s="141" t="s">
        <v>25</v>
      </c>
      <c r="E22" s="141" t="s">
        <v>26</v>
      </c>
      <c r="F22" s="141" t="s">
        <v>27</v>
      </c>
      <c r="G22" s="141" t="s">
        <v>28</v>
      </c>
      <c r="H22" s="141" t="s">
        <v>29</v>
      </c>
      <c r="I22" s="141" t="s">
        <v>30</v>
      </c>
      <c r="J22" s="141" t="s">
        <v>31</v>
      </c>
      <c r="K22" s="141" t="s">
        <v>32</v>
      </c>
      <c r="L22" s="141" t="s">
        <v>33</v>
      </c>
      <c r="M22" s="141" t="s">
        <v>34</v>
      </c>
      <c r="N22" s="184" t="s">
        <v>35</v>
      </c>
      <c r="O22" s="142" t="s">
        <v>36</v>
      </c>
      <c r="P22" s="143" t="s">
        <v>37</v>
      </c>
      <c r="Q22" s="144" t="s">
        <v>38</v>
      </c>
      <c r="R22" s="10"/>
    </row>
    <row r="23" spans="2:19" ht="21" customHeight="1" x14ac:dyDescent="0.25">
      <c r="B23" s="79">
        <v>2000</v>
      </c>
      <c r="C23" s="169">
        <f>('Ingreso FOA'!C23/consumo!C25)*100</f>
        <v>3.7258274826150206</v>
      </c>
      <c r="D23" s="169">
        <f>('Ingreso FOA'!D23/consumo!D25)*100</f>
        <v>4.3187483102895232</v>
      </c>
      <c r="E23" s="169">
        <f>('Ingreso FOA'!E23/consumo!E25)*100</f>
        <v>4.4441848551010503</v>
      </c>
      <c r="F23" s="169">
        <f>('Ingreso FOA'!F23/consumo!F25)*100</f>
        <v>4.6106724272846416</v>
      </c>
      <c r="G23" s="169">
        <f>('Ingreso FOA'!G23/consumo!G25)*100</f>
        <v>4.5263425907637123</v>
      </c>
      <c r="H23" s="169">
        <f>('Ingreso FOA'!H23/consumo!H25)*100</f>
        <v>4.6602323989082883</v>
      </c>
      <c r="I23" s="169">
        <f>('Ingreso FOA'!I23/consumo!I25)*100</f>
        <v>5.0707564590442438</v>
      </c>
      <c r="J23" s="169">
        <f>('Ingreso FOA'!J23/consumo!J25)*100</f>
        <v>4.9985502160946584</v>
      </c>
      <c r="K23" s="169">
        <f>('Ingreso FOA'!K23/consumo!K25)*100</f>
        <v>4.4357450297890209</v>
      </c>
      <c r="L23" s="169">
        <f>('Ingreso FOA'!L23/consumo!L25)*100</f>
        <v>4.5796286827826505</v>
      </c>
      <c r="M23" s="169">
        <f>('Ingreso FOA'!M23/consumo!M25)*100</f>
        <v>4.7605436714755163</v>
      </c>
      <c r="N23" s="199">
        <f>('Ingreso FOA'!N23/consumo!N25)*100</f>
        <v>5.785298524919571</v>
      </c>
      <c r="O23" s="175">
        <f>('Ingreso FOA'!O23/consumo!O25)*100</f>
        <v>4.6573392398538047</v>
      </c>
      <c r="P23" s="145">
        <f>('Ingreso FOA'!P23/consumo!P25)*100</f>
        <v>5.460683696155801</v>
      </c>
      <c r="Q23" s="95"/>
      <c r="R23" s="5"/>
    </row>
    <row r="24" spans="2:19" ht="21" customHeight="1" x14ac:dyDescent="0.3">
      <c r="B24" s="79">
        <v>2001</v>
      </c>
      <c r="C24" s="170">
        <f>('Ingreso FOA'!C24/consumo!C26)*100</f>
        <v>5.6177398539599199</v>
      </c>
      <c r="D24" s="170">
        <f>('Ingreso FOA'!D24/consumo!D26)*100</f>
        <v>5.6898017162623704</v>
      </c>
      <c r="E24" s="170">
        <f>('Ingreso FOA'!E24/consumo!E26)*100</f>
        <v>6.0355645380229861</v>
      </c>
      <c r="F24" s="170">
        <f>('Ingreso FOA'!F24/consumo!F26)*100</f>
        <v>6.6839982002711418</v>
      </c>
      <c r="G24" s="170">
        <f>('Ingreso FOA'!G24/consumo!G26)*100</f>
        <v>6.0293474535569196</v>
      </c>
      <c r="H24" s="170">
        <f>('Ingreso FOA'!H24/consumo!H26)*100</f>
        <v>5.4967309373432212</v>
      </c>
      <c r="I24" s="170">
        <f>('Ingreso FOA'!I24/consumo!I26)*100</f>
        <v>5.6757133650270388</v>
      </c>
      <c r="J24" s="170">
        <f>('Ingreso FOA'!J24/consumo!J26)*100</f>
        <v>5.5887311082283144</v>
      </c>
      <c r="K24" s="170">
        <f>('Ingreso FOA'!K24/consumo!K26)*100</f>
        <v>5.7523977063913172</v>
      </c>
      <c r="L24" s="170">
        <f>('Ingreso FOA'!L24/consumo!L26)*100</f>
        <v>5.7511696070567906</v>
      </c>
      <c r="M24" s="170">
        <f>('Ingreso FOA'!M24/consumo!M26)*100</f>
        <v>5.3597368031842372</v>
      </c>
      <c r="N24" s="191">
        <f>('Ingreso FOA'!N24/consumo!N26)*100</f>
        <v>5.0281365806048219</v>
      </c>
      <c r="O24" s="176">
        <f>('Ingreso FOA'!O24/consumo!O26)*100</f>
        <v>5.726435020767048</v>
      </c>
      <c r="P24" s="146">
        <f>('Ingreso FOA'!P24/consumo!P26)*100</f>
        <v>4.9669227808900009</v>
      </c>
      <c r="Q24" s="212">
        <f>((O24/O23)-1)*100</f>
        <v>22.955076404243258</v>
      </c>
    </row>
    <row r="25" spans="2:19" ht="21" customHeight="1" x14ac:dyDescent="0.3">
      <c r="B25" s="79">
        <v>2002</v>
      </c>
      <c r="C25" s="170">
        <f>('Ingreso FOA'!C25/consumo!C27)*100</f>
        <v>4.6358978948074903</v>
      </c>
      <c r="D25" s="170">
        <f>('Ingreso FOA'!D25/consumo!D27)*100</f>
        <v>4.5835219556360345</v>
      </c>
      <c r="E25" s="170">
        <f>('Ingreso FOA'!E25/consumo!E27)*100</f>
        <v>4.7779502393568789</v>
      </c>
      <c r="F25" s="170">
        <f>('Ingreso FOA'!F25/consumo!F27)*100</f>
        <v>4.943912605923618</v>
      </c>
      <c r="G25" s="170">
        <f>('Ingreso FOA'!G25/consumo!G27)*100</f>
        <v>3.7312592754374165</v>
      </c>
      <c r="H25" s="170">
        <f>('Ingreso FOA'!H25/consumo!H27)*100</f>
        <v>4.1263493398647704</v>
      </c>
      <c r="I25" s="170">
        <f>('Ingreso FOA'!I25/consumo!I27)*100</f>
        <v>3.6704827162952252</v>
      </c>
      <c r="J25" s="170">
        <f>('Ingreso FOA'!J25/consumo!J27)*100</f>
        <v>3.7287455481218172</v>
      </c>
      <c r="K25" s="170">
        <f>('Ingreso FOA'!K25/consumo!K27)*100</f>
        <v>4.088161103935624</v>
      </c>
      <c r="L25" s="170">
        <f>('Ingreso FOA'!L25/consumo!L27)*100</f>
        <v>4.2772540615686347</v>
      </c>
      <c r="M25" s="170">
        <f>('Ingreso FOA'!M25/consumo!M27)*100</f>
        <v>4.3641943565506329</v>
      </c>
      <c r="N25" s="191">
        <f>('Ingreso FOA'!N25/consumo!N27)*100</f>
        <v>4.238380666517136</v>
      </c>
      <c r="O25" s="176">
        <f>('Ingreso FOA'!O25/consumo!O27)*100</f>
        <v>4.2773289018083434</v>
      </c>
      <c r="P25" s="146">
        <f>('Ingreso FOA'!P25/consumo!P27)*100</f>
        <v>4.4588757667474948</v>
      </c>
      <c r="Q25" s="212">
        <f t="shared" ref="Q25:Q38" si="1">((O25/O24)-1)*100</f>
        <v>-25.305554218348558</v>
      </c>
      <c r="R25" s="10"/>
    </row>
    <row r="26" spans="2:19" s="22" customFormat="1" ht="21" customHeight="1" x14ac:dyDescent="0.3">
      <c r="B26" s="79">
        <v>2003</v>
      </c>
      <c r="C26" s="170">
        <f>('Ingreso FOA'!C26/consumo!C28)*100</f>
        <v>4.7801560469098714</v>
      </c>
      <c r="D26" s="170">
        <f>('Ingreso FOA'!D26/consumo!D28)*100</f>
        <v>5.4129037698969533</v>
      </c>
      <c r="E26" s="170">
        <f>('Ingreso FOA'!E26/consumo!E28)*100</f>
        <v>4.7528721968313095</v>
      </c>
      <c r="F26" s="170">
        <f>('Ingreso FOA'!F26/consumo!F28)*100</f>
        <v>4.8963320059166611</v>
      </c>
      <c r="G26" s="170">
        <f>('Ingreso FOA'!G26/consumo!G28)*100</f>
        <v>4.8698441833052257</v>
      </c>
      <c r="H26" s="170">
        <f>('Ingreso FOA'!H26/consumo!H28)*100</f>
        <v>4.1647379175578418</v>
      </c>
      <c r="I26" s="170">
        <f>('Ingreso FOA'!I26/consumo!I28)*100</f>
        <v>5.3001324805337919</v>
      </c>
      <c r="J26" s="170">
        <f>('Ingreso FOA'!J26/consumo!J28)*100</f>
        <v>5.1390152234306719</v>
      </c>
      <c r="K26" s="170">
        <f>('Ingreso FOA'!K26/consumo!K28)*100</f>
        <v>6.0465946523058953</v>
      </c>
      <c r="L26" s="170">
        <f>('Ingreso FOA'!L26/consumo!L28)*100</f>
        <v>5.1781416896285108</v>
      </c>
      <c r="M26" s="170">
        <f>('Ingreso FOA'!M26/consumo!M28)*100</f>
        <v>4.9471234913801494</v>
      </c>
      <c r="N26" s="191">
        <f>('Ingreso FOA'!N26/consumo!N28)*100</f>
        <v>5.0704687086290061</v>
      </c>
      <c r="O26" s="176">
        <f>('Ingreso FOA'!O26/consumo!O28)*100</f>
        <v>5.0434253283800068</v>
      </c>
      <c r="P26" s="146">
        <f>('Ingreso FOA'!P26/consumo!P28)*100</f>
        <v>4.9598771060159077</v>
      </c>
      <c r="Q26" s="212">
        <f t="shared" si="1"/>
        <v>17.910627032861036</v>
      </c>
      <c r="R26" s="10"/>
    </row>
    <row r="27" spans="2:19" ht="21" customHeight="1" x14ac:dyDescent="0.3">
      <c r="B27" s="79">
        <v>2004</v>
      </c>
      <c r="C27" s="170">
        <f>('Ingreso FOA'!C27/consumo!C29)*100</f>
        <v>4.7352326601808059</v>
      </c>
      <c r="D27" s="170">
        <f>('Ingreso FOA'!D27/consumo!D29)*100</f>
        <v>4.7021800246862648</v>
      </c>
      <c r="E27" s="170">
        <f>('Ingreso FOA'!E27/consumo!E29)*100</f>
        <v>5.1674821692681743</v>
      </c>
      <c r="F27" s="170">
        <f>('Ingreso FOA'!F27/consumo!F29)*100</f>
        <v>4.5288403520178502</v>
      </c>
      <c r="G27" s="170">
        <f>('Ingreso FOA'!G27/consumo!G29)*100</f>
        <v>4.5029447506280285</v>
      </c>
      <c r="H27" s="170">
        <f>('Ingreso FOA'!H27/consumo!H29)*100</f>
        <v>4.3296738222085036</v>
      </c>
      <c r="I27" s="170">
        <f>('Ingreso FOA'!I27/consumo!I29)*100</f>
        <v>4.7643440289349819</v>
      </c>
      <c r="J27" s="170">
        <f>('Ingreso FOA'!J27/consumo!J29)*100</f>
        <v>4.8843463609883493</v>
      </c>
      <c r="K27" s="170">
        <f>('Ingreso FOA'!K27/consumo!K29)*100</f>
        <v>5.2099897356173184</v>
      </c>
      <c r="L27" s="170">
        <f>('Ingreso FOA'!L27/consumo!L29)*100</f>
        <v>4.6801170132581591</v>
      </c>
      <c r="M27" s="170">
        <f>('Ingreso FOA'!M27/consumo!M29)*100</f>
        <v>4.541149762463685</v>
      </c>
      <c r="N27" s="191">
        <f>('Ingreso FOA'!N27/consumo!N29)*100</f>
        <v>5.797035331396529</v>
      </c>
      <c r="O27" s="176">
        <f>('Ingreso FOA'!O27/consumo!O29)*100</f>
        <v>4.8201707378575023</v>
      </c>
      <c r="P27" s="146">
        <f>('Ingreso FOA'!P27/consumo!P29)*100</f>
        <v>5.2412643999265685</v>
      </c>
      <c r="Q27" s="212">
        <f t="shared" si="1"/>
        <v>-4.4266460983614087</v>
      </c>
      <c r="R27" s="10"/>
    </row>
    <row r="28" spans="2:19" ht="21" customHeight="1" x14ac:dyDescent="0.3">
      <c r="B28" s="79">
        <v>2005</v>
      </c>
      <c r="C28" s="170">
        <f>('Ingreso FOA'!C28/consumo!C30)*100</f>
        <v>4.8394148503057819</v>
      </c>
      <c r="D28" s="170">
        <f>('Ingreso FOA'!D28/consumo!D30)*100</f>
        <v>5.1801184215228275</v>
      </c>
      <c r="E28" s="170">
        <f>('Ingreso FOA'!E28/consumo!E30)*100</f>
        <v>5.286573157444141</v>
      </c>
      <c r="F28" s="170">
        <f>('Ingreso FOA'!F28/consumo!F30)*100</f>
        <v>6.3786490141203664</v>
      </c>
      <c r="G28" s="170">
        <f>('Ingreso FOA'!G28/consumo!G30)*100</f>
        <v>5.8231396008477825</v>
      </c>
      <c r="H28" s="170">
        <f>('Ingreso FOA'!H28/consumo!H30)*100</f>
        <v>5.4152755021234231</v>
      </c>
      <c r="I28" s="170">
        <f>('Ingreso FOA'!I28/consumo!I30)*100</f>
        <v>5.9620010625202902</v>
      </c>
      <c r="J28" s="170">
        <f>('Ingreso FOA'!J28/consumo!J30)*100</f>
        <v>6.9169964975099907</v>
      </c>
      <c r="K28" s="170">
        <f>('Ingreso FOA'!K28/consumo!K30)*100</f>
        <v>7.9452779418490564</v>
      </c>
      <c r="L28" s="170">
        <f>('Ingreso FOA'!L28/consumo!L30)*100</f>
        <v>8.1794214944716046</v>
      </c>
      <c r="M28" s="170">
        <f>('Ingreso FOA'!M28/consumo!M30)*100</f>
        <v>8.1386377864899107</v>
      </c>
      <c r="N28" s="191">
        <f>('Ingreso FOA'!N28/consumo!N30)*100</f>
        <v>7.8958643788083327</v>
      </c>
      <c r="O28" s="176">
        <f>('Ingreso FOA'!O28/consumo!O30)*100</f>
        <v>6.5065502680533394</v>
      </c>
      <c r="P28" s="146">
        <f>('Ingreso FOA'!P28/consumo!P30)*100</f>
        <v>8.4755492000658563</v>
      </c>
      <c r="Q28" s="212">
        <f t="shared" si="1"/>
        <v>34.985887884656329</v>
      </c>
      <c r="R28" s="49"/>
      <c r="S28" s="50"/>
    </row>
    <row r="29" spans="2:19" ht="21" customHeight="1" x14ac:dyDescent="0.3">
      <c r="B29" s="79">
        <v>2006</v>
      </c>
      <c r="C29" s="170">
        <f>('Ingreso FOA'!C29/consumo!C31)*100</f>
        <v>8.0158456221887846</v>
      </c>
      <c r="D29" s="170">
        <f>('Ingreso FOA'!D29/consumo!D31)*100</f>
        <v>9.6011998795750362</v>
      </c>
      <c r="E29" s="170">
        <f>('Ingreso FOA'!E29/consumo!E31)*100</f>
        <v>10.190516399771347</v>
      </c>
      <c r="F29" s="170">
        <f>('Ingreso FOA'!F29/consumo!F31)*100</f>
        <v>10.472702911459763</v>
      </c>
      <c r="G29" s="170">
        <f>('Ingreso FOA'!G29/consumo!G31)*100</f>
        <v>9.0476577324173917</v>
      </c>
      <c r="H29" s="170">
        <f>('Ingreso FOA'!H29/consumo!H31)*100</f>
        <v>8.6002790667444184</v>
      </c>
      <c r="I29" s="170">
        <f>('Ingreso FOA'!I29/consumo!I31)*100</f>
        <v>8.5810418215321356</v>
      </c>
      <c r="J29" s="170">
        <f>('Ingreso FOA'!J29/consumo!J31)*100</f>
        <v>8.4347816195263547</v>
      </c>
      <c r="K29" s="170">
        <f>('Ingreso FOA'!K29/consumo!K31)*100</f>
        <v>8.8009403135780229</v>
      </c>
      <c r="L29" s="170">
        <f>('Ingreso FOA'!L29/consumo!L31)*100</f>
        <v>9.209096795770046</v>
      </c>
      <c r="M29" s="170">
        <f>('Ingreso FOA'!M29/consumo!M31)*100</f>
        <v>8.9578786043365248</v>
      </c>
      <c r="N29" s="191">
        <f>('Ingreso FOA'!N29/consumo!N31)*100</f>
        <v>8.5713264429856668</v>
      </c>
      <c r="O29" s="176">
        <f>('Ingreso FOA'!O29/consumo!O31)*100</f>
        <v>9.0573445463107358</v>
      </c>
      <c r="P29" s="146">
        <f>('Ingreso FOA'!P29/consumo!P31)*100</f>
        <v>8.7095942549862322</v>
      </c>
      <c r="Q29" s="212">
        <f t="shared" si="1"/>
        <v>39.20348223207619</v>
      </c>
      <c r="R29" s="10"/>
    </row>
    <row r="30" spans="2:19" ht="21" customHeight="1" x14ac:dyDescent="0.3">
      <c r="B30" s="79">
        <v>2007</v>
      </c>
      <c r="C30" s="170">
        <f>('Ingreso FOA'!C30/consumo!C32)*100</f>
        <v>9.1993293620336232</v>
      </c>
      <c r="D30" s="170">
        <f>('Ingreso FOA'!D30/consumo!D32)*100</f>
        <v>10.016977852014868</v>
      </c>
      <c r="E30" s="170">
        <f>('Ingreso FOA'!E30/consumo!E32)*100</f>
        <v>8.5043401929865379</v>
      </c>
      <c r="F30" s="170">
        <f>('Ingreso FOA'!F30/consumo!F32)*100</f>
        <v>9.0893614637536846</v>
      </c>
      <c r="G30" s="170">
        <f>('Ingreso FOA'!G30/consumo!G32)*100</f>
        <v>7.7974048030573488</v>
      </c>
      <c r="H30" s="170">
        <f>('Ingreso FOA'!H30/consumo!H32)*100</f>
        <v>7.2810208512362031</v>
      </c>
      <c r="I30" s="170">
        <f>('Ingreso FOA'!I30/consumo!I32)*100</f>
        <v>7.8290491662053761</v>
      </c>
      <c r="J30" s="170">
        <f>('Ingreso FOA'!J30/consumo!J32)*100</f>
        <v>9.0314454730211118</v>
      </c>
      <c r="K30" s="170">
        <f>('Ingreso FOA'!K30/consumo!K32)*100</f>
        <v>7.671598761567977</v>
      </c>
      <c r="L30" s="170">
        <f>('Ingreso FOA'!L30/consumo!L32)*100</f>
        <v>8.5683386626373714</v>
      </c>
      <c r="M30" s="170">
        <f>('Ingreso FOA'!M30/consumo!M32)*100</f>
        <v>9.1178610669283202</v>
      </c>
      <c r="N30" s="191">
        <f>('Ingreso FOA'!N30/consumo!N32)*100</f>
        <v>8.4693942558177611</v>
      </c>
      <c r="O30" s="176">
        <f>('Ingreso FOA'!O30/consumo!O32)*100</f>
        <v>8.5551814422636117</v>
      </c>
      <c r="P30" s="146">
        <f>('Ingreso FOA'!P30/consumo!P32)*100</f>
        <v>9.8658423496867798</v>
      </c>
      <c r="Q30" s="212">
        <f t="shared" si="1"/>
        <v>-5.5442641215594168</v>
      </c>
      <c r="R30" s="10"/>
    </row>
    <row r="31" spans="2:19" ht="21" customHeight="1" x14ac:dyDescent="0.3">
      <c r="B31" s="79">
        <v>2008</v>
      </c>
      <c r="C31" s="170">
        <f>('Ingreso FOA'!C31/consumo!C33)*100</f>
        <v>9.6310371953486609</v>
      </c>
      <c r="D31" s="170">
        <f>('Ingreso FOA'!D31/consumo!D33)*100</f>
        <v>10.545122651065544</v>
      </c>
      <c r="E31" s="170">
        <f>('Ingreso FOA'!E31/consumo!E33)*100</f>
        <v>10.346320999505053</v>
      </c>
      <c r="F31" s="170">
        <f>('Ingreso FOA'!F31/consumo!F33)*100</f>
        <v>10.924619171549892</v>
      </c>
      <c r="G31" s="170">
        <f>('Ingreso FOA'!G31/consumo!G33)*100</f>
        <v>13.293271595011428</v>
      </c>
      <c r="H31" s="170">
        <f>('Ingreso FOA'!H31/consumo!H33)*100</f>
        <v>12.870154633617542</v>
      </c>
      <c r="I31" s="170">
        <f>('Ingreso FOA'!I31/consumo!I33)*100</f>
        <v>12.514047820307383</v>
      </c>
      <c r="J31" s="170">
        <f>('Ingreso FOA'!J31/consumo!J33)*100</f>
        <v>13.31876055357262</v>
      </c>
      <c r="K31" s="170">
        <f>('Ingreso FOA'!K31/consumo!K33)*100</f>
        <v>11.429811446991581</v>
      </c>
      <c r="L31" s="170">
        <f>('Ingreso FOA'!L31/consumo!L33)*100</f>
        <v>12.486139427536934</v>
      </c>
      <c r="M31" s="170">
        <f>('Ingreso FOA'!M31/consumo!M33)*100</f>
        <v>15.617890031478668</v>
      </c>
      <c r="N31" s="191">
        <f>('Ingreso FOA'!N31/consumo!N33)*100</f>
        <v>18.400472214899793</v>
      </c>
      <c r="O31" s="176">
        <f>('Ingreso FOA'!O31/consumo!O33)*100</f>
        <v>12.576613460469307</v>
      </c>
      <c r="P31" s="146">
        <f>('Ingreso FOA'!P31/consumo!P33)*100</f>
        <v>14.213871375661993</v>
      </c>
      <c r="Q31" s="212">
        <f t="shared" si="1"/>
        <v>47.005806309838661</v>
      </c>
      <c r="R31" s="5"/>
    </row>
    <row r="32" spans="2:19" ht="21" customHeight="1" x14ac:dyDescent="0.3">
      <c r="B32" s="79">
        <v>2009</v>
      </c>
      <c r="C32" s="170">
        <f>('Ingreso FOA'!C32/consumo!C34)*100</f>
        <v>19.531007057522839</v>
      </c>
      <c r="D32" s="170">
        <f>('Ingreso FOA'!D32/consumo!D34)*100</f>
        <v>17.779225297579202</v>
      </c>
      <c r="E32" s="170">
        <f>('Ingreso FOA'!E32/consumo!E34)*100</f>
        <v>15.703839412966204</v>
      </c>
      <c r="F32" s="170">
        <f>('Ingreso FOA'!F32/consumo!F34)*100</f>
        <v>13.378964545755498</v>
      </c>
      <c r="G32" s="170">
        <f>('Ingreso FOA'!G32/consumo!G34)*100</f>
        <v>11.514531713505729</v>
      </c>
      <c r="H32" s="170">
        <f>('Ingreso FOA'!H32/consumo!H34)*100</f>
        <v>7.7144446801763467</v>
      </c>
      <c r="I32" s="170">
        <f>('Ingreso FOA'!I32/consumo!I34)*100</f>
        <v>8.0073210218667121</v>
      </c>
      <c r="J32" s="170">
        <f>('Ingreso FOA'!J32/consumo!J34)*100</f>
        <v>8.880404677077685</v>
      </c>
      <c r="K32" s="170">
        <f>('Ingreso FOA'!K32/consumo!K34)*100</f>
        <v>7.8871651044374564</v>
      </c>
      <c r="L32" s="170">
        <f>('Ingreso FOA'!L32/consumo!L34)*100</f>
        <v>8.2803319383325622</v>
      </c>
      <c r="M32" s="170">
        <f>('Ingreso FOA'!M32/consumo!M34)*100</f>
        <v>8.1634503596564798</v>
      </c>
      <c r="N32" s="191">
        <f>('Ingreso FOA'!N32/consumo!N34)*100</f>
        <v>9.6977563738962864</v>
      </c>
      <c r="O32" s="176">
        <f>('Ingreso FOA'!O32/consumo!O34)*100</f>
        <v>11.57689904028515</v>
      </c>
      <c r="P32" s="146">
        <f>('Ingreso FOA'!P32/consumo!P34)*100</f>
        <v>9.6442474752330867</v>
      </c>
      <c r="Q32" s="212">
        <f t="shared" si="1"/>
        <v>-7.9489953581419197</v>
      </c>
      <c r="R32" s="5"/>
    </row>
    <row r="33" spans="2:19" ht="21" customHeight="1" x14ac:dyDescent="0.3">
      <c r="B33" s="79">
        <v>2010</v>
      </c>
      <c r="C33" s="170">
        <f>('Ingreso FOA'!C33/consumo!C35)*100</f>
        <v>9.6409571150772777</v>
      </c>
      <c r="D33" s="170">
        <f>('Ingreso FOA'!D33/consumo!D35)*100</f>
        <v>9.9299548433446212</v>
      </c>
      <c r="E33" s="170">
        <f>('Ingreso FOA'!E33/consumo!E35)*100</f>
        <v>10.162107203688965</v>
      </c>
      <c r="F33" s="170">
        <f>('Ingreso FOA'!F33/consumo!F35)*100</f>
        <v>11.461700140845666</v>
      </c>
      <c r="G33" s="170">
        <f>('Ingreso FOA'!G33/consumo!G35)*100</f>
        <v>11.346107830736637</v>
      </c>
      <c r="H33" s="170">
        <f>('Ingreso FOA'!H33/consumo!H35)*100</f>
        <v>11.609901775120139</v>
      </c>
      <c r="I33" s="170">
        <f>('Ingreso FOA'!I33/consumo!I35)*100</f>
        <v>11.787645198893401</v>
      </c>
      <c r="J33" s="170">
        <f>('Ingreso FOA'!J33/consumo!J35)*100</f>
        <v>13.722932516414401</v>
      </c>
      <c r="K33" s="170">
        <f>('Ingreso FOA'!K33/consumo!K35)*100</f>
        <v>12.808073673142445</v>
      </c>
      <c r="L33" s="170">
        <f>('Ingreso FOA'!L33/consumo!L35)*100</f>
        <v>12.400249323269739</v>
      </c>
      <c r="M33" s="170">
        <f>('Ingreso FOA'!M33/consumo!M35)*100</f>
        <v>12.997400372450487</v>
      </c>
      <c r="N33" s="191">
        <f>('Ingreso FOA'!N33/consumo!N35)*100</f>
        <v>12.491355785558031</v>
      </c>
      <c r="O33" s="176">
        <f>('Ingreso FOA'!O33/consumo!O35)*100</f>
        <v>11.659984532567018</v>
      </c>
      <c r="P33" s="146">
        <f>('Ingreso FOA'!P33/consumo!P35)*100</f>
        <v>12.404361023719886</v>
      </c>
      <c r="Q33" s="212">
        <f t="shared" si="1"/>
        <v>0.71768348322591713</v>
      </c>
      <c r="R33" s="5"/>
    </row>
    <row r="34" spans="2:19" ht="21" customHeight="1" x14ac:dyDescent="0.3">
      <c r="B34" s="79">
        <v>2011</v>
      </c>
      <c r="C34" s="170">
        <f>('Ingreso FOA'!C34/consumo!C36)*100</f>
        <v>11.73494542900864</v>
      </c>
      <c r="D34" s="170">
        <f>('Ingreso FOA'!D34/consumo!D36)*100</f>
        <v>11.71735379101729</v>
      </c>
      <c r="E34" s="170">
        <f>('Ingreso FOA'!E34/consumo!E36)*100</f>
        <v>11.715668439392957</v>
      </c>
      <c r="F34" s="170">
        <f>('Ingreso FOA'!F34/consumo!F36)*100</f>
        <v>12.582959286016946</v>
      </c>
      <c r="G34" s="170">
        <f>('Ingreso FOA'!G34/consumo!G36)*100</f>
        <v>11.286648641314926</v>
      </c>
      <c r="H34" s="170">
        <f>('Ingreso FOA'!H34/consumo!H36)*100</f>
        <v>13.74607082657578</v>
      </c>
      <c r="I34" s="170">
        <f>('Ingreso FOA'!I34/consumo!I36)*100</f>
        <v>14.081955039492652</v>
      </c>
      <c r="J34" s="170">
        <f>('Ingreso FOA'!J34/consumo!J36)*100</f>
        <v>14.247098630644444</v>
      </c>
      <c r="K34" s="170">
        <f>('Ingreso FOA'!K34/consumo!K36)*100</f>
        <v>16.643425117093098</v>
      </c>
      <c r="L34" s="170">
        <f>('Ingreso FOA'!L34/consumo!L36)*100</f>
        <v>16.445259574832232</v>
      </c>
      <c r="M34" s="170">
        <f>('Ingreso FOA'!M34/consumo!M36)*100</f>
        <v>15.961481881877839</v>
      </c>
      <c r="N34" s="191">
        <f>('Ingreso FOA'!N34/consumo!N36)*100</f>
        <v>18.116704214921121</v>
      </c>
      <c r="O34" s="176">
        <f>('Ingreso FOA'!O34/consumo!O36)*100</f>
        <v>13.970680828883403</v>
      </c>
      <c r="P34" s="146">
        <f>('Ingreso FOA'!P34/consumo!P36)*100</f>
        <v>16.80924184415111</v>
      </c>
      <c r="Q34" s="212">
        <f t="shared" si="1"/>
        <v>19.817318709664455</v>
      </c>
      <c r="R34" s="5"/>
    </row>
    <row r="35" spans="2:19" ht="21" customHeight="1" x14ac:dyDescent="0.3">
      <c r="B35" s="79">
        <v>2012</v>
      </c>
      <c r="C35" s="170">
        <f>('Ingreso FOA'!C35/consumo!C37)*100</f>
        <v>17.387125669519065</v>
      </c>
      <c r="D35" s="170">
        <f>('Ingreso FOA'!D35/consumo!D37)*100</f>
        <v>18.304301640071341</v>
      </c>
      <c r="E35" s="170">
        <f>('Ingreso FOA'!E35/consumo!E37)*100</f>
        <v>18.661761009151164</v>
      </c>
      <c r="F35" s="170">
        <f>('Ingreso FOA'!F35/consumo!F37)*100</f>
        <v>18.181199203465496</v>
      </c>
      <c r="G35" s="170">
        <f>('Ingreso FOA'!G35/consumo!G37)*100</f>
        <v>16.039137847154123</v>
      </c>
      <c r="H35" s="170">
        <f>('Ingreso FOA'!H35/consumo!H37)*100</f>
        <v>17.060709665944049</v>
      </c>
      <c r="I35" s="170">
        <f>('Ingreso FOA'!I35/consumo!I37)*100</f>
        <v>17.849923685914067</v>
      </c>
      <c r="J35" s="170">
        <f>('Ingreso FOA'!J35/consumo!J37)*100</f>
        <v>19.002669216523724</v>
      </c>
      <c r="K35" s="170">
        <f>('Ingreso FOA'!K35/consumo!K37)*100</f>
        <v>17.512896281806434</v>
      </c>
      <c r="L35" s="170">
        <f>('Ingreso FOA'!L35/consumo!L37)*100</f>
        <v>21.505731956983904</v>
      </c>
      <c r="M35" s="170">
        <f>('Ingreso FOA'!M35/consumo!M37)*100</f>
        <v>17.848248612518976</v>
      </c>
      <c r="N35" s="191">
        <f>('Ingreso FOA'!N35/consumo!N37)*100</f>
        <v>24.219069506652399</v>
      </c>
      <c r="O35" s="176">
        <f>('Ingreso FOA'!O35/consumo!O37)*100</f>
        <v>18.492264189352859</v>
      </c>
      <c r="P35" s="146">
        <f>('Ingreso FOA'!P35/consumo!P37)*100</f>
        <v>18.016456753906699</v>
      </c>
      <c r="Q35" s="212">
        <f t="shared" si="1"/>
        <v>32.364803232218996</v>
      </c>
      <c r="R35" s="5"/>
      <c r="S35" s="5"/>
    </row>
    <row r="36" spans="2:19" ht="21" customHeight="1" x14ac:dyDescent="0.3">
      <c r="B36" s="79">
        <v>2013</v>
      </c>
      <c r="C36" s="170">
        <f>('Ingreso FOA'!C36/consumo!C38)*100</f>
        <v>14.746850910270359</v>
      </c>
      <c r="D36" s="170">
        <f>('Ingreso FOA'!D36/consumo!D38)*100</f>
        <v>17.833995890913936</v>
      </c>
      <c r="E36" s="170">
        <f>('Ingreso FOA'!E36/consumo!E38)*100</f>
        <v>17.473989695838689</v>
      </c>
      <c r="F36" s="170">
        <f>('Ingreso FOA'!F36/consumo!F38)*100</f>
        <v>18.481067177504567</v>
      </c>
      <c r="G36" s="170">
        <f>('Ingreso FOA'!G36/consumo!G38)*100</f>
        <v>15.222351909002544</v>
      </c>
      <c r="H36" s="170">
        <f>('Ingreso FOA'!H36/consumo!H38)*100</f>
        <v>17.210592860832953</v>
      </c>
      <c r="I36" s="170">
        <f>('Ingreso FOA'!I36/consumo!I38)*100</f>
        <v>15.411429140481999</v>
      </c>
      <c r="J36" s="170">
        <f>('Ingreso FOA'!J36/consumo!J38)*100</f>
        <v>20.782767044151175</v>
      </c>
      <c r="K36" s="170">
        <f>('Ingreso FOA'!K36/consumo!K38)*100</f>
        <v>15.70951954551307</v>
      </c>
      <c r="L36" s="170">
        <f>('Ingreso FOA'!L36/consumo!L38)*100</f>
        <v>15.435653398745064</v>
      </c>
      <c r="M36" s="170">
        <f>('Ingreso FOA'!M36/consumo!M38)*100</f>
        <v>14.569878609201679</v>
      </c>
      <c r="N36" s="191">
        <f>('Ingreso FOA'!N36/consumo!N38)*100</f>
        <v>14.215750404037314</v>
      </c>
      <c r="O36" s="176">
        <f>('Ingreso FOA'!O36/consumo!O38)*100</f>
        <v>16.34663181405779</v>
      </c>
      <c r="P36" s="146">
        <f>('Ingreso FOA'!P36/consumo!P38)*100</f>
        <v>15.401965481079017</v>
      </c>
      <c r="Q36" s="212">
        <f t="shared" si="1"/>
        <v>-11.602864599622375</v>
      </c>
      <c r="R36" s="5"/>
      <c r="S36" s="5"/>
    </row>
    <row r="37" spans="2:19" ht="21" customHeight="1" x14ac:dyDescent="0.3">
      <c r="B37" s="79">
        <v>2014</v>
      </c>
      <c r="C37" s="170">
        <f>('Ingreso FOA'!C37/consumo!C39)*100</f>
        <v>14.927147105080094</v>
      </c>
      <c r="D37" s="170">
        <f>('Ingreso FOA'!D37/consumo!D39)*100</f>
        <v>15.779238863414037</v>
      </c>
      <c r="E37" s="170">
        <f>('Ingreso FOA'!E37/consumo!E39)*100</f>
        <v>15.069709220932094</v>
      </c>
      <c r="F37" s="170">
        <f>('Ingreso FOA'!F37/consumo!F39)*100</f>
        <v>15.518555285376657</v>
      </c>
      <c r="G37" s="170">
        <f>('Ingreso FOA'!G37/consumo!G39)*100</f>
        <v>14.724705850534846</v>
      </c>
      <c r="H37" s="170">
        <f>('Ingreso FOA'!H37/consumo!H39)*100</f>
        <v>13.178279248715555</v>
      </c>
      <c r="I37" s="170">
        <f>('Ingreso FOA'!I37/consumo!I39)*100</f>
        <v>14.100556702035982</v>
      </c>
      <c r="J37" s="170">
        <f>('Ingreso FOA'!J37/consumo!J39)*100</f>
        <v>16.761910814027441</v>
      </c>
      <c r="K37" s="170">
        <f>('Ingreso FOA'!K37/consumo!K39)*100</f>
        <v>16.861431079354571</v>
      </c>
      <c r="L37" s="170">
        <f>('Ingreso FOA'!L37/consumo!L39)*100</f>
        <v>15.122049324806072</v>
      </c>
      <c r="M37" s="170">
        <f>('Ingreso FOA'!M37/consumo!M39)*100</f>
        <v>13.897337170256071</v>
      </c>
      <c r="N37" s="191">
        <f>('Ingreso FOA'!N37/consumo!N39)*100</f>
        <v>14.221710171187086</v>
      </c>
      <c r="O37" s="176">
        <f>('Ingreso FOA'!O37/consumo!O39)*100</f>
        <v>15.014924384985468</v>
      </c>
      <c r="P37" s="146">
        <f>('Ingreso FOA'!P37/consumo!P39)*100</f>
        <v>14.599876275657591</v>
      </c>
      <c r="Q37" s="212">
        <f t="shared" si="1"/>
        <v>-8.1466778246456872</v>
      </c>
      <c r="S37" s="5"/>
    </row>
    <row r="38" spans="2:19" ht="21" customHeight="1" x14ac:dyDescent="0.3">
      <c r="B38" s="85">
        <v>2015</v>
      </c>
      <c r="C38" s="171">
        <f>('Ingreso FOA'!C38/consumo!C40)*100</f>
        <v>14.416639795515634</v>
      </c>
      <c r="D38" s="171">
        <f>('Ingreso FOA'!D38/consumo!D40)*100</f>
        <v>15.86088777048324</v>
      </c>
      <c r="E38" s="171">
        <f>('Ingreso FOA'!E38/consumo!E40)*100</f>
        <v>14.811695480339285</v>
      </c>
      <c r="F38" s="171">
        <f>('Ingreso FOA'!F38/consumo!F40)*100</f>
        <v>15.55722495953226</v>
      </c>
      <c r="G38" s="171">
        <f>('Ingreso FOA'!G38/consumo!G40)*100</f>
        <v>11.777637179161017</v>
      </c>
      <c r="H38" s="171">
        <f>('Ingreso FOA'!H38/consumo!H40)*100</f>
        <v>11.817122953587189</v>
      </c>
      <c r="I38" s="171">
        <f>('Ingreso FOA'!I38/consumo!I40)*100</f>
        <v>10.06234969770022</v>
      </c>
      <c r="J38" s="171">
        <f>('Ingreso FOA'!J38/consumo!J40)*100</f>
        <v>10.694116975114152</v>
      </c>
      <c r="K38" s="171">
        <f>('Ingreso FOA'!K38/consumo!K40)*100</f>
        <v>10.599820499533244</v>
      </c>
      <c r="L38" s="171">
        <f>('Ingreso FOA'!L38/consumo!L40)*100</f>
        <v>11.292233517389549</v>
      </c>
      <c r="M38" s="171">
        <f>('Ingreso FOA'!M38/consumo!M40)*100</f>
        <v>9.8421709652558302</v>
      </c>
      <c r="N38" s="198"/>
      <c r="O38" s="177">
        <f>('Ingreso FOA'!O38/consumo!O40)*100</f>
        <v>12.523671411999585</v>
      </c>
      <c r="P38" s="147"/>
      <c r="Q38" s="218">
        <f t="shared" si="1"/>
        <v>-16.591844947797885</v>
      </c>
      <c r="R38" s="5"/>
      <c r="S38" s="5"/>
    </row>
    <row r="39" spans="2:19" ht="21" customHeight="1" x14ac:dyDescent="0.3">
      <c r="B39" s="95"/>
      <c r="C39" s="96"/>
      <c r="D39" s="96"/>
      <c r="E39" s="96"/>
      <c r="F39" s="96"/>
      <c r="G39" s="96"/>
      <c r="H39" s="96"/>
      <c r="O39" s="97"/>
      <c r="P39" s="96"/>
      <c r="R39" s="5"/>
      <c r="S39" s="5"/>
    </row>
    <row r="40" spans="2:19" ht="33" x14ac:dyDescent="0.6">
      <c r="B40" s="137" t="s">
        <v>63</v>
      </c>
      <c r="C40" s="123"/>
      <c r="D40" s="123"/>
      <c r="E40" s="123"/>
      <c r="F40" s="123"/>
      <c r="G40" s="123"/>
      <c r="H40" s="123"/>
      <c r="I40" s="123"/>
      <c r="J40" s="123"/>
      <c r="K40" s="123"/>
      <c r="L40" s="123"/>
      <c r="M40" s="123"/>
      <c r="N40" s="185"/>
      <c r="O40" s="123"/>
      <c r="P40" s="123"/>
      <c r="Q40" s="123"/>
      <c r="R40" s="5"/>
      <c r="S40" s="5"/>
    </row>
    <row r="41" spans="2:19" ht="31.2" x14ac:dyDescent="0.3">
      <c r="B41" s="139" t="s">
        <v>23</v>
      </c>
      <c r="C41" s="140" t="s">
        <v>24</v>
      </c>
      <c r="D41" s="141" t="s">
        <v>25</v>
      </c>
      <c r="E41" s="141" t="s">
        <v>26</v>
      </c>
      <c r="F41" s="141" t="s">
        <v>27</v>
      </c>
      <c r="G41" s="141" t="s">
        <v>28</v>
      </c>
      <c r="H41" s="141" t="s">
        <v>29</v>
      </c>
      <c r="I41" s="141" t="s">
        <v>30</v>
      </c>
      <c r="J41" s="141" t="s">
        <v>31</v>
      </c>
      <c r="K41" s="141" t="s">
        <v>32</v>
      </c>
      <c r="L41" s="141" t="s">
        <v>33</v>
      </c>
      <c r="M41" s="141" t="s">
        <v>34</v>
      </c>
      <c r="N41" s="184" t="s">
        <v>35</v>
      </c>
      <c r="O41" s="142" t="s">
        <v>36</v>
      </c>
      <c r="P41" s="143" t="s">
        <v>37</v>
      </c>
      <c r="Q41" s="144" t="s">
        <v>38</v>
      </c>
      <c r="R41" s="5"/>
      <c r="S41" s="5"/>
    </row>
    <row r="42" spans="2:19" ht="21" customHeight="1" x14ac:dyDescent="0.3">
      <c r="B42" s="79">
        <v>2000</v>
      </c>
      <c r="C42" s="169">
        <f>('Ingreso FOA'!C42/consumo!C45)*100</f>
        <v>3.4838355563505008</v>
      </c>
      <c r="D42" s="169">
        <f>('Ingreso FOA'!D42/consumo!D45)*100</f>
        <v>4.1684203738024044</v>
      </c>
      <c r="E42" s="169">
        <f>('Ingreso FOA'!E42/consumo!E45)*100</f>
        <v>4.1285447508933499</v>
      </c>
      <c r="F42" s="169">
        <f>('Ingreso FOA'!F42/consumo!F45)*100</f>
        <v>4.4499023007859195</v>
      </c>
      <c r="G42" s="169">
        <f>('Ingreso FOA'!G42/consumo!G45)*100</f>
        <v>4.0715295941516159</v>
      </c>
      <c r="H42" s="169">
        <f>('Ingreso FOA'!H42/consumo!H45)*100</f>
        <v>4.3317432606984321</v>
      </c>
      <c r="I42" s="169">
        <f>('Ingreso FOA'!I42/consumo!I45)*100</f>
        <v>4.7928110367055261</v>
      </c>
      <c r="J42" s="169">
        <f>('Ingreso FOA'!J42/consumo!J45)*100</f>
        <v>4.6727779716066022</v>
      </c>
      <c r="K42" s="169">
        <f>('Ingreso FOA'!K42/consumo!K45)*100</f>
        <v>4.4335150346969456</v>
      </c>
      <c r="L42" s="169">
        <f>('Ingreso FOA'!L42/consumo!L45)*100</f>
        <v>4.076537585673532</v>
      </c>
      <c r="M42" s="169">
        <f>('Ingreso FOA'!M42/consumo!M45)*100</f>
        <v>4.4538337746210601</v>
      </c>
      <c r="N42" s="199">
        <f>('Ingreso FOA'!N42/consumo!N45)*100</f>
        <v>5.3320743459731332</v>
      </c>
      <c r="O42" s="175">
        <f>('Ingreso FOA'!O42/consumo!O45)*100</f>
        <v>4.3620488305059375</v>
      </c>
      <c r="P42" s="145">
        <f>('Ingreso FOA'!P42/consumo!P45)*100</f>
        <v>5.128002591930926</v>
      </c>
      <c r="Q42" s="95"/>
      <c r="R42" s="5"/>
      <c r="S42" s="5"/>
    </row>
    <row r="43" spans="2:19" ht="21" customHeight="1" x14ac:dyDescent="0.3">
      <c r="B43" s="79">
        <v>2001</v>
      </c>
      <c r="C43" s="170">
        <f>('Ingreso FOA'!C43/consumo!C46)*100</f>
        <v>5.3030655956919404</v>
      </c>
      <c r="D43" s="170">
        <f>('Ingreso FOA'!D43/consumo!D46)*100</f>
        <v>5.417871273748549</v>
      </c>
      <c r="E43" s="170">
        <f>('Ingreso FOA'!E43/consumo!E46)*100</f>
        <v>5.6942834210291631</v>
      </c>
      <c r="F43" s="170">
        <f>('Ingreso FOA'!F43/consumo!F46)*100</f>
        <v>6.0856922651555454</v>
      </c>
      <c r="G43" s="170">
        <f>('Ingreso FOA'!G43/consumo!G46)*100</f>
        <v>5.8270881326760575</v>
      </c>
      <c r="H43" s="170">
        <f>('Ingreso FOA'!H43/consumo!H46)*100</f>
        <v>5.3808455621734685</v>
      </c>
      <c r="I43" s="170">
        <f>('Ingreso FOA'!I43/consumo!I46)*100</f>
        <v>4.9895547803274045</v>
      </c>
      <c r="J43" s="170">
        <f>('Ingreso FOA'!J43/consumo!J46)*100</f>
        <v>5.2752223318638602</v>
      </c>
      <c r="K43" s="170">
        <f>('Ingreso FOA'!K43/consumo!K46)*100</f>
        <v>5.3340208882625912</v>
      </c>
      <c r="L43" s="170">
        <f>('Ingreso FOA'!L43/consumo!L46)*100</f>
        <v>5.3695665982531713</v>
      </c>
      <c r="M43" s="170">
        <f>('Ingreso FOA'!M43/consumo!M46)*100</f>
        <v>5.1251252709799058</v>
      </c>
      <c r="N43" s="191">
        <f>('Ingreso FOA'!N43/consumo!N46)*100</f>
        <v>4.723281230143602</v>
      </c>
      <c r="O43" s="176">
        <f>('Ingreso FOA'!O43/consumo!O46)*100</f>
        <v>5.3881371895777956</v>
      </c>
      <c r="P43" s="146">
        <f>('Ingreso FOA'!P43/consumo!P46)*100</f>
        <v>4.6675622743060297</v>
      </c>
      <c r="Q43" s="212">
        <f>((O43/O42)-1)*100</f>
        <v>23.523082820529684</v>
      </c>
      <c r="R43" s="5"/>
      <c r="S43" s="5"/>
    </row>
    <row r="44" spans="2:19" ht="21" customHeight="1" x14ac:dyDescent="0.3">
      <c r="B44" s="79">
        <v>2002</v>
      </c>
      <c r="C44" s="170">
        <f>('Ingreso FOA'!C44/consumo!C47)*100</f>
        <v>4.2095680276753606</v>
      </c>
      <c r="D44" s="170">
        <f>('Ingreso FOA'!D44/consumo!D47)*100</f>
        <v>4.3062854411417408</v>
      </c>
      <c r="E44" s="170">
        <f>('Ingreso FOA'!E44/consumo!E47)*100</f>
        <v>4.4377971991425227</v>
      </c>
      <c r="F44" s="170">
        <f>('Ingreso FOA'!F44/consumo!F47)*100</f>
        <v>4.6453504691036569</v>
      </c>
      <c r="G44" s="170">
        <f>('Ingreso FOA'!G44/consumo!G47)*100</f>
        <v>3.5420779296530673</v>
      </c>
      <c r="H44" s="170">
        <f>('Ingreso FOA'!H44/consumo!H47)*100</f>
        <v>4.1013457833137066</v>
      </c>
      <c r="I44" s="170">
        <f>('Ingreso FOA'!I44/consumo!I47)*100</f>
        <v>3.2467478112803816</v>
      </c>
      <c r="J44" s="170">
        <f>('Ingreso FOA'!J44/consumo!J47)*100</f>
        <v>3.5177581357975094</v>
      </c>
      <c r="K44" s="170">
        <f>('Ingreso FOA'!K44/consumo!K47)*100</f>
        <v>3.7814475661519804</v>
      </c>
      <c r="L44" s="170">
        <f>('Ingreso FOA'!L44/consumo!L47)*100</f>
        <v>4.0299376273569703</v>
      </c>
      <c r="M44" s="170">
        <f>('Ingreso FOA'!M44/consumo!M47)*100</f>
        <v>4.1780808799310307</v>
      </c>
      <c r="N44" s="191">
        <f>('Ingreso FOA'!N44/consumo!N47)*100</f>
        <v>4.013446452306213</v>
      </c>
      <c r="O44" s="176">
        <f>('Ingreso FOA'!O44/consumo!O47)*100</f>
        <v>4.0198900326531426</v>
      </c>
      <c r="P44" s="146">
        <f>('Ingreso FOA'!P44/consumo!P47)*100</f>
        <v>4.1530013849812022</v>
      </c>
      <c r="Q44" s="212">
        <f t="shared" ref="Q44:Q57" si="2">((O44/O43)-1)*100</f>
        <v>-25.393695609147372</v>
      </c>
      <c r="R44" s="5"/>
      <c r="S44" s="5"/>
    </row>
    <row r="45" spans="2:19" ht="21" customHeight="1" x14ac:dyDescent="0.3">
      <c r="B45" s="79">
        <v>2003</v>
      </c>
      <c r="C45" s="170">
        <f>('Ingreso FOA'!C45/consumo!C48)*100</f>
        <v>4.3714441645061282</v>
      </c>
      <c r="D45" s="170">
        <f>('Ingreso FOA'!D45/consumo!D48)*100</f>
        <v>4.8803701211300181</v>
      </c>
      <c r="E45" s="170">
        <f>('Ingreso FOA'!E45/consumo!E48)*100</f>
        <v>4.4132646448284039</v>
      </c>
      <c r="F45" s="170">
        <f>('Ingreso FOA'!F45/consumo!F48)*100</f>
        <v>4.6818808674576262</v>
      </c>
      <c r="G45" s="170">
        <f>('Ingreso FOA'!G45/consumo!G48)*100</f>
        <v>4.5264433678615816</v>
      </c>
      <c r="H45" s="170">
        <f>('Ingreso FOA'!H45/consumo!H48)*100</f>
        <v>3.8872855500814327</v>
      </c>
      <c r="I45" s="170">
        <f>('Ingreso FOA'!I45/consumo!I48)*100</f>
        <v>4.9900513137531268</v>
      </c>
      <c r="J45" s="170">
        <f>('Ingreso FOA'!J45/consumo!J48)*100</f>
        <v>4.721066949504686</v>
      </c>
      <c r="K45" s="170">
        <f>('Ingreso FOA'!K45/consumo!K48)*100</f>
        <v>5.5431841387995551</v>
      </c>
      <c r="L45" s="170">
        <f>('Ingreso FOA'!L45/consumo!L48)*100</f>
        <v>4.7453831152929764</v>
      </c>
      <c r="M45" s="170">
        <f>('Ingreso FOA'!M45/consumo!M48)*100</f>
        <v>4.7185655230124679</v>
      </c>
      <c r="N45" s="191">
        <f>('Ingreso FOA'!N45/consumo!N48)*100</f>
        <v>4.6452356530468961</v>
      </c>
      <c r="O45" s="176">
        <f>('Ingreso FOA'!O45/consumo!O48)*100</f>
        <v>4.667914495994915</v>
      </c>
      <c r="P45" s="146">
        <f>('Ingreso FOA'!P45/consumo!P48)*100</f>
        <v>4.574429441966509</v>
      </c>
      <c r="Q45" s="212">
        <f t="shared" si="2"/>
        <v>16.120452501882831</v>
      </c>
      <c r="R45" s="5"/>
      <c r="S45" s="5"/>
    </row>
    <row r="46" spans="2:19" ht="21" customHeight="1" x14ac:dyDescent="0.3">
      <c r="B46" s="79">
        <v>2004</v>
      </c>
      <c r="C46" s="170">
        <f>('Ingreso FOA'!C46/consumo!C49)*100</f>
        <v>4.4094487324424305</v>
      </c>
      <c r="D46" s="170">
        <f>('Ingreso FOA'!D46/consumo!D49)*100</f>
        <v>4.2457910240867731</v>
      </c>
      <c r="E46" s="170">
        <f>('Ingreso FOA'!E46/consumo!E49)*100</f>
        <v>4.7163961774677858</v>
      </c>
      <c r="F46" s="170">
        <f>('Ingreso FOA'!F46/consumo!F49)*100</f>
        <v>4.1881574475521042</v>
      </c>
      <c r="G46" s="170">
        <f>('Ingreso FOA'!G46/consumo!G49)*100</f>
        <v>4.2966573804115651</v>
      </c>
      <c r="H46" s="170">
        <f>('Ingreso FOA'!H46/consumo!H49)*100</f>
        <v>3.8555801789225312</v>
      </c>
      <c r="I46" s="170">
        <f>('Ingreso FOA'!I46/consumo!I49)*100</f>
        <v>4.5630145199670329</v>
      </c>
      <c r="J46" s="170">
        <f>('Ingreso FOA'!J46/consumo!J49)*100</f>
        <v>4.542551758191844</v>
      </c>
      <c r="K46" s="170">
        <f>('Ingreso FOA'!K46/consumo!K49)*100</f>
        <v>4.7663920082571432</v>
      </c>
      <c r="L46" s="170">
        <f>('Ingreso FOA'!L46/consumo!L49)*100</f>
        <v>4.3259193715845283</v>
      </c>
      <c r="M46" s="170">
        <f>('Ingreso FOA'!M46/consumo!M49)*100</f>
        <v>4.2812544873075709</v>
      </c>
      <c r="N46" s="191">
        <f>('Ingreso FOA'!N46/consumo!N49)*100</f>
        <v>5.2860454192698176</v>
      </c>
      <c r="O46" s="176">
        <f>('Ingreso FOA'!O46/consumo!O49)*100</f>
        <v>4.4523171457046598</v>
      </c>
      <c r="P46" s="146">
        <f>('Ingreso FOA'!P46/consumo!P49)*100</f>
        <v>4.890191414386047</v>
      </c>
      <c r="Q46" s="212">
        <f t="shared" si="2"/>
        <v>-4.6187082148835046</v>
      </c>
      <c r="R46" s="5"/>
      <c r="S46" s="5"/>
    </row>
    <row r="47" spans="2:19" ht="21" customHeight="1" x14ac:dyDescent="0.3">
      <c r="B47" s="79">
        <v>2005</v>
      </c>
      <c r="C47" s="170">
        <f>('Ingreso FOA'!C47/consumo!C50)*100</f>
        <v>4.5184486241511994</v>
      </c>
      <c r="D47" s="170">
        <f>('Ingreso FOA'!D47/consumo!D50)*100</f>
        <v>4.9772343089469251</v>
      </c>
      <c r="E47" s="170">
        <f>('Ingreso FOA'!E47/consumo!E50)*100</f>
        <v>4.8391572515563945</v>
      </c>
      <c r="F47" s="170">
        <f>('Ingreso FOA'!F47/consumo!F50)*100</f>
        <v>5.7897117113603453</v>
      </c>
      <c r="G47" s="170">
        <f>('Ingreso FOA'!G47/consumo!G50)*100</f>
        <v>5.5847740979327849</v>
      </c>
      <c r="H47" s="170">
        <f>('Ingreso FOA'!H47/consumo!H50)*100</f>
        <v>5.1191558577656355</v>
      </c>
      <c r="I47" s="170">
        <f>('Ingreso FOA'!I47/consumo!I50)*100</f>
        <v>5.3470410332874225</v>
      </c>
      <c r="J47" s="170">
        <f>('Ingreso FOA'!J47/consumo!J50)*100</f>
        <v>6.1667239978387283</v>
      </c>
      <c r="K47" s="170">
        <f>('Ingreso FOA'!K47/consumo!K50)*100</f>
        <v>7.3879995044247142</v>
      </c>
      <c r="L47" s="170">
        <f>('Ingreso FOA'!L47/consumo!L50)*100</f>
        <v>7.6592013600560378</v>
      </c>
      <c r="M47" s="170">
        <f>('Ingreso FOA'!M47/consumo!M50)*100</f>
        <v>7.5560677818207553</v>
      </c>
      <c r="N47" s="191">
        <f>('Ingreso FOA'!N47/consumo!N50)*100</f>
        <v>7.3740487518317233</v>
      </c>
      <c r="O47" s="176">
        <f>('Ingreso FOA'!O47/consumo!O50)*100</f>
        <v>6.0463175263960656</v>
      </c>
      <c r="P47" s="146">
        <f>('Ingreso FOA'!P47/consumo!P50)*100</f>
        <v>7.8169529841975036</v>
      </c>
      <c r="Q47" s="212">
        <f t="shared" si="2"/>
        <v>35.801591138430155</v>
      </c>
      <c r="R47" s="5"/>
      <c r="S47" s="5"/>
    </row>
    <row r="48" spans="2:19" ht="21" customHeight="1" x14ac:dyDescent="0.3">
      <c r="B48" s="79">
        <v>2006</v>
      </c>
      <c r="C48" s="170">
        <f>('Ingreso FOA'!C48/consumo!C51)*100</f>
        <v>7.5251100215929343</v>
      </c>
      <c r="D48" s="170">
        <f>('Ingreso FOA'!D48/consumo!D51)*100</f>
        <v>8.8053456692832466</v>
      </c>
      <c r="E48" s="170">
        <f>('Ingreso FOA'!E48/consumo!E51)*100</f>
        <v>9.2487432262857254</v>
      </c>
      <c r="F48" s="170">
        <f>('Ingreso FOA'!F48/consumo!F51)*100</f>
        <v>9.5115691850028679</v>
      </c>
      <c r="G48" s="170">
        <f>('Ingreso FOA'!G48/consumo!G51)*100</f>
        <v>8.1044846345094115</v>
      </c>
      <c r="H48" s="170">
        <f>('Ingreso FOA'!H48/consumo!H51)*100</f>
        <v>8.5005957316398799</v>
      </c>
      <c r="I48" s="170">
        <f>('Ingreso FOA'!I48/consumo!I51)*100</f>
        <v>7.8302855156615143</v>
      </c>
      <c r="J48" s="170">
        <f>('Ingreso FOA'!J48/consumo!J51)*100</f>
        <v>7.7131026794577977</v>
      </c>
      <c r="K48" s="170">
        <f>('Ingreso FOA'!K48/consumo!K51)*100</f>
        <v>8.2208060869827104</v>
      </c>
      <c r="L48" s="170">
        <f>('Ingreso FOA'!L48/consumo!L51)*100</f>
        <v>8.3101246667590747</v>
      </c>
      <c r="M48" s="170">
        <f>('Ingreso FOA'!M48/consumo!M51)*100</f>
        <v>8.2028754850810159</v>
      </c>
      <c r="N48" s="191">
        <f>('Ingreso FOA'!N48/consumo!N51)*100</f>
        <v>7.9677709519079336</v>
      </c>
      <c r="O48" s="176">
        <f>('Ingreso FOA'!O48/consumo!O51)*100</f>
        <v>8.3448230104127621</v>
      </c>
      <c r="P48" s="146">
        <f>('Ingreso FOA'!P48/consumo!P51)*100</f>
        <v>8.0026149597073477</v>
      </c>
      <c r="Q48" s="212">
        <f t="shared" si="2"/>
        <v>38.014964877088261</v>
      </c>
      <c r="R48" s="5"/>
      <c r="S48" s="5"/>
    </row>
    <row r="49" spans="2:17" ht="21" customHeight="1" x14ac:dyDescent="0.3">
      <c r="B49" s="79">
        <v>2007</v>
      </c>
      <c r="C49" s="170">
        <f>('Ingreso FOA'!C49/consumo!C52)*100</f>
        <v>8.3650148708165233</v>
      </c>
      <c r="D49" s="170">
        <f>('Ingreso FOA'!D49/consumo!D52)*100</f>
        <v>9.0896911595984715</v>
      </c>
      <c r="E49" s="170">
        <f>('Ingreso FOA'!E49/consumo!E52)*100</f>
        <v>8.027053707233474</v>
      </c>
      <c r="F49" s="170">
        <f>('Ingreso FOA'!F49/consumo!F52)*100</f>
        <v>8.2725367586651934</v>
      </c>
      <c r="G49" s="170">
        <f>('Ingreso FOA'!G49/consumo!G52)*100</f>
        <v>7.1114384896395739</v>
      </c>
      <c r="H49" s="170">
        <f>('Ingreso FOA'!H49/consumo!H52)*100</f>
        <v>6.8120206786176833</v>
      </c>
      <c r="I49" s="170">
        <f>('Ingreso FOA'!I49/consumo!I52)*100</f>
        <v>7.1529980495567758</v>
      </c>
      <c r="J49" s="170">
        <f>('Ingreso FOA'!J49/consumo!J52)*100</f>
        <v>8.0798345864555863</v>
      </c>
      <c r="K49" s="170">
        <f>('Ingreso FOA'!K49/consumo!K52)*100</f>
        <v>7.3259221916492621</v>
      </c>
      <c r="L49" s="170">
        <f>('Ingreso FOA'!L49/consumo!L52)*100</f>
        <v>7.9152256465699473</v>
      </c>
      <c r="M49" s="170">
        <f>('Ingreso FOA'!M49/consumo!M52)*100</f>
        <v>8.1823573335364035</v>
      </c>
      <c r="N49" s="191">
        <f>('Ingreso FOA'!N49/consumo!N52)*100</f>
        <v>7.900220152186499</v>
      </c>
      <c r="O49" s="176">
        <f>('Ingreso FOA'!O49/consumo!O52)*100</f>
        <v>7.8644714224709267</v>
      </c>
      <c r="P49" s="146">
        <f>('Ingreso FOA'!P49/consumo!P52)*100</f>
        <v>8.9935313749929229</v>
      </c>
      <c r="Q49" s="212">
        <f t="shared" si="2"/>
        <v>-5.7562825160275661</v>
      </c>
    </row>
    <row r="50" spans="2:17" ht="21" customHeight="1" x14ac:dyDescent="0.3">
      <c r="B50" s="79">
        <v>2008</v>
      </c>
      <c r="C50" s="170">
        <f>('Ingreso FOA'!C50/consumo!C53)*100</f>
        <v>8.7597369773590792</v>
      </c>
      <c r="D50" s="170">
        <f>('Ingreso FOA'!D50/consumo!D53)*100</f>
        <v>9.552621312807533</v>
      </c>
      <c r="E50" s="170">
        <f>('Ingreso FOA'!E50/consumo!E53)*100</f>
        <v>9.478483990671343</v>
      </c>
      <c r="F50" s="170">
        <f>('Ingreso FOA'!F50/consumo!F53)*100</f>
        <v>10.017704773966207</v>
      </c>
      <c r="G50" s="170">
        <f>('Ingreso FOA'!G50/consumo!G53)*100</f>
        <v>12.289303681681318</v>
      </c>
      <c r="H50" s="170">
        <f>('Ingreso FOA'!H50/consumo!H53)*100</f>
        <v>11.576004410277747</v>
      </c>
      <c r="I50" s="170">
        <f>('Ingreso FOA'!I50/consumo!I53)*100</f>
        <v>11.571001213071135</v>
      </c>
      <c r="J50" s="170">
        <f>('Ingreso FOA'!J50/consumo!J53)*100</f>
        <v>11.971838135660192</v>
      </c>
      <c r="K50" s="170">
        <f>('Ingreso FOA'!K50/consumo!K53)*100</f>
        <v>10.365564743322073</v>
      </c>
      <c r="L50" s="170">
        <f>('Ingreso FOA'!L50/consumo!L53)*100</f>
        <v>11.475634654128351</v>
      </c>
      <c r="M50" s="170">
        <f>('Ingreso FOA'!M50/consumo!M53)*100</f>
        <v>14.177210045357919</v>
      </c>
      <c r="N50" s="191">
        <f>('Ingreso FOA'!N50/consumo!N53)*100</f>
        <v>17.139162058795005</v>
      </c>
      <c r="O50" s="176">
        <f>('Ingreso FOA'!O50/consumo!O53)*100</f>
        <v>11.466136916691076</v>
      </c>
      <c r="P50" s="146">
        <f>('Ingreso FOA'!P50/consumo!P53)*100</f>
        <v>12.847093930749473</v>
      </c>
      <c r="Q50" s="212">
        <f t="shared" si="2"/>
        <v>45.796663256086291</v>
      </c>
    </row>
    <row r="51" spans="2:17" ht="21" customHeight="1" x14ac:dyDescent="0.3">
      <c r="B51" s="79">
        <v>2009</v>
      </c>
      <c r="C51" s="170">
        <f>('Ingreso FOA'!C51/consumo!C54)*100</f>
        <v>17.821882345238624</v>
      </c>
      <c r="D51" s="170">
        <f>('Ingreso FOA'!D51/consumo!D54)*100</f>
        <v>15.633983429379342</v>
      </c>
      <c r="E51" s="170">
        <f>('Ingreso FOA'!E51/consumo!E54)*100</f>
        <v>14.101020482599017</v>
      </c>
      <c r="F51" s="170">
        <f>('Ingreso FOA'!F51/consumo!F54)*100</f>
        <v>12.254172852534543</v>
      </c>
      <c r="G51" s="170">
        <f>('Ingreso FOA'!G51/consumo!G54)*100</f>
        <v>10.295060382107488</v>
      </c>
      <c r="H51" s="170">
        <f>('Ingreso FOA'!H51/consumo!H54)*100</f>
        <v>6.4198272253349842</v>
      </c>
      <c r="I51" s="170">
        <f>('Ingreso FOA'!I51/consumo!I54)*100</f>
        <v>7.0040268785298121</v>
      </c>
      <c r="J51" s="170">
        <f>('Ingreso FOA'!J51/consumo!J54)*100</f>
        <v>7.830935586416679</v>
      </c>
      <c r="K51" s="170">
        <f>('Ingreso FOA'!K51/consumo!K54)*100</f>
        <v>6.9329964892768476</v>
      </c>
      <c r="L51" s="170">
        <f>('Ingreso FOA'!L51/consumo!L54)*100</f>
        <v>7.613812173090488</v>
      </c>
      <c r="M51" s="170">
        <f>('Ingreso FOA'!M51/consumo!M54)*100</f>
        <v>7.4191414243300429</v>
      </c>
      <c r="N51" s="191">
        <f>('Ingreso FOA'!N51/consumo!N54)*100</f>
        <v>8.8648223036465321</v>
      </c>
      <c r="O51" s="176">
        <f>('Ingreso FOA'!O51/consumo!O54)*100</f>
        <v>10.433262012402414</v>
      </c>
      <c r="P51" s="146">
        <f>('Ingreso FOA'!P51/consumo!P54)*100</f>
        <v>8.6492803860423759</v>
      </c>
      <c r="Q51" s="212">
        <f t="shared" si="2"/>
        <v>-9.0080461431183636</v>
      </c>
    </row>
    <row r="52" spans="2:17" ht="21" customHeight="1" x14ac:dyDescent="0.3">
      <c r="B52" s="79">
        <v>2010</v>
      </c>
      <c r="C52" s="170">
        <f>('Ingreso FOA'!C52/consumo!C55)*100</f>
        <v>8.6759786277170949</v>
      </c>
      <c r="D52" s="170">
        <f>('Ingreso FOA'!D52/consumo!D55)*100</f>
        <v>8.7988027717724009</v>
      </c>
      <c r="E52" s="170">
        <f>('Ingreso FOA'!E52/consumo!E55)*100</f>
        <v>9.3472485089327559</v>
      </c>
      <c r="F52" s="170">
        <f>('Ingreso FOA'!F52/consumo!F55)*100</f>
        <v>10.505364263806674</v>
      </c>
      <c r="G52" s="170">
        <f>('Ingreso FOA'!G52/consumo!G55)*100</f>
        <v>10.37897278541028</v>
      </c>
      <c r="H52" s="170">
        <f>('Ingreso FOA'!H52/consumo!H55)*100</f>
        <v>10.327261627811051</v>
      </c>
      <c r="I52" s="170">
        <f>('Ingreso FOA'!I52/consumo!I55)*100</f>
        <v>10.951049059510838</v>
      </c>
      <c r="J52" s="170">
        <f>('Ingreso FOA'!J52/consumo!J55)*100</f>
        <v>12.459850259966622</v>
      </c>
      <c r="K52" s="170">
        <f>('Ingreso FOA'!K52/consumo!K55)*100</f>
        <v>11.73273505042105</v>
      </c>
      <c r="L52" s="170">
        <f>('Ingreso FOA'!L52/consumo!L55)*100</f>
        <v>11.341697892696642</v>
      </c>
      <c r="M52" s="170">
        <f>('Ingreso FOA'!M52/consumo!M55)*100</f>
        <v>11.935380187351303</v>
      </c>
      <c r="N52" s="191">
        <f>('Ingreso FOA'!N52/consumo!N55)*100</f>
        <v>11.376849887297054</v>
      </c>
      <c r="O52" s="176">
        <f>('Ingreso FOA'!O52/consumo!O55)*100</f>
        <v>10.622356492472994</v>
      </c>
      <c r="P52" s="146">
        <f>('Ingreso FOA'!P52/consumo!P55)*100</f>
        <v>11.318634159193088</v>
      </c>
      <c r="Q52" s="212">
        <f t="shared" si="2"/>
        <v>1.8124195466939774</v>
      </c>
    </row>
    <row r="53" spans="2:17" ht="21" customHeight="1" x14ac:dyDescent="0.3">
      <c r="B53" s="79">
        <v>2011</v>
      </c>
      <c r="C53" s="170">
        <f>('Ingreso FOA'!C53/consumo!C56)*100</f>
        <v>10.630583234435802</v>
      </c>
      <c r="D53" s="170">
        <f>('Ingreso FOA'!D53/consumo!D56)*100</f>
        <v>10.703852651792202</v>
      </c>
      <c r="E53" s="170">
        <f>('Ingreso FOA'!E53/consumo!E56)*100</f>
        <v>10.773988606977012</v>
      </c>
      <c r="F53" s="170">
        <f>('Ingreso FOA'!F53/consumo!F56)*100</f>
        <v>11.530045942696605</v>
      </c>
      <c r="G53" s="170">
        <f>('Ingreso FOA'!G53/consumo!G56)*100</f>
        <v>10.267236507940062</v>
      </c>
      <c r="H53" s="170">
        <f>('Ingreso FOA'!H53/consumo!H56)*100</f>
        <v>12.103386402357639</v>
      </c>
      <c r="I53" s="170">
        <f>('Ingreso FOA'!I53/consumo!I56)*100</f>
        <v>13.056454648063726</v>
      </c>
      <c r="J53" s="170">
        <f>('Ingreso FOA'!J53/consumo!J56)*100</f>
        <v>13.587240883618481</v>
      </c>
      <c r="K53" s="170">
        <f>('Ingreso FOA'!K53/consumo!K56)*100</f>
        <v>15.174994260779684</v>
      </c>
      <c r="L53" s="170">
        <f>('Ingreso FOA'!L53/consumo!L56)*100</f>
        <v>15.012174194518307</v>
      </c>
      <c r="M53" s="170">
        <f>('Ingreso FOA'!M53/consumo!M56)*100</f>
        <v>14.774702391167319</v>
      </c>
      <c r="N53" s="191">
        <f>('Ingreso FOA'!N53/consumo!N56)*100</f>
        <v>16.511883301586252</v>
      </c>
      <c r="O53" s="176">
        <f>('Ingreso FOA'!O53/consumo!O56)*100</f>
        <v>12.808601461942976</v>
      </c>
      <c r="P53" s="146">
        <f>('Ingreso FOA'!P53/consumo!P56)*100</f>
        <v>15.404171073954313</v>
      </c>
      <c r="Q53" s="212">
        <f t="shared" si="2"/>
        <v>20.581543944784354</v>
      </c>
    </row>
    <row r="54" spans="2:17" ht="21" customHeight="1" x14ac:dyDescent="0.3">
      <c r="B54" s="79">
        <v>2012</v>
      </c>
      <c r="C54" s="170">
        <f>('Ingreso FOA'!C54/consumo!C57)*100</f>
        <v>15.946771770562584</v>
      </c>
      <c r="D54" s="170">
        <f>('Ingreso FOA'!D54/consumo!D57)*100</f>
        <v>16.965947391325255</v>
      </c>
      <c r="E54" s="170">
        <f>('Ingreso FOA'!E54/consumo!E57)*100</f>
        <v>17.030545678727123</v>
      </c>
      <c r="F54" s="170">
        <f>('Ingreso FOA'!F54/consumo!F57)*100</f>
        <v>16.143268500576188</v>
      </c>
      <c r="G54" s="170">
        <f>('Ingreso FOA'!G54/consumo!G57)*100</f>
        <v>14.990781116744129</v>
      </c>
      <c r="H54" s="170">
        <f>('Ingreso FOA'!H54/consumo!H57)*100</f>
        <v>15.290759155495831</v>
      </c>
      <c r="I54" s="170">
        <f>('Ingreso FOA'!I54/consumo!I57)*100</f>
        <v>16.294765344638062</v>
      </c>
      <c r="J54" s="170">
        <f>('Ingreso FOA'!J54/consumo!J57)*100</f>
        <v>16.412761781786806</v>
      </c>
      <c r="K54" s="170">
        <f>('Ingreso FOA'!K54/consumo!K57)*100</f>
        <v>15.678621448020294</v>
      </c>
      <c r="L54" s="170">
        <f>('Ingreso FOA'!L54/consumo!L57)*100</f>
        <v>17.887191996615492</v>
      </c>
      <c r="M54" s="170">
        <f>('Ingreso FOA'!M54/consumo!M57)*100</f>
        <v>11.555855809476505</v>
      </c>
      <c r="N54" s="191">
        <f>('Ingreso FOA'!N54/consumo!N57)*100</f>
        <v>24.97479063824337</v>
      </c>
      <c r="O54" s="176">
        <f>('Ingreso FOA'!O54/consumo!O57)*100</f>
        <v>16.242978740967768</v>
      </c>
      <c r="P54" s="146">
        <f>('Ingreso FOA'!P54/consumo!P57)*100</f>
        <v>15.753892060375138</v>
      </c>
      <c r="Q54" s="212">
        <f t="shared" si="2"/>
        <v>26.813054409016026</v>
      </c>
    </row>
    <row r="55" spans="2:17" ht="21" customHeight="1" x14ac:dyDescent="0.3">
      <c r="B55" s="79">
        <v>2013</v>
      </c>
      <c r="C55" s="170">
        <f>('Ingreso FOA'!C55/consumo!C58)*100</f>
        <v>14.296317504209835</v>
      </c>
      <c r="D55" s="170">
        <f>('Ingreso FOA'!D55/consumo!D58)*100</f>
        <v>15.778791983577214</v>
      </c>
      <c r="E55" s="170">
        <f>('Ingreso FOA'!E55/consumo!E58)*100</f>
        <v>15.329328416208664</v>
      </c>
      <c r="F55" s="170">
        <f>('Ingreso FOA'!F55/consumo!F58)*100</f>
        <v>16.835257518417716</v>
      </c>
      <c r="G55" s="170">
        <f>('Ingreso FOA'!G55/consumo!G58)*100</f>
        <v>12.328321826783602</v>
      </c>
      <c r="H55" s="170">
        <f>('Ingreso FOA'!H55/consumo!H58)*100</f>
        <v>15.488026960902031</v>
      </c>
      <c r="I55" s="170">
        <f>('Ingreso FOA'!I55/consumo!I58)*100</f>
        <v>13.626061976264475</v>
      </c>
      <c r="J55" s="170">
        <f>('Ingreso FOA'!J55/consumo!J58)*100</f>
        <v>18.384391769229271</v>
      </c>
      <c r="K55" s="170">
        <f>('Ingreso FOA'!K55/consumo!K58)*100</f>
        <v>14.368352277506439</v>
      </c>
      <c r="L55" s="170">
        <f>('Ingreso FOA'!L55/consumo!L58)*100</f>
        <v>14.211862487305133</v>
      </c>
      <c r="M55" s="170">
        <f>('Ingreso FOA'!M55/consumo!M58)*100</f>
        <v>12.972304122714428</v>
      </c>
      <c r="N55" s="191">
        <f>('Ingreso FOA'!N55/consumo!N58)*100</f>
        <v>12.171170247625303</v>
      </c>
      <c r="O55" s="176">
        <f>('Ingreso FOA'!O55/consumo!O58)*100</f>
        <v>14.662247119258051</v>
      </c>
      <c r="P55" s="146">
        <f>('Ingreso FOA'!P55/consumo!P58)*100</f>
        <v>13.846662883498459</v>
      </c>
      <c r="Q55" s="212">
        <f t="shared" si="2"/>
        <v>-9.7317840952584778</v>
      </c>
    </row>
    <row r="56" spans="2:17" ht="21" customHeight="1" x14ac:dyDescent="0.3">
      <c r="B56" s="79">
        <v>2014</v>
      </c>
      <c r="C56" s="170">
        <f>('Ingreso FOA'!C56/consumo!C59)*100</f>
        <v>13.384997610538484</v>
      </c>
      <c r="D56" s="170">
        <f>('Ingreso FOA'!D56/consumo!D59)*100</f>
        <v>15.017375307195335</v>
      </c>
      <c r="E56" s="170">
        <f>('Ingreso FOA'!E56/consumo!E59)*100</f>
        <v>12.408102450266476</v>
      </c>
      <c r="F56" s="170">
        <f>('Ingreso FOA'!F56/consumo!F59)*100</f>
        <v>15.490767442690462</v>
      </c>
      <c r="G56" s="170">
        <f>('Ingreso FOA'!G56/consumo!G59)*100</f>
        <v>12.471812805982971</v>
      </c>
      <c r="H56" s="170">
        <f>('Ingreso FOA'!H56/consumo!H59)*100</f>
        <v>12.107387526562158</v>
      </c>
      <c r="I56" s="170">
        <f>('Ingreso FOA'!I56/consumo!I59)*100</f>
        <v>12.924137677669112</v>
      </c>
      <c r="J56" s="170">
        <f>('Ingreso FOA'!J56/consumo!J59)*100</f>
        <v>15.044765679018409</v>
      </c>
      <c r="K56" s="170">
        <f>('Ingreso FOA'!K56/consumo!K59)*100</f>
        <v>15.3524019865349</v>
      </c>
      <c r="L56" s="170">
        <f>('Ingreso FOA'!L56/consumo!L59)*100</f>
        <v>13.796873439363665</v>
      </c>
      <c r="M56" s="170">
        <f>('Ingreso FOA'!M56/consumo!M59)*100</f>
        <v>13.75993562551808</v>
      </c>
      <c r="N56" s="191">
        <f>('Ingreso FOA'!N56/consumo!N59)*100</f>
        <v>14.522602478402577</v>
      </c>
      <c r="O56" s="176">
        <f>('Ingreso FOA'!O56/consumo!O59)*100</f>
        <v>13.853042854984452</v>
      </c>
      <c r="P56" s="146">
        <f>('Ingreso FOA'!P56/consumo!P59)*100</f>
        <v>13.662564874487357</v>
      </c>
      <c r="Q56" s="212">
        <f t="shared" si="2"/>
        <v>-5.5189648468736756</v>
      </c>
    </row>
    <row r="57" spans="2:17" ht="21" customHeight="1" x14ac:dyDescent="0.3">
      <c r="B57" s="85">
        <v>2015</v>
      </c>
      <c r="C57" s="171">
        <f>('Ingreso FOA'!C57/consumo!C60)*100</f>
        <v>13.324630927230272</v>
      </c>
      <c r="D57" s="171">
        <f>('Ingreso FOA'!D57/consumo!D60)*100</f>
        <v>14.478530620130348</v>
      </c>
      <c r="E57" s="171">
        <f>('Ingreso FOA'!E57/consumo!E60)*100</f>
        <v>13.952707111724171</v>
      </c>
      <c r="F57" s="171">
        <f>('Ingreso FOA'!F57/consumo!F60)*100</f>
        <v>14.740993907675515</v>
      </c>
      <c r="G57" s="171">
        <f>('Ingreso FOA'!G57/consumo!G60)*100</f>
        <v>11.052496119361249</v>
      </c>
      <c r="H57" s="171">
        <f>('Ingreso FOA'!H57/consumo!H60)*100</f>
        <v>10.718514524135848</v>
      </c>
      <c r="I57" s="171">
        <f>('Ingreso FOA'!I57/consumo!I60)*100</f>
        <v>9.1149280076690911</v>
      </c>
      <c r="J57" s="171">
        <f>('Ingreso FOA'!J57/consumo!J60)*100</f>
        <v>9.6933586029480363</v>
      </c>
      <c r="K57" s="171">
        <f>('Ingreso FOA'!K57/consumo!K60)*100</f>
        <v>9.85465375195189</v>
      </c>
      <c r="L57" s="171">
        <f>('Ingreso FOA'!L57/consumo!L60)*100</f>
        <v>10.391507823540593</v>
      </c>
      <c r="M57" s="171">
        <f>('Ingreso FOA'!M57/consumo!M60)*100</f>
        <v>9.0634496112329632</v>
      </c>
      <c r="N57" s="198"/>
      <c r="O57" s="177">
        <f>('Ingreso FOA'!O57/consumo!O60)*100</f>
        <v>11.582524669694058</v>
      </c>
      <c r="P57" s="147"/>
      <c r="Q57" s="218">
        <f t="shared" si="2"/>
        <v>-16.390032204898873</v>
      </c>
    </row>
    <row r="58" spans="2:17" ht="21" customHeight="1" x14ac:dyDescent="0.3">
      <c r="B58" s="95"/>
      <c r="C58" s="96"/>
      <c r="D58" s="96"/>
      <c r="E58" s="96"/>
      <c r="F58" s="96"/>
      <c r="G58" s="96"/>
      <c r="H58" s="96"/>
      <c r="O58" s="97"/>
      <c r="P58" s="96"/>
    </row>
    <row r="59" spans="2:17" ht="33" x14ac:dyDescent="0.6">
      <c r="B59" s="137" t="s">
        <v>64</v>
      </c>
      <c r="C59" s="123"/>
      <c r="D59" s="123"/>
      <c r="E59" s="123"/>
      <c r="F59" s="123"/>
      <c r="G59" s="123"/>
      <c r="H59" s="123"/>
      <c r="I59" s="123"/>
      <c r="J59" s="123"/>
      <c r="K59" s="123"/>
      <c r="L59" s="123"/>
      <c r="M59" s="123"/>
      <c r="N59" s="185"/>
      <c r="O59" s="123"/>
      <c r="P59" s="123"/>
      <c r="Q59" s="123"/>
    </row>
    <row r="60" spans="2:17" ht="31.2" x14ac:dyDescent="0.3">
      <c r="B60" s="139" t="s">
        <v>23</v>
      </c>
      <c r="C60" s="140" t="s">
        <v>24</v>
      </c>
      <c r="D60" s="141" t="s">
        <v>25</v>
      </c>
      <c r="E60" s="141" t="s">
        <v>26</v>
      </c>
      <c r="F60" s="141" t="s">
        <v>27</v>
      </c>
      <c r="G60" s="141" t="s">
        <v>28</v>
      </c>
      <c r="H60" s="141" t="s">
        <v>29</v>
      </c>
      <c r="I60" s="141" t="s">
        <v>30</v>
      </c>
      <c r="J60" s="141" t="s">
        <v>31</v>
      </c>
      <c r="K60" s="141" t="s">
        <v>32</v>
      </c>
      <c r="L60" s="141" t="s">
        <v>33</v>
      </c>
      <c r="M60" s="141" t="s">
        <v>34</v>
      </c>
      <c r="N60" s="184" t="s">
        <v>35</v>
      </c>
      <c r="O60" s="142" t="s">
        <v>36</v>
      </c>
      <c r="P60" s="143" t="s">
        <v>37</v>
      </c>
      <c r="Q60" s="144" t="s">
        <v>38</v>
      </c>
    </row>
    <row r="61" spans="2:17" ht="21" customHeight="1" x14ac:dyDescent="0.3">
      <c r="B61" s="79">
        <v>2000</v>
      </c>
      <c r="C61" s="169">
        <f>('Ingreso FOA'!C61/consumo!C65)*100</f>
        <v>4.9551763176114765</v>
      </c>
      <c r="D61" s="169">
        <f>('Ingreso FOA'!D61/consumo!D65)*100</f>
        <v>3.5851155005562809</v>
      </c>
      <c r="E61" s="169">
        <f>('Ingreso FOA'!E61/consumo!E65)*100</f>
        <v>5.0222263191413905</v>
      </c>
      <c r="F61" s="169">
        <f>('Ingreso FOA'!F61/consumo!F65)*100</f>
        <v>3.3586078888484625</v>
      </c>
      <c r="G61" s="169">
        <f>('Ingreso FOA'!G61/consumo!G65)*100</f>
        <v>5.5202570350981111</v>
      </c>
      <c r="H61" s="169">
        <f>('Ingreso FOA'!H61/consumo!H65)*100</f>
        <v>4.9755187705079429</v>
      </c>
      <c r="I61" s="169">
        <f>('Ingreso FOA'!I61/consumo!I65)*100</f>
        <v>6.2052414696832701</v>
      </c>
      <c r="J61" s="169">
        <f>('Ingreso FOA'!J61/consumo!J65)*100</f>
        <v>4.4946429447656735</v>
      </c>
      <c r="K61" s="169">
        <f>('Ingreso FOA'!K61/consumo!K65)*100</f>
        <v>2.4486256174705878</v>
      </c>
      <c r="L61" s="169">
        <f>('Ingreso FOA'!L61/consumo!L65)*100</f>
        <v>5.7003413127305231</v>
      </c>
      <c r="M61" s="169">
        <f>('Ingreso FOA'!M61/consumo!M65)*100</f>
        <v>5.0163253804634182</v>
      </c>
      <c r="N61" s="199">
        <f>('Ingreso FOA'!N61/consumo!N65)*100</f>
        <v>8.1633155843904088</v>
      </c>
      <c r="O61" s="175">
        <f>('Ingreso FOA'!O61/consumo!O65)*100</f>
        <v>4.9674759308061951</v>
      </c>
      <c r="P61" s="145">
        <f>('Ingreso FOA'!P61/consumo!P65)*100</f>
        <v>4.6300370398154946</v>
      </c>
      <c r="Q61" s="95"/>
    </row>
    <row r="62" spans="2:17" ht="21" customHeight="1" x14ac:dyDescent="0.3">
      <c r="B62" s="79">
        <v>2001</v>
      </c>
      <c r="C62" s="179">
        <f>('Ingreso FOA'!C62/consumo!C66)*100</f>
        <v>-2.5997937914431768</v>
      </c>
      <c r="D62" s="170">
        <f>('Ingreso FOA'!D62/consumo!D66)*100</f>
        <v>3.9137528936726071</v>
      </c>
      <c r="E62" s="170">
        <f>('Ingreso FOA'!E62/consumo!E66)*100</f>
        <v>16.6190108086744</v>
      </c>
      <c r="F62" s="170">
        <f>('Ingreso FOA'!F62/consumo!F66)*100</f>
        <v>7.4705872759962544</v>
      </c>
      <c r="G62" s="170">
        <f>('Ingreso FOA'!G62/consumo!G66)*100</f>
        <v>4.8613078045998144</v>
      </c>
      <c r="H62" s="170">
        <f>('Ingreso FOA'!H62/consumo!H66)*100</f>
        <v>0.86854855710922096</v>
      </c>
      <c r="I62" s="170">
        <f>('Ingreso FOA'!I62/consumo!I66)*100</f>
        <v>6.2992073437976277</v>
      </c>
      <c r="J62" s="170">
        <f>('Ingreso FOA'!J62/consumo!J66)*100</f>
        <v>6.9148968067302254</v>
      </c>
      <c r="K62" s="179">
        <f>('Ingreso FOA'!K62/consumo!K66)*100</f>
        <v>-1.0039261365440473</v>
      </c>
      <c r="L62" s="170">
        <f>('Ingreso FOA'!L62/consumo!L66)*100</f>
        <v>8.0832382134468439</v>
      </c>
      <c r="M62" s="170">
        <f>('Ingreso FOA'!M62/consumo!M66)*100</f>
        <v>7.8970984039113779</v>
      </c>
      <c r="N62" s="191">
        <f>('Ingreso FOA'!N62/consumo!N66)*100</f>
        <v>3.8536509180062115</v>
      </c>
      <c r="O62" s="176">
        <f>('Ingreso FOA'!O62/consumo!O66)*100</f>
        <v>4.5802944195733426</v>
      </c>
      <c r="P62" s="146">
        <f>('Ingreso FOA'!P62/consumo!P66)*100</f>
        <v>4.4382034677068898</v>
      </c>
      <c r="Q62" s="212">
        <f>((O62/O61)-1)*100</f>
        <v>-7.7943308961341051</v>
      </c>
    </row>
    <row r="63" spans="2:17" ht="21" customHeight="1" x14ac:dyDescent="0.3">
      <c r="B63" s="79">
        <v>2002</v>
      </c>
      <c r="C63" s="170">
        <f>('Ingreso FOA'!C63/consumo!C67)*100</f>
        <v>4.3784031814010405</v>
      </c>
      <c r="D63" s="170">
        <f>('Ingreso FOA'!D63/consumo!D67)*100</f>
        <v>5.0020552055205521</v>
      </c>
      <c r="E63" s="179">
        <f>('Ingreso FOA'!E63/consumo!E67)*100</f>
        <v>-1.1461321054718996</v>
      </c>
      <c r="F63" s="170">
        <f>('Ingreso FOA'!F63/consumo!F67)*100</f>
        <v>4.9597211439927946</v>
      </c>
      <c r="G63" s="170">
        <f>('Ingreso FOA'!G63/consumo!G67)*100</f>
        <v>9.3422079352559368</v>
      </c>
      <c r="H63" s="170">
        <f>('Ingreso FOA'!H63/consumo!H67)*100</f>
        <v>1.1098168176946313</v>
      </c>
      <c r="I63" s="170">
        <f>('Ingreso FOA'!I63/consumo!I67)*100</f>
        <v>3.7372195770600096</v>
      </c>
      <c r="J63" s="170">
        <f>('Ingreso FOA'!J63/consumo!J67)*100</f>
        <v>4.3085588264446422</v>
      </c>
      <c r="K63" s="170">
        <f>('Ingreso FOA'!K63/consumo!K67)*100</f>
        <v>5.3724713569638389</v>
      </c>
      <c r="L63" s="170">
        <f>('Ingreso FOA'!L63/consumo!L67)*100</f>
        <v>5.4170686544487703</v>
      </c>
      <c r="M63" s="170">
        <f>('Ingreso FOA'!M63/consumo!M67)*100</f>
        <v>3.8584197961619688</v>
      </c>
      <c r="N63" s="191">
        <f>('Ingreso FOA'!N63/consumo!N67)*100</f>
        <v>3.2086587977942851</v>
      </c>
      <c r="O63" s="176">
        <f>('Ingreso FOA'!O63/consumo!O67)*100</f>
        <v>3.9686824470402366</v>
      </c>
      <c r="P63" s="146">
        <f>('Ingreso FOA'!P63/consumo!P67)*100</f>
        <v>4.8774335516928566</v>
      </c>
      <c r="Q63" s="212">
        <f t="shared" ref="Q63:Q76" si="3">((O63/O62)-1)*100</f>
        <v>-13.35311481112339</v>
      </c>
    </row>
    <row r="64" spans="2:17" ht="21" customHeight="1" x14ac:dyDescent="0.3">
      <c r="B64" s="79">
        <v>2003</v>
      </c>
      <c r="C64" s="170">
        <f>('Ingreso FOA'!C64/consumo!C68)*100</f>
        <v>5.3378640224719849</v>
      </c>
      <c r="D64" s="170">
        <f>('Ingreso FOA'!D64/consumo!D68)*100</f>
        <v>8.3762126419990839</v>
      </c>
      <c r="E64" s="170">
        <f>('Ingreso FOA'!E64/consumo!E68)*100</f>
        <v>5.5739174736926458</v>
      </c>
      <c r="F64" s="170">
        <f>('Ingreso FOA'!F64/consumo!F68)*100</f>
        <v>4.7016698175478409</v>
      </c>
      <c r="G64" s="170">
        <f>('Ingreso FOA'!G64/consumo!G68)*100</f>
        <v>3.6386591224144142</v>
      </c>
      <c r="H64" s="170">
        <f>('Ingreso FOA'!H64/consumo!H68)*100</f>
        <v>4.9633045689631015</v>
      </c>
      <c r="I64" s="170">
        <f>('Ingreso FOA'!I64/consumo!I68)*100</f>
        <v>3.6057680240332122</v>
      </c>
      <c r="J64" s="170">
        <f>('Ingreso FOA'!J64/consumo!J68)*100</f>
        <v>6.2858217648771957</v>
      </c>
      <c r="K64" s="170">
        <f>('Ingreso FOA'!K64/consumo!K68)*100</f>
        <v>6.6773386094878759</v>
      </c>
      <c r="L64" s="170">
        <f>('Ingreso FOA'!L64/consumo!L68)*100</f>
        <v>6.5931029684601112</v>
      </c>
      <c r="M64" s="170">
        <f>('Ingreso FOA'!M64/consumo!M68)*100</f>
        <v>3.7151151151151147</v>
      </c>
      <c r="N64" s="191">
        <f>('Ingreso FOA'!N64/consumo!N68)*100</f>
        <v>4.9360780866910297</v>
      </c>
      <c r="O64" s="176">
        <f>('Ingreso FOA'!O64/consumo!O68)*100</f>
        <v>5.3659849233788837</v>
      </c>
      <c r="P64" s="146">
        <f>('Ingreso FOA'!P64/consumo!P68)*100</f>
        <v>4.9607282259219403</v>
      </c>
      <c r="Q64" s="212">
        <f t="shared" si="3"/>
        <v>35.208220737860429</v>
      </c>
    </row>
    <row r="65" spans="2:17" ht="21" customHeight="1" x14ac:dyDescent="0.3">
      <c r="B65" s="79">
        <v>2004</v>
      </c>
      <c r="C65" s="170">
        <f>('Ingreso FOA'!C65/consumo!C69)*100</f>
        <v>4.6734438062497317</v>
      </c>
      <c r="D65" s="170">
        <f>('Ingreso FOA'!D65/consumo!D69)*100</f>
        <v>4.9128945515812612</v>
      </c>
      <c r="E65" s="170">
        <f>('Ingreso FOA'!E65/consumo!E69)*100</f>
        <v>5.6883805432466028</v>
      </c>
      <c r="F65" s="170">
        <f>('Ingreso FOA'!F65/consumo!F69)*100</f>
        <v>4.701290395200064</v>
      </c>
      <c r="G65" s="170">
        <f>('Ingreso FOA'!G65/consumo!G69)*100</f>
        <v>4.0691284517213395</v>
      </c>
      <c r="H65" s="170">
        <f>('Ingreso FOA'!H65/consumo!H69)*100</f>
        <v>3.7602011459110352</v>
      </c>
      <c r="I65" s="170">
        <f>('Ingreso FOA'!I65/consumo!I69)*100</f>
        <v>5.506210535233393</v>
      </c>
      <c r="J65" s="170">
        <f>('Ingreso FOA'!J65/consumo!J69)*100</f>
        <v>5.1829196159662203</v>
      </c>
      <c r="K65" s="170">
        <f>('Ingreso FOA'!K65/consumo!K69)*100</f>
        <v>5.6586246307809338</v>
      </c>
      <c r="L65" s="170">
        <f>('Ingreso FOA'!L65/consumo!L69)*100</f>
        <v>4.9524485306225907</v>
      </c>
      <c r="M65" s="170">
        <f>('Ingreso FOA'!M65/consumo!M69)*100</f>
        <v>4.4986045697136472</v>
      </c>
      <c r="N65" s="191">
        <f>('Ingreso FOA'!N65/consumo!N69)*100</f>
        <v>6.6821533280836993</v>
      </c>
      <c r="O65" s="176">
        <f>('Ingreso FOA'!O65/consumo!O69)*100</f>
        <v>5.0110671159153242</v>
      </c>
      <c r="P65" s="146">
        <f>('Ingreso FOA'!P65/consumo!P69)*100</f>
        <v>5.5066033669406647</v>
      </c>
      <c r="Q65" s="212">
        <f t="shared" si="3"/>
        <v>-6.6142155174016555</v>
      </c>
    </row>
    <row r="66" spans="2:17" ht="21" customHeight="1" x14ac:dyDescent="0.3">
      <c r="B66" s="79">
        <v>2005</v>
      </c>
      <c r="C66" s="170">
        <f>('Ingreso FOA'!C66/consumo!C70)*100</f>
        <v>4.7262629754304442</v>
      </c>
      <c r="D66" s="170">
        <f>('Ingreso FOA'!D66/consumo!D70)*100</f>
        <v>4.5200662279665922</v>
      </c>
      <c r="E66" s="170">
        <f>('Ingreso FOA'!E66/consumo!E70)*100</f>
        <v>6.0621703050931117</v>
      </c>
      <c r="F66" s="170">
        <f>('Ingreso FOA'!F66/consumo!F70)*100</f>
        <v>7.5844545297186494</v>
      </c>
      <c r="G66" s="170">
        <f>('Ingreso FOA'!G66/consumo!G70)*100</f>
        <v>5.9037722502320049</v>
      </c>
      <c r="H66" s="170">
        <f>('Ingreso FOA'!H66/consumo!H70)*100</f>
        <v>4.9007684360987476</v>
      </c>
      <c r="I66" s="170">
        <f>('Ingreso FOA'!I66/consumo!I70)*100</f>
        <v>6.4527459577289159</v>
      </c>
      <c r="J66" s="170">
        <f>('Ingreso FOA'!J66/consumo!J70)*100</f>
        <v>8.515882350854648</v>
      </c>
      <c r="K66" s="170">
        <f>('Ingreso FOA'!K66/consumo!K70)*100</f>
        <v>8.7186752111023296</v>
      </c>
      <c r="L66" s="170">
        <f>('Ingreso FOA'!L66/consumo!L70)*100</f>
        <v>8.2632328625890601</v>
      </c>
      <c r="M66" s="170">
        <f>('Ingreso FOA'!M66/consumo!M70)*100</f>
        <v>8.0645257136662565</v>
      </c>
      <c r="N66" s="191">
        <f>('Ingreso FOA'!N66/consumo!N70)*100</f>
        <v>7.4820927461878615</v>
      </c>
      <c r="O66" s="176">
        <f>('Ingreso FOA'!O66/consumo!O70)*100</f>
        <v>6.7600695724837427</v>
      </c>
      <c r="P66" s="146">
        <f>('Ingreso FOA'!P66/consumo!P70)*100</f>
        <v>8.7056658794654425</v>
      </c>
      <c r="Q66" s="212">
        <f t="shared" si="3"/>
        <v>34.902794476919418</v>
      </c>
    </row>
    <row r="67" spans="2:17" ht="21" customHeight="1" x14ac:dyDescent="0.3">
      <c r="B67" s="79">
        <v>2006</v>
      </c>
      <c r="C67" s="170">
        <f>('Ingreso FOA'!C67/consumo!C71)*100</f>
        <v>7.503701690176479</v>
      </c>
      <c r="D67" s="170">
        <f>('Ingreso FOA'!D67/consumo!D71)*100</f>
        <v>10.328961067456618</v>
      </c>
      <c r="E67" s="170">
        <f>('Ingreso FOA'!E67/consumo!E71)*100</f>
        <v>11.477826226629137</v>
      </c>
      <c r="F67" s="170">
        <f>('Ingreso FOA'!F67/consumo!F71)*100</f>
        <v>10.953725247647697</v>
      </c>
      <c r="G67" s="170">
        <f>('Ingreso FOA'!G67/consumo!G71)*100</f>
        <v>9.1727526277065561</v>
      </c>
      <c r="H67" s="170">
        <f>('Ingreso FOA'!H67/consumo!H71)*100</f>
        <v>7.7516983028843089</v>
      </c>
      <c r="I67" s="170">
        <f>('Ingreso FOA'!I67/consumo!I71)*100</f>
        <v>8.8223807865926958</v>
      </c>
      <c r="J67" s="179">
        <f>('Ingreso FOA'!J67/consumo!J71)*100</f>
        <v>-4.1002193359717758</v>
      </c>
      <c r="K67" s="170">
        <f>('Ingreso FOA'!K67/consumo!K71)*100</f>
        <v>24.001198770301819</v>
      </c>
      <c r="L67" s="170">
        <f>('Ingreso FOA'!L67/consumo!L71)*100</f>
        <v>5.783645861761685</v>
      </c>
      <c r="M67" s="170">
        <f>('Ingreso FOA'!M67/consumo!M71)*100</f>
        <v>10.233344842037758</v>
      </c>
      <c r="N67" s="191">
        <f>('Ingreso FOA'!N67/consumo!N71)*100</f>
        <v>8.6864009930421506</v>
      </c>
      <c r="O67" s="176">
        <f>('Ingreso FOA'!O67/consumo!O71)*100</f>
        <v>9.3588979557358964</v>
      </c>
      <c r="P67" s="146">
        <f>('Ingreso FOA'!P67/consumo!P71)*100</f>
        <v>9.1299856514185382</v>
      </c>
      <c r="Q67" s="212">
        <f t="shared" si="3"/>
        <v>38.4438111973056</v>
      </c>
    </row>
    <row r="68" spans="2:17" ht="21" customHeight="1" x14ac:dyDescent="0.3">
      <c r="B68" s="79">
        <v>2007</v>
      </c>
      <c r="C68" s="170">
        <f>('Ingreso FOA'!C68/consumo!C72)*100</f>
        <v>10.195198720368413</v>
      </c>
      <c r="D68" s="170">
        <f>('Ingreso FOA'!D68/consumo!D72)*100</f>
        <v>11.251274716864067</v>
      </c>
      <c r="E68" s="170">
        <f>('Ingreso FOA'!E68/consumo!E72)*100</f>
        <v>8.0027337935621237</v>
      </c>
      <c r="F68" s="170">
        <f>('Ingreso FOA'!F68/consumo!F72)*100</f>
        <v>9.7702821676499649</v>
      </c>
      <c r="G68" s="170">
        <f>('Ingreso FOA'!G68/consumo!G72)*100</f>
        <v>8.1532677954486221</v>
      </c>
      <c r="H68" s="170">
        <f>('Ingreso FOA'!H68/consumo!H72)*100</f>
        <v>6.8780096595954729</v>
      </c>
      <c r="I68" s="170">
        <f>('Ingreso FOA'!I68/consumo!I72)*100</f>
        <v>8.2952828301008825</v>
      </c>
      <c r="J68" s="170">
        <f>('Ingreso FOA'!J68/consumo!J72)*100</f>
        <v>10.226494792295048</v>
      </c>
      <c r="K68" s="170">
        <f>('Ingreso FOA'!K68/consumo!K72)*100</f>
        <v>6.9085488225462344</v>
      </c>
      <c r="L68" s="170">
        <f>('Ingreso FOA'!L68/consumo!L72)*100</f>
        <v>8.0969449885054132</v>
      </c>
      <c r="M68" s="170">
        <f>('Ingreso FOA'!M68/consumo!M72)*100</f>
        <v>10.007477322139835</v>
      </c>
      <c r="N68" s="191">
        <f>('Ingreso FOA'!N68/consumo!N72)*100</f>
        <v>7.9159358729094134</v>
      </c>
      <c r="O68" s="176">
        <f>('Ingreso FOA'!O68/consumo!O72)*100</f>
        <v>8.8138311952224591</v>
      </c>
      <c r="P68" s="146">
        <f>('Ingreso FOA'!P68/consumo!P72)*100</f>
        <v>10.339090719324009</v>
      </c>
      <c r="Q68" s="212">
        <f t="shared" si="3"/>
        <v>-5.8240485481453108</v>
      </c>
    </row>
    <row r="69" spans="2:17" ht="21" customHeight="1" x14ac:dyDescent="0.3">
      <c r="B69" s="79">
        <v>2008</v>
      </c>
      <c r="C69" s="170">
        <f>('Ingreso FOA'!C69/consumo!C73)*100</f>
        <v>10.320585756596012</v>
      </c>
      <c r="D69" s="170">
        <f>('Ingreso FOA'!D69/consumo!D73)*100</f>
        <v>11.507535564971306</v>
      </c>
      <c r="E69" s="170">
        <f>('Ingreso FOA'!E69/consumo!E73)*100</f>
        <v>11.505861666854832</v>
      </c>
      <c r="F69" s="170">
        <f>('Ingreso FOA'!F69/consumo!F73)*100</f>
        <v>11.386271770130795</v>
      </c>
      <c r="G69" s="170">
        <f>('Ingreso FOA'!G69/consumo!G73)*100</f>
        <v>13.924024458745073</v>
      </c>
      <c r="H69" s="170">
        <f>('Ingreso FOA'!H69/consumo!H73)*100</f>
        <v>13.985965475693011</v>
      </c>
      <c r="I69" s="170">
        <f>('Ingreso FOA'!I69/consumo!I73)*100</f>
        <v>12.380939546416894</v>
      </c>
      <c r="J69" s="170">
        <f>('Ingreso FOA'!J69/consumo!J73)*100</f>
        <v>14.047050086200667</v>
      </c>
      <c r="K69" s="170">
        <f>('Ingreso FOA'!K69/consumo!K73)*100</f>
        <v>12.312532251777579</v>
      </c>
      <c r="L69" s="170">
        <f>('Ingreso FOA'!L69/consumo!L73)*100</f>
        <v>13.021520821183818</v>
      </c>
      <c r="M69" s="170">
        <f>('Ingreso FOA'!M69/consumo!M73)*100</f>
        <v>17.226115759208987</v>
      </c>
      <c r="N69" s="191">
        <f>('Ingreso FOA'!N69/consumo!N73)*100</f>
        <v>19.007180028245326</v>
      </c>
      <c r="O69" s="176">
        <f>('Ingreso FOA'!O69/consumo!O73)*100</f>
        <v>13.403084705363524</v>
      </c>
      <c r="P69" s="146">
        <f>('Ingreso FOA'!P69/consumo!P73)*100</f>
        <v>15.026602026899347</v>
      </c>
      <c r="Q69" s="212">
        <f t="shared" si="3"/>
        <v>52.068770191885136</v>
      </c>
    </row>
    <row r="70" spans="2:17" ht="21" customHeight="1" x14ac:dyDescent="0.3">
      <c r="B70" s="79">
        <v>2009</v>
      </c>
      <c r="C70" s="170">
        <f>('Ingreso FOA'!C70/consumo!C74)*100</f>
        <v>20.303764657654522</v>
      </c>
      <c r="D70" s="170">
        <f>('Ingreso FOA'!D70/consumo!D74)*100</f>
        <v>18.938679674827064</v>
      </c>
      <c r="E70" s="170">
        <f>('Ingreso FOA'!E70/consumo!E74)*100</f>
        <v>16.347413573432572</v>
      </c>
      <c r="F70" s="170">
        <f>('Ingreso FOA'!F70/consumo!F74)*100</f>
        <v>12.998265501929577</v>
      </c>
      <c r="G70" s="170">
        <f>('Ingreso FOA'!G70/consumo!G74)*100</f>
        <v>14.184576034955331</v>
      </c>
      <c r="H70" s="170">
        <f>('Ingreso FOA'!H70/consumo!H74)*100</f>
        <v>9.1787412280701748</v>
      </c>
      <c r="I70" s="170">
        <f>('Ingreso FOA'!I70/consumo!I74)*100</f>
        <v>9.5949204199119542</v>
      </c>
      <c r="J70" s="170">
        <f>('Ingreso FOA'!J70/consumo!J74)*100</f>
        <v>8.8301994222390601</v>
      </c>
      <c r="K70" s="170">
        <f>('Ingreso FOA'!K70/consumo!K74)*100</f>
        <v>8.5393026281730258</v>
      </c>
      <c r="L70" s="170">
        <f>('Ingreso FOA'!L70/consumo!L74)*100</f>
        <v>8.2632890067592939</v>
      </c>
      <c r="M70" s="170">
        <f>('Ingreso FOA'!M70/consumo!M74)*100</f>
        <v>8.4443938064249071</v>
      </c>
      <c r="N70" s="191">
        <f>('Ingreso FOA'!N70/consumo!N74)*100</f>
        <v>9.1150283966494889</v>
      </c>
      <c r="O70" s="176">
        <f>('Ingreso FOA'!O70/consumo!O74)*100</f>
        <v>12.066828051730036</v>
      </c>
      <c r="P70" s="146">
        <f>('Ingreso FOA'!P70/consumo!P74)*100</f>
        <v>10.028740882941536</v>
      </c>
      <c r="Q70" s="212">
        <f t="shared" si="3"/>
        <v>-9.9697695195402058</v>
      </c>
    </row>
    <row r="71" spans="2:17" ht="21" customHeight="1" x14ac:dyDescent="0.3">
      <c r="B71" s="79">
        <v>2010</v>
      </c>
      <c r="C71" s="170">
        <f>('Ingreso FOA'!C71/consumo!C75)*100</f>
        <v>9.2968284048647565</v>
      </c>
      <c r="D71" s="170">
        <f>('Ingreso FOA'!D71/consumo!D75)*100</f>
        <v>10.770047495865317</v>
      </c>
      <c r="E71" s="170">
        <f>('Ingreso FOA'!E71/consumo!E75)*100</f>
        <v>10.73057047667124</v>
      </c>
      <c r="F71" s="170">
        <f>('Ingreso FOA'!F71/consumo!F75)*100</f>
        <v>12.838347005146131</v>
      </c>
      <c r="G71" s="170">
        <f>('Ingreso FOA'!G71/consumo!G75)*100</f>
        <v>11.527458846619034</v>
      </c>
      <c r="H71" s="170">
        <f>('Ingreso FOA'!H71/consumo!H75)*100</f>
        <v>12.351799066385755</v>
      </c>
      <c r="I71" s="170">
        <f>('Ingreso FOA'!I71/consumo!I75)*100</f>
        <v>11.865674518246928</v>
      </c>
      <c r="J71" s="170">
        <f>('Ingreso FOA'!J71/consumo!J75)*100</f>
        <v>14.787032635321943</v>
      </c>
      <c r="K71" s="170">
        <f>('Ingreso FOA'!K71/consumo!K75)*100</f>
        <v>13.583073601701631</v>
      </c>
      <c r="L71" s="170">
        <f>('Ingreso FOA'!L71/consumo!L75)*100</f>
        <v>12.977005042968695</v>
      </c>
      <c r="M71" s="170">
        <f>('Ingreso FOA'!M71/consumo!M75)*100</f>
        <v>13.237755809859797</v>
      </c>
      <c r="N71" s="191">
        <f>('Ingreso FOA'!N71/consumo!N75)*100</f>
        <v>12.478906804127424</v>
      </c>
      <c r="O71" s="176">
        <f>('Ingreso FOA'!O71/consumo!O75)*100</f>
        <v>12.156342529517771</v>
      </c>
      <c r="P71" s="146">
        <f>('Ingreso FOA'!P71/consumo!P75)*100</f>
        <v>13.022877352382361</v>
      </c>
      <c r="Q71" s="212">
        <f t="shared" si="3"/>
        <v>0.74182276737506658</v>
      </c>
    </row>
    <row r="72" spans="2:17" ht="21" customHeight="1" x14ac:dyDescent="0.3">
      <c r="B72" s="79">
        <v>2011</v>
      </c>
      <c r="C72" s="170">
        <f>('Ingreso FOA'!C72/consumo!C76)*100</f>
        <v>12.865033311165075</v>
      </c>
      <c r="D72" s="170">
        <f>('Ingreso FOA'!D72/consumo!D76)*100</f>
        <v>12.17845972156292</v>
      </c>
      <c r="E72" s="170">
        <f>('Ingreso FOA'!E72/consumo!E76)*100</f>
        <v>12.365182610660899</v>
      </c>
      <c r="F72" s="170">
        <f>('Ingreso FOA'!F72/consumo!F76)*100</f>
        <v>12.180114508198146</v>
      </c>
      <c r="G72" s="170">
        <f>('Ingreso FOA'!G72/consumo!G76)*100</f>
        <v>12.079168721577229</v>
      </c>
      <c r="H72" s="170">
        <f>('Ingreso FOA'!H72/consumo!H76)*100</f>
        <v>15.903843466113734</v>
      </c>
      <c r="I72" s="170">
        <f>('Ingreso FOA'!I72/consumo!I76)*100</f>
        <v>14.678118232300822</v>
      </c>
      <c r="J72" s="170">
        <f>('Ingreso FOA'!J72/consumo!J76)*100</f>
        <v>14.638915087118434</v>
      </c>
      <c r="K72" s="170">
        <f>('Ingreso FOA'!K72/consumo!K76)*100</f>
        <v>17.524817119632512</v>
      </c>
      <c r="L72" s="170">
        <f>('Ingreso FOA'!L72/consumo!L76)*100</f>
        <v>17.295087305131197</v>
      </c>
      <c r="M72" s="170">
        <f>('Ingreso FOA'!M72/consumo!M76)*100</f>
        <v>16.517142907555019</v>
      </c>
      <c r="N72" s="191">
        <f>('Ingreso FOA'!N72/consumo!N76)*100</f>
        <v>19.642649737078365</v>
      </c>
      <c r="O72" s="176">
        <f>('Ingreso FOA'!O72/consumo!O76)*100</f>
        <v>14.813102460869729</v>
      </c>
      <c r="P72" s="146">
        <f>('Ingreso FOA'!P72/consumo!P76)*100</f>
        <v>17.656522076555472</v>
      </c>
      <c r="Q72" s="212">
        <f t="shared" si="3"/>
        <v>21.854928198188482</v>
      </c>
    </row>
    <row r="73" spans="2:17" ht="21" customHeight="1" x14ac:dyDescent="0.3">
      <c r="B73" s="79">
        <v>2012</v>
      </c>
      <c r="C73" s="170">
        <f>('Ingreso FOA'!C73/consumo!C77)*100</f>
        <v>18.568804033403371</v>
      </c>
      <c r="D73" s="170">
        <f>('Ingreso FOA'!D73/consumo!D77)*100</f>
        <v>18.145353902581441</v>
      </c>
      <c r="E73" s="170">
        <f>('Ingreso FOA'!E73/consumo!E77)*100</f>
        <v>18.777112087215777</v>
      </c>
      <c r="F73" s="170">
        <f>('Ingreso FOA'!F73/consumo!F77)*100</f>
        <v>21.037952985980095</v>
      </c>
      <c r="G73" s="170">
        <f>('Ingreso FOA'!G73/consumo!G77)*100</f>
        <v>16.807923798792821</v>
      </c>
      <c r="H73" s="170">
        <f>('Ingreso FOA'!H73/consumo!H77)*100</f>
        <v>18.197668758495993</v>
      </c>
      <c r="I73" s="170">
        <f>('Ingreso FOA'!I73/consumo!I77)*100</f>
        <v>17.648769210836093</v>
      </c>
      <c r="J73" s="170">
        <f>('Ingreso FOA'!J73/consumo!J77)*100</f>
        <v>21.686382654247801</v>
      </c>
      <c r="K73" s="170">
        <f>('Ingreso FOA'!K73/consumo!K77)*100</f>
        <v>19.055490646587607</v>
      </c>
      <c r="L73" s="170">
        <f>('Ingreso FOA'!L73/consumo!L77)*100</f>
        <v>37.011037494608708</v>
      </c>
      <c r="M73" s="170">
        <f>('Ingreso FOA'!M73/consumo!M77)*100</f>
        <v>1.6434071003253397</v>
      </c>
      <c r="N73" s="197">
        <f>('Ingreso FOA'!N73/consumo!N77)*100</f>
        <v>-0.33964734811035013</v>
      </c>
      <c r="O73" s="176">
        <f>('Ingreso FOA'!O73/consumo!O77)*100</f>
        <v>12.792990087700613</v>
      </c>
      <c r="P73" s="146">
        <f>('Ingreso FOA'!P73/consumo!P77)*100</f>
        <v>12.859743658649887</v>
      </c>
      <c r="Q73" s="212">
        <f t="shared" si="3"/>
        <v>-13.637334775111709</v>
      </c>
    </row>
    <row r="74" spans="2:17" ht="21" customHeight="1" x14ac:dyDescent="0.3">
      <c r="B74" s="79">
        <v>2013</v>
      </c>
      <c r="C74" s="170">
        <f>('Ingreso FOA'!C74/consumo!C78)*100</f>
        <v>25.803809244322977</v>
      </c>
      <c r="D74" s="170">
        <f>('Ingreso FOA'!D74/consumo!D78)*100</f>
        <v>19.569887908654945</v>
      </c>
      <c r="E74" s="170">
        <f>('Ingreso FOA'!E74/consumo!E78)*100</f>
        <v>17.336846398226953</v>
      </c>
      <c r="F74" s="170">
        <f>('Ingreso FOA'!F74/consumo!F78)*100</f>
        <v>19.819232120678524</v>
      </c>
      <c r="G74" s="170">
        <f>('Ingreso FOA'!G74/consumo!G78)*100</f>
        <v>15.09672680338825</v>
      </c>
      <c r="H74" s="170">
        <f>('Ingreso FOA'!H74/consumo!H78)*100</f>
        <v>18.601673464000193</v>
      </c>
      <c r="I74" s="170">
        <f>('Ingreso FOA'!I74/consumo!I78)*100</f>
        <v>17.095698714745797</v>
      </c>
      <c r="J74" s="170">
        <f>('Ingreso FOA'!J74/consumo!J78)*100</f>
        <v>21.69037276469242</v>
      </c>
      <c r="K74" s="170">
        <f>('Ingreso FOA'!K74/consumo!K78)*100</f>
        <v>15.763788021953898</v>
      </c>
      <c r="L74" s="170">
        <f>('Ingreso FOA'!L74/consumo!L78)*100</f>
        <v>15.058660112715261</v>
      </c>
      <c r="M74" s="170">
        <f>('Ingreso FOA'!M74/consumo!M78)*100</f>
        <v>16.218995290524994</v>
      </c>
      <c r="N74" s="191">
        <f>('Ingreso FOA'!N74/consumo!N78)*100</f>
        <v>14.859538858630017</v>
      </c>
      <c r="O74" s="176">
        <f>('Ingreso FOA'!O74/consumo!O78)*100</f>
        <v>17.881693148289141</v>
      </c>
      <c r="P74" s="146">
        <f>('Ingreso FOA'!P74/consumo!P78)*100</f>
        <v>16.136611156558189</v>
      </c>
      <c r="Q74" s="212">
        <f t="shared" si="3"/>
        <v>39.777276662481675</v>
      </c>
    </row>
    <row r="75" spans="2:17" ht="21" customHeight="1" x14ac:dyDescent="0.3">
      <c r="B75" s="79">
        <v>2014</v>
      </c>
      <c r="C75" s="170">
        <f>('Ingreso FOA'!C75/consumo!C79)*100</f>
        <v>15.618408091091625</v>
      </c>
      <c r="D75" s="170">
        <f>('Ingreso FOA'!D75/consumo!D79)*100</f>
        <v>18.514548402049321</v>
      </c>
      <c r="E75" s="170">
        <f>('Ingreso FOA'!E75/consumo!E79)*100</f>
        <v>14.147035456051837</v>
      </c>
      <c r="F75" s="170">
        <f>('Ingreso FOA'!F75/consumo!F79)*100</f>
        <v>15.244339934597996</v>
      </c>
      <c r="G75" s="170">
        <f>('Ingreso FOA'!G75/consumo!G79)*100</f>
        <v>16.587695314316239</v>
      </c>
      <c r="H75" s="170">
        <f>('Ingreso FOA'!H75/consumo!H79)*100</f>
        <v>14.438997799927661</v>
      </c>
      <c r="I75" s="170">
        <f>('Ingreso FOA'!I75/consumo!I79)*100</f>
        <v>13.940789637022041</v>
      </c>
      <c r="J75" s="170">
        <f>('Ingreso FOA'!J75/consumo!J79)*100</f>
        <v>18.289084399609632</v>
      </c>
      <c r="K75" s="170">
        <f>('Ingreso FOA'!K75/consumo!K79)*100</f>
        <v>17.448331268362971</v>
      </c>
      <c r="L75" s="170">
        <f>('Ingreso FOA'!L75/consumo!L79)*100</f>
        <v>15.96986326432579</v>
      </c>
      <c r="M75" s="170">
        <f>('Ingreso FOA'!M75/consumo!M79)*100</f>
        <v>16.48729299230056</v>
      </c>
      <c r="N75" s="191">
        <f>('Ingreso FOA'!N75/consumo!N79)*100</f>
        <v>17.373235951419481</v>
      </c>
      <c r="O75" s="176">
        <f>('Ingreso FOA'!O75/consumo!O79)*100</f>
        <v>16.110723910846669</v>
      </c>
      <c r="P75" s="146">
        <f>('Ingreso FOA'!P75/consumo!P79)*100</f>
        <v>15.870487006105801</v>
      </c>
      <c r="Q75" s="212">
        <f t="shared" si="3"/>
        <v>-9.9038118077309214</v>
      </c>
    </row>
    <row r="76" spans="2:17" ht="21" customHeight="1" x14ac:dyDescent="0.3">
      <c r="B76" s="85">
        <v>2015</v>
      </c>
      <c r="C76" s="171">
        <f>('Ingreso FOA'!C76/consumo!C80)*100</f>
        <v>14.887547895074999</v>
      </c>
      <c r="D76" s="171">
        <f>('Ingreso FOA'!D76/consumo!D80)*100</f>
        <v>17.644795232479158</v>
      </c>
      <c r="E76" s="171">
        <f>('Ingreso FOA'!E76/consumo!E80)*100</f>
        <v>16.193545496372074</v>
      </c>
      <c r="F76" s="171">
        <f>('Ingreso FOA'!F76/consumo!F80)*100</f>
        <v>15.140181411530811</v>
      </c>
      <c r="G76" s="171">
        <f>('Ingreso FOA'!G76/consumo!G80)*100</f>
        <v>13.7272025767638</v>
      </c>
      <c r="H76" s="171">
        <f>('Ingreso FOA'!H76/consumo!H80)*100</f>
        <v>14.032594409805144</v>
      </c>
      <c r="I76" s="171">
        <f>('Ingreso FOA'!I76/consumo!I80)*100</f>
        <v>11.007045852121999</v>
      </c>
      <c r="J76" s="171">
        <f>('Ingreso FOA'!J76/consumo!J80)*100</f>
        <v>11.512145114854109</v>
      </c>
      <c r="K76" s="171">
        <f>('Ingreso FOA'!K76/consumo!K80)*100</f>
        <v>10.194933920232984</v>
      </c>
      <c r="L76" s="171">
        <f>('Ingreso FOA'!L76/consumo!L80)*100</f>
        <v>11.975856428968967</v>
      </c>
      <c r="M76" s="171">
        <f>('Ingreso FOA'!M76/consumo!M80)*100</f>
        <v>10.77094941148631</v>
      </c>
      <c r="N76" s="198"/>
      <c r="O76" s="177">
        <f>('Ingreso FOA'!O76/consumo!O80)*100</f>
        <v>13.275377373230432</v>
      </c>
      <c r="P76" s="147"/>
      <c r="Q76" s="218">
        <f t="shared" si="3"/>
        <v>-17.599125609168432</v>
      </c>
    </row>
    <row r="77" spans="2:17" ht="21" customHeight="1" x14ac:dyDescent="0.3">
      <c r="B77" s="95"/>
      <c r="C77" s="96"/>
      <c r="D77" s="96"/>
      <c r="E77" s="96"/>
      <c r="F77" s="96"/>
      <c r="G77" s="96"/>
      <c r="H77" s="96"/>
      <c r="O77" s="97"/>
      <c r="P77" s="96"/>
    </row>
    <row r="78" spans="2:17" ht="33" x14ac:dyDescent="0.6">
      <c r="B78" s="137" t="s">
        <v>65</v>
      </c>
      <c r="C78" s="123"/>
      <c r="D78" s="123"/>
      <c r="E78" s="123"/>
      <c r="F78" s="123"/>
      <c r="G78" s="123"/>
      <c r="H78" s="123"/>
      <c r="I78" s="123"/>
      <c r="J78" s="123"/>
      <c r="K78" s="123"/>
      <c r="L78" s="123"/>
      <c r="M78" s="123"/>
      <c r="N78" s="185"/>
      <c r="O78" s="123"/>
      <c r="P78" s="123"/>
      <c r="Q78" s="123"/>
    </row>
    <row r="79" spans="2:17" ht="31.2" x14ac:dyDescent="0.3">
      <c r="B79" s="139" t="s">
        <v>23</v>
      </c>
      <c r="C79" s="140" t="s">
        <v>24</v>
      </c>
      <c r="D79" s="141" t="s">
        <v>25</v>
      </c>
      <c r="E79" s="141" t="s">
        <v>26</v>
      </c>
      <c r="F79" s="141" t="s">
        <v>27</v>
      </c>
      <c r="G79" s="141" t="s">
        <v>28</v>
      </c>
      <c r="H79" s="141" t="s">
        <v>29</v>
      </c>
      <c r="I79" s="141" t="s">
        <v>30</v>
      </c>
      <c r="J79" s="141" t="s">
        <v>31</v>
      </c>
      <c r="K79" s="141" t="s">
        <v>32</v>
      </c>
      <c r="L79" s="141" t="s">
        <v>33</v>
      </c>
      <c r="M79" s="141" t="s">
        <v>34</v>
      </c>
      <c r="N79" s="184" t="s">
        <v>35</v>
      </c>
      <c r="O79" s="142" t="s">
        <v>36</v>
      </c>
      <c r="P79" s="143" t="s">
        <v>37</v>
      </c>
      <c r="Q79" s="144" t="s">
        <v>38</v>
      </c>
    </row>
    <row r="80" spans="2:17" ht="21" customHeight="1" x14ac:dyDescent="0.3">
      <c r="B80" s="79">
        <v>2000</v>
      </c>
      <c r="C80" s="169">
        <f>('Ingreso FOA'!C80/consumo!C85)*100</f>
        <v>3.9291153698826706</v>
      </c>
      <c r="D80" s="169">
        <f>('Ingreso FOA'!D80/consumo!D85)*100</f>
        <v>4.094241223765378</v>
      </c>
      <c r="E80" s="169">
        <f>('Ingreso FOA'!E80/consumo!E85)*100</f>
        <v>5.0095468823783023</v>
      </c>
      <c r="F80" s="169">
        <f>('Ingreso FOA'!F80/consumo!F85)*100</f>
        <v>4.7283036331414436</v>
      </c>
      <c r="G80" s="169">
        <f>('Ingreso FOA'!G80/consumo!G85)*100</f>
        <v>4.9986366041738401</v>
      </c>
      <c r="H80" s="169">
        <f>('Ingreso FOA'!H80/consumo!H85)*100</f>
        <v>4.6515160493411249</v>
      </c>
      <c r="I80" s="169">
        <f>('Ingreso FOA'!I80/consumo!I85)*100</f>
        <v>4.9296402059958675</v>
      </c>
      <c r="J80" s="169">
        <f>('Ingreso FOA'!J80/consumo!J85)*100</f>
        <v>5.2716336305982496</v>
      </c>
      <c r="K80" s="169">
        <f>('Ingreso FOA'!K80/consumo!K85)*100</f>
        <v>4.8182462122023937</v>
      </c>
      <c r="L80" s="169">
        <f>('Ingreso FOA'!L80/consumo!L85)*100</f>
        <v>5.2522759661531717</v>
      </c>
      <c r="M80" s="169">
        <f>('Ingreso FOA'!M80/consumo!M85)*100</f>
        <v>4.3864521291996184</v>
      </c>
      <c r="N80" s="199">
        <f>('Ingreso FOA'!N80/consumo!N85)*100</f>
        <v>6.1321497431692533</v>
      </c>
      <c r="O80" s="175">
        <f>('Ingreso FOA'!O80/consumo!O85)*100</f>
        <v>4.8479716382556219</v>
      </c>
      <c r="P80" s="145">
        <f>('Ingreso FOA'!P80/consumo!P85)*100</f>
        <v>5.6143912197647179</v>
      </c>
      <c r="Q80" s="95"/>
    </row>
    <row r="81" spans="2:17" ht="21" customHeight="1" x14ac:dyDescent="0.3">
      <c r="B81" s="79">
        <v>2001</v>
      </c>
      <c r="C81" s="170">
        <f>('Ingreso FOA'!C81/consumo!C86)*100</f>
        <v>5.5997447813135537</v>
      </c>
      <c r="D81" s="170">
        <f>('Ingreso FOA'!D81/consumo!D86)*100</f>
        <v>6.7754928373028962</v>
      </c>
      <c r="E81" s="170">
        <f>('Ingreso FOA'!E81/consumo!E86)*100</f>
        <v>6.0103243783325313</v>
      </c>
      <c r="F81" s="170">
        <f>('Ingreso FOA'!F81/consumo!F86)*100</f>
        <v>6.5533808278072065</v>
      </c>
      <c r="G81" s="170">
        <f>('Ingreso FOA'!G81/consumo!G86)*100</f>
        <v>6.4651461064348217</v>
      </c>
      <c r="H81" s="170">
        <f>('Ingreso FOA'!H81/consumo!H86)*100</f>
        <v>5.4655291985443863</v>
      </c>
      <c r="I81" s="170">
        <f>('Ingreso FOA'!I81/consumo!I86)*100</f>
        <v>8.0541796879934875</v>
      </c>
      <c r="J81" s="170">
        <f>('Ingreso FOA'!J81/consumo!J86)*100</f>
        <v>5.4614528231868009</v>
      </c>
      <c r="K81" s="170">
        <f>('Ingreso FOA'!K81/consumo!K86)*100</f>
        <v>5.2018616008228564</v>
      </c>
      <c r="L81" s="170">
        <f>('Ingreso FOA'!L81/consumo!L86)*100</f>
        <v>5.4226235698879783</v>
      </c>
      <c r="M81" s="170">
        <f>('Ingreso FOA'!M81/consumo!M86)*100</f>
        <v>5.0998054031709001</v>
      </c>
      <c r="N81" s="191">
        <f>('Ingreso FOA'!N81/consumo!N86)*100</f>
        <v>6.0890753061361957</v>
      </c>
      <c r="O81" s="176">
        <f>('Ingreso FOA'!O81/consumo!O86)*100</f>
        <v>5.980101361014019</v>
      </c>
      <c r="P81" s="146">
        <f>('Ingreso FOA'!P81/consumo!P86)*100</f>
        <v>5.2332395915952459</v>
      </c>
      <c r="Q81" s="212">
        <f>((O81/O80)-1)*100</f>
        <v>23.352647400506577</v>
      </c>
    </row>
    <row r="82" spans="2:17" ht="21" customHeight="1" x14ac:dyDescent="0.3">
      <c r="B82" s="79">
        <v>2002</v>
      </c>
      <c r="C82" s="170">
        <f>('Ingreso FOA'!C82/consumo!C87)*100</f>
        <v>5.6002402562733584</v>
      </c>
      <c r="D82" s="170">
        <f>('Ingreso FOA'!D82/consumo!D87)*100</f>
        <v>4.1984516505988907</v>
      </c>
      <c r="E82" s="170">
        <f>('Ingreso FOA'!E82/consumo!E87)*100</f>
        <v>4.7356356897720921</v>
      </c>
      <c r="F82" s="170">
        <f>('Ingreso FOA'!F82/consumo!F87)*100</f>
        <v>4.7956343792633014</v>
      </c>
      <c r="G82" s="170">
        <f>('Ingreso FOA'!G82/consumo!G87)*100</f>
        <v>4.3507197335726575</v>
      </c>
      <c r="H82" s="170">
        <f>('Ingreso FOA'!H82/consumo!H87)*100</f>
        <v>3.6878819320214666</v>
      </c>
      <c r="I82" s="170">
        <f>('Ingreso FOA'!I82/consumo!I87)*100</f>
        <v>4.796560591449694</v>
      </c>
      <c r="J82" s="170">
        <f>('Ingreso FOA'!J82/consumo!J87)*100</f>
        <v>3.7208309290248121</v>
      </c>
      <c r="K82" s="170">
        <f>('Ingreso FOA'!K82/consumo!K87)*100</f>
        <v>3.7309161873459327</v>
      </c>
      <c r="L82" s="170">
        <f>('Ingreso FOA'!L82/consumo!L87)*100</f>
        <v>4.5548254620123201</v>
      </c>
      <c r="M82" s="170">
        <f>('Ingreso FOA'!M82/consumo!M87)*100</f>
        <v>4.0579531740284818</v>
      </c>
      <c r="N82" s="191">
        <f>('Ingreso FOA'!N82/consumo!N87)*100</f>
        <v>4.9946782178217815</v>
      </c>
      <c r="O82" s="176">
        <f>('Ingreso FOA'!O82/consumo!O87)*100</f>
        <v>4.4193905100994417</v>
      </c>
      <c r="P82" s="146">
        <f>('Ingreso FOA'!P82/consumo!P87)*100</f>
        <v>4.6995318538290949</v>
      </c>
      <c r="Q82" s="212">
        <f t="shared" ref="Q82:Q95" si="4">((O82/O81)-1)*100</f>
        <v>-26.098401292815787</v>
      </c>
    </row>
    <row r="83" spans="2:17" ht="21" customHeight="1" x14ac:dyDescent="0.3">
      <c r="B83" s="79">
        <v>2003</v>
      </c>
      <c r="C83" s="170">
        <f>('Ingreso FOA'!C83/consumo!C88)*100</f>
        <v>5.3181874678727059</v>
      </c>
      <c r="D83" s="170">
        <f>('Ingreso FOA'!D83/consumo!D88)*100</f>
        <v>5.9304975092942076</v>
      </c>
      <c r="E83" s="170">
        <f>('Ingreso FOA'!E83/consumo!E88)*100</f>
        <v>3.8483838392156473</v>
      </c>
      <c r="F83" s="170">
        <f>('Ingreso FOA'!F83/consumo!F88)*100</f>
        <v>4.7966798043833174</v>
      </c>
      <c r="G83" s="170">
        <f>('Ingreso FOA'!G83/consumo!G88)*100</f>
        <v>5.2069751061338385</v>
      </c>
      <c r="H83" s="170">
        <f>('Ingreso FOA'!H83/consumo!H88)*100</f>
        <v>5.7119293572590548</v>
      </c>
      <c r="I83" s="170">
        <f>('Ingreso FOA'!I83/consumo!I88)*100</f>
        <v>4.9556552602376911</v>
      </c>
      <c r="J83" s="170">
        <f>('Ingreso FOA'!J83/consumo!J88)*100</f>
        <v>7.6247730711043875</v>
      </c>
      <c r="K83" s="170">
        <f>('Ingreso FOA'!K83/consumo!K88)*100</f>
        <v>6.1661483906164758</v>
      </c>
      <c r="L83" s="170">
        <f>('Ingreso FOA'!L83/consumo!L88)*100</f>
        <v>5.9100039856516542</v>
      </c>
      <c r="M83" s="170">
        <f>('Ingreso FOA'!M83/consumo!M88)*100</f>
        <v>4.9033933698773167</v>
      </c>
      <c r="N83" s="191">
        <f>('Ingreso FOA'!N83/consumo!N88)*100</f>
        <v>7.2155298416565161</v>
      </c>
      <c r="O83" s="176">
        <f>('Ingreso FOA'!O83/consumo!O88)*100</f>
        <v>5.571128407517401</v>
      </c>
      <c r="P83" s="146">
        <f>('Ingreso FOA'!P83/consumo!P88)*100</f>
        <v>5.390031449637295</v>
      </c>
      <c r="Q83" s="212">
        <f t="shared" si="4"/>
        <v>26.061012141514595</v>
      </c>
    </row>
    <row r="84" spans="2:17" ht="21" customHeight="1" x14ac:dyDescent="0.3">
      <c r="B84" s="79">
        <v>2004</v>
      </c>
      <c r="C84" s="170">
        <f>('Ingreso FOA'!C84/consumo!C89)*100</f>
        <v>5.4913288509415255</v>
      </c>
      <c r="D84" s="170">
        <f>('Ingreso FOA'!D84/consumo!D89)*100</f>
        <v>5.3525119592923041</v>
      </c>
      <c r="E84" s="170">
        <f>('Ingreso FOA'!E84/consumo!E89)*100</f>
        <v>6.0805310671775352</v>
      </c>
      <c r="F84" s="170">
        <f>('Ingreso FOA'!F84/consumo!F89)*100</f>
        <v>4.4567770037128867</v>
      </c>
      <c r="G84" s="170">
        <f>('Ingreso FOA'!G84/consumo!G89)*100</f>
        <v>4.9513612972399823</v>
      </c>
      <c r="H84" s="170">
        <f>('Ingreso FOA'!H84/consumo!H89)*100</f>
        <v>3.2772228515065884</v>
      </c>
      <c r="I84" s="170">
        <f>('Ingreso FOA'!I84/consumo!I89)*100</f>
        <v>7.0910072074797519</v>
      </c>
      <c r="J84" s="170">
        <f>('Ingreso FOA'!J84/consumo!J89)*100</f>
        <v>6.0803401700022421</v>
      </c>
      <c r="K84" s="170">
        <f>('Ingreso FOA'!K84/consumo!K89)*100</f>
        <v>5.8495087767726073</v>
      </c>
      <c r="L84" s="170">
        <f>('Ingreso FOA'!L84/consumo!L89)*100</f>
        <v>5.4509935695951777</v>
      </c>
      <c r="M84" s="170">
        <f>('Ingreso FOA'!M84/consumo!M89)*100</f>
        <v>5.2959274680852184</v>
      </c>
      <c r="N84" s="191">
        <f>('Ingreso FOA'!N84/consumo!N89)*100</f>
        <v>6.0731979448375286</v>
      </c>
      <c r="O84" s="176">
        <f>('Ingreso FOA'!O84/consumo!O89)*100</f>
        <v>5.2806316956856341</v>
      </c>
      <c r="P84" s="146">
        <f>('Ingreso FOA'!P84/consumo!P89)*100</f>
        <v>6.0232091328790673</v>
      </c>
      <c r="Q84" s="212">
        <f t="shared" si="4"/>
        <v>-5.2143244704212055</v>
      </c>
    </row>
    <row r="85" spans="2:17" ht="21" customHeight="1" x14ac:dyDescent="0.3">
      <c r="B85" s="79">
        <v>2005</v>
      </c>
      <c r="C85" s="170">
        <f>('Ingreso FOA'!C85/consumo!C90)*100</f>
        <v>5.5246478917554249</v>
      </c>
      <c r="D85" s="170">
        <f>('Ingreso FOA'!D85/consumo!D90)*100</f>
        <v>5.1768439434511793</v>
      </c>
      <c r="E85" s="170">
        <f>('Ingreso FOA'!E85/consumo!E90)*100</f>
        <v>6.5200854984791441</v>
      </c>
      <c r="F85" s="170">
        <f>('Ingreso FOA'!F85/consumo!F90)*100</f>
        <v>7.4790051833182742</v>
      </c>
      <c r="G85" s="170">
        <f>('Ingreso FOA'!G85/consumo!G90)*100</f>
        <v>6.3254038432505872</v>
      </c>
      <c r="H85" s="170">
        <f>('Ingreso FOA'!H85/consumo!H90)*100</f>
        <v>6.0938458147568637</v>
      </c>
      <c r="I85" s="170">
        <f>('Ingreso FOA'!I85/consumo!I90)*100</f>
        <v>7.5773963765347716</v>
      </c>
      <c r="J85" s="170">
        <f>('Ingreso FOA'!J85/consumo!J90)*100</f>
        <v>5.7471167847689131</v>
      </c>
      <c r="K85" s="170">
        <f>('Ingreso FOA'!K85/consumo!K90)*100</f>
        <v>8.6692689520094728</v>
      </c>
      <c r="L85" s="170">
        <f>('Ingreso FOA'!L85/consumo!L90)*100</f>
        <v>8.9154779185697031</v>
      </c>
      <c r="M85" s="170">
        <f>('Ingreso FOA'!M85/consumo!M90)*100</f>
        <v>9.6238007110113504</v>
      </c>
      <c r="N85" s="191">
        <f>('Ingreso FOA'!N85/consumo!N90)*100</f>
        <v>7.9651144454016842</v>
      </c>
      <c r="O85" s="176">
        <f>('Ingreso FOA'!O85/consumo!O90)*100</f>
        <v>7.1479231877793703</v>
      </c>
      <c r="P85" s="146">
        <f>('Ingreso FOA'!P85/consumo!P90)*100</f>
        <v>9.3041218369421621</v>
      </c>
      <c r="Q85" s="212">
        <f t="shared" si="4"/>
        <v>35.361138585357985</v>
      </c>
    </row>
    <row r="86" spans="2:17" ht="21" customHeight="1" x14ac:dyDescent="0.3">
      <c r="B86" s="79">
        <v>2006</v>
      </c>
      <c r="C86" s="170">
        <f>('Ingreso FOA'!C86/consumo!C91)*100</f>
        <v>9.7453063891787739</v>
      </c>
      <c r="D86" s="170">
        <f>('Ingreso FOA'!D86/consumo!D91)*100</f>
        <v>11.10704640663444</v>
      </c>
      <c r="E86" s="170">
        <f>('Ingreso FOA'!E86/consumo!E91)*100</f>
        <v>10.293897556201696</v>
      </c>
      <c r="F86" s="170">
        <f>('Ingreso FOA'!F86/consumo!F91)*100</f>
        <v>11.369133760417196</v>
      </c>
      <c r="G86" s="170">
        <f>('Ingreso FOA'!G86/consumo!G91)*100</f>
        <v>10.132868568392496</v>
      </c>
      <c r="H86" s="170">
        <f>('Ingreso FOA'!H86/consumo!H91)*100</f>
        <v>10.502192517966904</v>
      </c>
      <c r="I86" s="170">
        <f>('Ingreso FOA'!I86/consumo!I91)*100</f>
        <v>9.784269160549945</v>
      </c>
      <c r="J86" s="170">
        <f>('Ingreso FOA'!J86/consumo!J91)*100</f>
        <v>9.3892358484959022</v>
      </c>
      <c r="K86" s="170">
        <f>('Ingreso FOA'!K86/consumo!K91)*100</f>
        <v>9.5925803631984454</v>
      </c>
      <c r="L86" s="170">
        <f>('Ingreso FOA'!L86/consumo!L91)*100</f>
        <v>10.243604117826928</v>
      </c>
      <c r="M86" s="170">
        <f>('Ingreso FOA'!M86/consumo!M91)*100</f>
        <v>9.8959936430962898</v>
      </c>
      <c r="N86" s="191">
        <f>('Ingreso FOA'!N86/consumo!N91)*100</f>
        <v>9.1114627741291248</v>
      </c>
      <c r="O86" s="176">
        <f>('Ingreso FOA'!O86/consumo!O91)*100</f>
        <v>10.079659797443341</v>
      </c>
      <c r="P86" s="146">
        <f>('Ingreso FOA'!P86/consumo!P91)*100</f>
        <v>9.6237886115623308</v>
      </c>
      <c r="Q86" s="212">
        <f t="shared" si="4"/>
        <v>41.015222640840477</v>
      </c>
    </row>
    <row r="87" spans="2:17" ht="21" customHeight="1" x14ac:dyDescent="0.3">
      <c r="B87" s="79">
        <v>2007</v>
      </c>
      <c r="C87" s="170">
        <f>('Ingreso FOA'!C87/consumo!C92)*100</f>
        <v>10.18598024731838</v>
      </c>
      <c r="D87" s="170">
        <f>('Ingreso FOA'!D87/consumo!D92)*100</f>
        <v>11.68086223604535</v>
      </c>
      <c r="E87" s="170">
        <f>('Ingreso FOA'!E87/consumo!E92)*100</f>
        <v>8.2877161388957674</v>
      </c>
      <c r="F87" s="170">
        <f>('Ingreso FOA'!F87/consumo!F92)*100</f>
        <v>11.521830492292063</v>
      </c>
      <c r="G87" s="170">
        <f>('Ingreso FOA'!G87/consumo!G92)*100</f>
        <v>8.2440648638351579</v>
      </c>
      <c r="H87" s="170">
        <f>('Ingreso FOA'!H87/consumo!H92)*100</f>
        <v>7.7556153374910108</v>
      </c>
      <c r="I87" s="170">
        <f>('Ingreso FOA'!I87/consumo!I92)*100</f>
        <v>9.0400877571547209</v>
      </c>
      <c r="J87" s="170">
        <f>('Ingreso FOA'!J87/consumo!J92)*100</f>
        <v>9.4869624969939288</v>
      </c>
      <c r="K87" s="170">
        <f>('Ingreso FOA'!K87/consumo!K92)*100</f>
        <v>8.2056291377764552</v>
      </c>
      <c r="L87" s="170">
        <f>('Ingreso FOA'!L87/consumo!L92)*100</f>
        <v>9.6231288487783111</v>
      </c>
      <c r="M87" s="170">
        <f>('Ingreso FOA'!M87/consumo!M92)*100</f>
        <v>9.7417282048958764</v>
      </c>
      <c r="N87" s="191">
        <f>('Ingreso FOA'!N87/consumo!N92)*100</f>
        <v>7.5273471560266589</v>
      </c>
      <c r="O87" s="176">
        <f>('Ingreso FOA'!O87/consumo!O92)*100</f>
        <v>9.2593585196042021</v>
      </c>
      <c r="P87" s="146">
        <f>('Ingreso FOA'!P87/consumo!P92)*100</f>
        <v>10.73572658143528</v>
      </c>
      <c r="Q87" s="212">
        <f t="shared" si="4"/>
        <v>-8.1381841681522289</v>
      </c>
    </row>
    <row r="88" spans="2:17" ht="21" customHeight="1" x14ac:dyDescent="0.3">
      <c r="B88" s="79">
        <v>2008</v>
      </c>
      <c r="C88" s="170">
        <f>('Ingreso FOA'!C88/consumo!C93)*100</f>
        <v>13.311887058727104</v>
      </c>
      <c r="D88" s="170">
        <f>('Ingreso FOA'!D88/consumo!D93)*100</f>
        <v>12.007667709695449</v>
      </c>
      <c r="E88" s="170">
        <f>('Ingreso FOA'!E88/consumo!E93)*100</f>
        <v>10.707093826038376</v>
      </c>
      <c r="F88" s="170">
        <f>('Ingreso FOA'!F88/consumo!F93)*100</f>
        <v>12.470098568132384</v>
      </c>
      <c r="G88" s="170">
        <f>('Ingreso FOA'!G88/consumo!G93)*100</f>
        <v>14.808440254862468</v>
      </c>
      <c r="H88" s="170">
        <f>('Ingreso FOA'!H88/consumo!H93)*100</f>
        <v>15.247670385838715</v>
      </c>
      <c r="I88" s="170">
        <f>('Ingreso FOA'!I88/consumo!I93)*100</f>
        <v>12.71932505841724</v>
      </c>
      <c r="J88" s="170">
        <f>('Ingreso FOA'!J88/consumo!J93)*100</f>
        <v>13.683326890963418</v>
      </c>
      <c r="K88" s="170">
        <f>('Ingreso FOA'!K88/consumo!K93)*100</f>
        <v>12.975539323322968</v>
      </c>
      <c r="L88" s="170">
        <f>('Ingreso FOA'!L88/consumo!L93)*100</f>
        <v>14.424080404603751</v>
      </c>
      <c r="M88" s="170">
        <f>('Ingreso FOA'!M88/consumo!M93)*100</f>
        <v>16.486532651318267</v>
      </c>
      <c r="N88" s="191">
        <f>('Ingreso FOA'!N88/consumo!N93)*100</f>
        <v>17.790548442626182</v>
      </c>
      <c r="O88" s="176">
        <f>('Ingreso FOA'!O88/consumo!O93)*100</f>
        <v>13.889815286329178</v>
      </c>
      <c r="P88" s="146">
        <f>('Ingreso FOA'!P88/consumo!P93)*100</f>
        <v>15.677321777205977</v>
      </c>
      <c r="Q88" s="212">
        <f t="shared" si="4"/>
        <v>50.008396984750391</v>
      </c>
    </row>
    <row r="89" spans="2:17" ht="21" customHeight="1" x14ac:dyDescent="0.3">
      <c r="B89" s="79">
        <v>2009</v>
      </c>
      <c r="C89" s="170">
        <f>('Ingreso FOA'!C89/consumo!C94)*100</f>
        <v>22.717042475869071</v>
      </c>
      <c r="D89" s="170">
        <f>('Ingreso FOA'!D89/consumo!D94)*100</f>
        <v>21.296871605518149</v>
      </c>
      <c r="E89" s="170">
        <f>('Ingreso FOA'!E89/consumo!E94)*100</f>
        <v>17.067247950061716</v>
      </c>
      <c r="F89" s="170">
        <f>('Ingreso FOA'!F89/consumo!F94)*100</f>
        <v>14.700664215432743</v>
      </c>
      <c r="G89" s="170">
        <f>('Ingreso FOA'!G89/consumo!G94)*100</f>
        <v>14.62185693159905</v>
      </c>
      <c r="H89" s="170">
        <f>('Ingreso FOA'!H89/consumo!H94)*100</f>
        <v>9.3924714656566994</v>
      </c>
      <c r="I89" s="170">
        <f>('Ingreso FOA'!I89/consumo!I94)*100</f>
        <v>7.8469654528478063</v>
      </c>
      <c r="J89" s="170">
        <f>('Ingreso FOA'!J89/consumo!J94)*100</f>
        <v>9.1339009971509988</v>
      </c>
      <c r="K89" s="170">
        <f>('Ingreso FOA'!K89/consumo!K94)*100</f>
        <v>9.3723679378754863</v>
      </c>
      <c r="L89" s="170">
        <f>('Ingreso FOA'!L89/consumo!L94)*100</f>
        <v>9.6342551665963718</v>
      </c>
      <c r="M89" s="170">
        <f>('Ingreso FOA'!M89/consumo!M94)*100</f>
        <v>8.9794535995177593</v>
      </c>
      <c r="N89" s="191">
        <f>('Ingreso FOA'!N89/consumo!N94)*100</f>
        <v>10.684261896730508</v>
      </c>
      <c r="O89" s="176">
        <f>('Ingreso FOA'!O89/consumo!O94)*100</f>
        <v>12.849344258685875</v>
      </c>
      <c r="P89" s="146">
        <f>('Ingreso FOA'!P89/consumo!P94)*100</f>
        <v>10.564103235792137</v>
      </c>
      <c r="Q89" s="212">
        <f t="shared" si="4"/>
        <v>-7.4908917519397766</v>
      </c>
    </row>
    <row r="90" spans="2:17" ht="21" customHeight="1" x14ac:dyDescent="0.3">
      <c r="B90" s="79">
        <v>2010</v>
      </c>
      <c r="C90" s="170">
        <f>('Ingreso FOA'!C90/consumo!C95)*100</f>
        <v>11.520085088119078</v>
      </c>
      <c r="D90" s="170">
        <f>('Ingreso FOA'!D90/consumo!D95)*100</f>
        <v>11.303933433621664</v>
      </c>
      <c r="E90" s="170">
        <f>('Ingreso FOA'!E90/consumo!E95)*100</f>
        <v>10.425922729079977</v>
      </c>
      <c r="F90" s="170">
        <f>('Ingreso FOA'!F90/consumo!F95)*100</f>
        <v>13.015049062157305</v>
      </c>
      <c r="G90" s="170">
        <f>('Ingreso FOA'!G90/consumo!G95)*100</f>
        <v>11.854797974932838</v>
      </c>
      <c r="H90" s="170">
        <f>('Ingreso FOA'!H90/consumo!H95)*100</f>
        <v>13.517003874300473</v>
      </c>
      <c r="I90" s="170">
        <f>('Ingreso FOA'!I90/consumo!I95)*100</f>
        <v>12.404488612010425</v>
      </c>
      <c r="J90" s="170">
        <f>('Ingreso FOA'!J90/consumo!J95)*100</f>
        <v>15.863815316738272</v>
      </c>
      <c r="K90" s="170">
        <f>('Ingreso FOA'!K90/consumo!K95)*100</f>
        <v>14.006444035531535</v>
      </c>
      <c r="L90" s="170">
        <f>('Ingreso FOA'!L90/consumo!L95)*100</f>
        <v>13.808395104907584</v>
      </c>
      <c r="M90" s="170">
        <f>('Ingreso FOA'!M90/consumo!M95)*100</f>
        <v>14.221760454705191</v>
      </c>
      <c r="N90" s="191">
        <f>('Ingreso FOA'!N90/consumo!N95)*100</f>
        <v>13.419766981719262</v>
      </c>
      <c r="O90" s="176">
        <f>('Ingreso FOA'!O90/consumo!O95)*100</f>
        <v>12.909010687896918</v>
      </c>
      <c r="P90" s="146">
        <f>('Ingreso FOA'!P90/consumo!P95)*100</f>
        <v>13.670729438570975</v>
      </c>
      <c r="Q90" s="212">
        <f t="shared" si="4"/>
        <v>0.46435388460162041</v>
      </c>
    </row>
    <row r="91" spans="2:17" ht="21" customHeight="1" x14ac:dyDescent="0.3">
      <c r="B91" s="79">
        <v>2011</v>
      </c>
      <c r="C91" s="170">
        <f>('Ingreso FOA'!C91/consumo!C96)*100</f>
        <v>13.274848006845591</v>
      </c>
      <c r="D91" s="170">
        <f>('Ingreso FOA'!D91/consumo!D96)*100</f>
        <v>12.327620932981674</v>
      </c>
      <c r="E91" s="170">
        <f>('Ingreso FOA'!E91/consumo!E96)*100</f>
        <v>13.290496171691938</v>
      </c>
      <c r="F91" s="170">
        <f>('Ingreso FOA'!F91/consumo!F96)*100</f>
        <v>12.746152324105781</v>
      </c>
      <c r="G91" s="170">
        <f>('Ingreso FOA'!G91/consumo!G96)*100</f>
        <v>13.812708054099653</v>
      </c>
      <c r="H91" s="170">
        <f>('Ingreso FOA'!H91/consumo!H96)*100</f>
        <v>14.952516840323279</v>
      </c>
      <c r="I91" s="170">
        <f>('Ingreso FOA'!I91/consumo!I96)*100</f>
        <v>14.208058418482642</v>
      </c>
      <c r="J91" s="170">
        <f>('Ingreso FOA'!J91/consumo!J96)*100</f>
        <v>16.407517765328056</v>
      </c>
      <c r="K91" s="170">
        <f>('Ingreso FOA'!K91/consumo!K96)*100</f>
        <v>18.43442702944651</v>
      </c>
      <c r="L91" s="170">
        <f>('Ingreso FOA'!L91/consumo!L96)*100</f>
        <v>18.576149328306865</v>
      </c>
      <c r="M91" s="170">
        <f>('Ingreso FOA'!M91/consumo!M96)*100</f>
        <v>16.883298159550101</v>
      </c>
      <c r="N91" s="191">
        <f>('Ingreso FOA'!N91/consumo!N96)*100</f>
        <v>19.807658658204897</v>
      </c>
      <c r="O91" s="176">
        <f>('Ingreso FOA'!O91/consumo!O96)*100</f>
        <v>15.412822612032528</v>
      </c>
      <c r="P91" s="146">
        <f>('Ingreso FOA'!P91/consumo!P96)*100</f>
        <v>18.049853687287701</v>
      </c>
      <c r="Q91" s="212">
        <f t="shared" si="4"/>
        <v>19.395846704837759</v>
      </c>
    </row>
    <row r="92" spans="2:17" ht="21" customHeight="1" x14ac:dyDescent="0.3">
      <c r="B92" s="79">
        <v>2012</v>
      </c>
      <c r="C92" s="170">
        <f>('Ingreso FOA'!C92/consumo!C97)*100</f>
        <v>18.57245083056641</v>
      </c>
      <c r="D92" s="170">
        <f>('Ingreso FOA'!D92/consumo!D97)*100</f>
        <v>19.607643867641357</v>
      </c>
      <c r="E92" s="170">
        <f>('Ingreso FOA'!E92/consumo!E97)*100</f>
        <v>20.439059607305186</v>
      </c>
      <c r="F92" s="170">
        <f>('Ingreso FOA'!F92/consumo!F97)*100</f>
        <v>20.826812394403525</v>
      </c>
      <c r="G92" s="170">
        <f>('Ingreso FOA'!G92/consumo!G97)*100</f>
        <v>16.310341409856306</v>
      </c>
      <c r="H92" s="170">
        <f>('Ingreso FOA'!H92/consumo!H97)*100</f>
        <v>18.575457244313213</v>
      </c>
      <c r="I92" s="170">
        <f>('Ingreso FOA'!I92/consumo!I97)*100</f>
        <v>19.725435065513533</v>
      </c>
      <c r="J92" s="170">
        <f>('Ingreso FOA'!J92/consumo!J97)*100</f>
        <v>20.813090643472535</v>
      </c>
      <c r="K92" s="170">
        <f>('Ingreso FOA'!K92/consumo!K97)*100</f>
        <v>18.632165172507474</v>
      </c>
      <c r="L92" s="170">
        <f>('Ingreso FOA'!L92/consumo!L97)*100</f>
        <v>22.356067410384604</v>
      </c>
      <c r="M92" s="170">
        <f>('Ingreso FOA'!M92/consumo!M97)*100</f>
        <v>18.977084823505201</v>
      </c>
      <c r="N92" s="191">
        <f>('Ingreso FOA'!N92/consumo!N97)*100</f>
        <v>20.465923936558255</v>
      </c>
      <c r="O92" s="176">
        <f>('Ingreso FOA'!O92/consumo!O97)*100</f>
        <v>19.55649219886109</v>
      </c>
      <c r="P92" s="146">
        <f>('Ingreso FOA'!P92/consumo!P97)*100</f>
        <v>18.691974368083226</v>
      </c>
      <c r="Q92" s="212">
        <f t="shared" si="4"/>
        <v>26.884560285496772</v>
      </c>
    </row>
    <row r="93" spans="2:17" ht="21" customHeight="1" x14ac:dyDescent="0.3">
      <c r="B93" s="79">
        <v>2013</v>
      </c>
      <c r="C93" s="170">
        <f>('Ingreso FOA'!C93/consumo!C98)*100</f>
        <v>12.43730284703944</v>
      </c>
      <c r="D93" s="170">
        <f>('Ingreso FOA'!D93/consumo!D98)*100</f>
        <v>18.980008701364959</v>
      </c>
      <c r="E93" s="170">
        <f>('Ingreso FOA'!E93/consumo!E98)*100</f>
        <v>18.891845873375352</v>
      </c>
      <c r="F93" s="170">
        <f>('Ingreso FOA'!F93/consumo!F98)*100</f>
        <v>19.642642805058841</v>
      </c>
      <c r="G93" s="170">
        <f>('Ingreso FOA'!G93/consumo!G98)*100</f>
        <v>14.837979242355063</v>
      </c>
      <c r="H93" s="170">
        <f>('Ingreso FOA'!H93/consumo!H98)*100</f>
        <v>18.049980907938608</v>
      </c>
      <c r="I93" s="170">
        <f>('Ingreso FOA'!I93/consumo!I98)*100</f>
        <v>16.119403917377522</v>
      </c>
      <c r="J93" s="170">
        <f>('Ingreso FOA'!J93/consumo!J98)*100</f>
        <v>22.161339018245616</v>
      </c>
      <c r="K93" s="170">
        <f>('Ingreso FOA'!K93/consumo!K98)*100</f>
        <v>13.924420632972669</v>
      </c>
      <c r="L93" s="170">
        <f>('Ingreso FOA'!L93/consumo!L98)*100</f>
        <v>16.366334608980164</v>
      </c>
      <c r="M93" s="170">
        <f>('Ingreso FOA'!M93/consumo!M98)*100</f>
        <v>15.330154614855788</v>
      </c>
      <c r="N93" s="191">
        <f>('Ingreso FOA'!N93/consumo!N98)*100</f>
        <v>15.184573049785053</v>
      </c>
      <c r="O93" s="176">
        <f>('Ingreso FOA'!O93/consumo!O98)*100</f>
        <v>16.791695798340957</v>
      </c>
      <c r="P93" s="146">
        <f>('Ingreso FOA'!P93/consumo!P98)*100</f>
        <v>16.027070585836608</v>
      </c>
      <c r="Q93" s="212">
        <f t="shared" si="4"/>
        <v>-14.137486275177436</v>
      </c>
    </row>
    <row r="94" spans="2:17" ht="21" customHeight="1" x14ac:dyDescent="0.3">
      <c r="B94" s="79">
        <v>2014</v>
      </c>
      <c r="C94" s="170">
        <f>('Ingreso FOA'!C94/consumo!C99)*100</f>
        <v>15.823419726454608</v>
      </c>
      <c r="D94" s="170">
        <f>('Ingreso FOA'!D94/consumo!D99)*100</f>
        <v>16.790934438445984</v>
      </c>
      <c r="E94" s="170">
        <f>('Ingreso FOA'!E94/consumo!E99)*100</f>
        <v>15.162087734550086</v>
      </c>
      <c r="F94" s="170">
        <f>('Ingreso FOA'!F94/consumo!F99)*100</f>
        <v>16.487489267056748</v>
      </c>
      <c r="G94" s="170">
        <f>('Ingreso FOA'!G94/consumo!G99)*100</f>
        <v>15.135280798995515</v>
      </c>
      <c r="H94" s="170">
        <f>('Ingreso FOA'!H94/consumo!H99)*100</f>
        <v>14.547994209873135</v>
      </c>
      <c r="I94" s="170">
        <f>('Ingreso FOA'!I94/consumo!I99)*100</f>
        <v>14.700467651420599</v>
      </c>
      <c r="J94" s="170">
        <f>('Ingreso FOA'!J94/consumo!J99)*100</f>
        <v>17.352950770808494</v>
      </c>
      <c r="K94" s="170">
        <f>('Ingreso FOA'!K94/consumo!K99)*100</f>
        <v>17.757753269116776</v>
      </c>
      <c r="L94" s="170">
        <f>('Ingreso FOA'!L94/consumo!L99)*100</f>
        <v>16.042002281034641</v>
      </c>
      <c r="M94" s="170">
        <f>('Ingreso FOA'!M94/consumo!M99)*100</f>
        <v>15.833156041321214</v>
      </c>
      <c r="N94" s="191">
        <f>('Ingreso FOA'!N94/consumo!N99)*100</f>
        <v>17.007986134304897</v>
      </c>
      <c r="O94" s="176">
        <f>('Ingreso FOA'!O94/consumo!O99)*100</f>
        <v>16.07400692336088</v>
      </c>
      <c r="P94" s="146">
        <f>('Ingreso FOA'!P94/consumo!P99)*100</f>
        <v>15.912454775217563</v>
      </c>
      <c r="Q94" s="212">
        <f t="shared" si="4"/>
        <v>-4.2740702523385687</v>
      </c>
    </row>
    <row r="95" spans="2:17" ht="21" customHeight="1" x14ac:dyDescent="0.3">
      <c r="B95" s="85">
        <v>2015</v>
      </c>
      <c r="C95" s="171">
        <f>('Ingreso FOA'!C95/consumo!C100)*100</f>
        <v>15.448930186256607</v>
      </c>
      <c r="D95" s="171">
        <f>('Ingreso FOA'!D95/consumo!D100)*100</f>
        <v>16.891974176580053</v>
      </c>
      <c r="E95" s="171">
        <f>('Ingreso FOA'!E95/consumo!E100)*100</f>
        <v>16.230925867171532</v>
      </c>
      <c r="F95" s="171">
        <f>('Ingreso FOA'!F95/consumo!F100)*100</f>
        <v>16.867398807774336</v>
      </c>
      <c r="G95" s="171">
        <f>('Ingreso FOA'!G95/consumo!G100)*100</f>
        <v>13.080753687005844</v>
      </c>
      <c r="H95" s="171">
        <f>('Ingreso FOA'!H95/consumo!H100)*100</f>
        <v>12.946626923432619</v>
      </c>
      <c r="I95" s="171">
        <f>('Ingreso FOA'!I95/consumo!I100)*100</f>
        <v>11.360533395790624</v>
      </c>
      <c r="J95" s="171">
        <f>('Ingreso FOA'!J95/consumo!J100)*100</f>
        <v>11.800223167625125</v>
      </c>
      <c r="K95" s="171">
        <f>('Ingreso FOA'!K95/consumo!K100)*100</f>
        <v>11.643540465194596</v>
      </c>
      <c r="L95" s="171">
        <f>('Ingreso FOA'!L95/consumo!L100)*100</f>
        <v>12.003038006524813</v>
      </c>
      <c r="M95" s="171">
        <f>('Ingreso FOA'!M95/consumo!M100)*100</f>
        <v>10.334222027341101</v>
      </c>
      <c r="N95" s="198"/>
      <c r="O95" s="177">
        <f>('Ingreso FOA'!O95/consumo!O100)*100</f>
        <v>13.535710495582576</v>
      </c>
      <c r="P95" s="147"/>
      <c r="Q95" s="218">
        <f t="shared" si="4"/>
        <v>-15.79131102705521</v>
      </c>
    </row>
    <row r="96" spans="2:17" ht="21" customHeight="1" x14ac:dyDescent="0.3">
      <c r="B96" s="95"/>
      <c r="C96" s="96"/>
      <c r="D96" s="96"/>
      <c r="E96" s="96"/>
      <c r="F96" s="96"/>
      <c r="G96" s="96"/>
      <c r="H96" s="96"/>
      <c r="O96" s="97"/>
      <c r="P96" s="96"/>
    </row>
    <row r="97" spans="2:20" ht="30" x14ac:dyDescent="0.5">
      <c r="B97" s="72" t="s">
        <v>66</v>
      </c>
      <c r="C97" s="123"/>
      <c r="D97" s="123"/>
      <c r="E97" s="123"/>
      <c r="F97" s="123"/>
      <c r="G97" s="123"/>
      <c r="H97" s="123"/>
      <c r="I97" s="123"/>
      <c r="J97" s="123"/>
      <c r="K97" s="123"/>
      <c r="L97" s="123"/>
      <c r="M97" s="123"/>
      <c r="N97" s="185"/>
      <c r="O97" s="123"/>
      <c r="P97" s="123"/>
      <c r="Q97" s="123"/>
    </row>
    <row r="98" spans="2:20" ht="31.2" x14ac:dyDescent="0.3">
      <c r="B98" s="139" t="s">
        <v>23</v>
      </c>
      <c r="C98" s="140" t="s">
        <v>24</v>
      </c>
      <c r="D98" s="141" t="s">
        <v>25</v>
      </c>
      <c r="E98" s="141" t="s">
        <v>26</v>
      </c>
      <c r="F98" s="141" t="s">
        <v>27</v>
      </c>
      <c r="G98" s="141" t="s">
        <v>28</v>
      </c>
      <c r="H98" s="141" t="s">
        <v>29</v>
      </c>
      <c r="I98" s="141" t="s">
        <v>30</v>
      </c>
      <c r="J98" s="141" t="s">
        <v>31</v>
      </c>
      <c r="K98" s="141" t="s">
        <v>32</v>
      </c>
      <c r="L98" s="141" t="s">
        <v>33</v>
      </c>
      <c r="M98" s="141" t="s">
        <v>34</v>
      </c>
      <c r="N98" s="184" t="s">
        <v>35</v>
      </c>
      <c r="O98" s="142" t="s">
        <v>36</v>
      </c>
      <c r="P98" s="143" t="s">
        <v>37</v>
      </c>
      <c r="Q98" s="144" t="s">
        <v>38</v>
      </c>
    </row>
    <row r="99" spans="2:20" ht="21" customHeight="1" x14ac:dyDescent="0.3">
      <c r="B99" s="79">
        <v>2000</v>
      </c>
      <c r="C99" s="169">
        <f>('Ingreso FOA'!C99/consumo!C105)*100</f>
        <v>3.4652171841856552</v>
      </c>
      <c r="D99" s="169">
        <f>('Ingreso FOA'!D99/consumo!D105)*100</f>
        <v>4.1261891663331101</v>
      </c>
      <c r="E99" s="169">
        <f>('Ingreso FOA'!E99/consumo!E105)*100</f>
        <v>4.1877641992580914</v>
      </c>
      <c r="F99" s="169">
        <f>('Ingreso FOA'!F99/consumo!F105)*100</f>
        <v>4.3716259248868443</v>
      </c>
      <c r="G99" s="169">
        <f>('Ingreso FOA'!G99/consumo!G105)*100</f>
        <v>4.0490013548980039</v>
      </c>
      <c r="H99" s="169">
        <f>('Ingreso FOA'!H99/consumo!H105)*100</f>
        <v>4.2529826910041386</v>
      </c>
      <c r="I99" s="169">
        <f>('Ingreso FOA'!I99/consumo!I105)*100</f>
        <v>4.7832362323848399</v>
      </c>
      <c r="J99" s="169">
        <f>('Ingreso FOA'!J99/consumo!J105)*100</f>
        <v>4.6607947231909224</v>
      </c>
      <c r="K99" s="169">
        <f>('Ingreso FOA'!K99/consumo!K105)*100</f>
        <v>4.4544740582567037</v>
      </c>
      <c r="L99" s="169">
        <f>('Ingreso FOA'!L99/consumo!L105)*100</f>
        <v>4.0757725674194258</v>
      </c>
      <c r="M99" s="169">
        <f>('Ingreso FOA'!M99/consumo!M105)*100</f>
        <v>4.4342800691291657</v>
      </c>
      <c r="N99" s="199">
        <f>('Ingreso FOA'!N99/consumo!N105)*100</f>
        <v>9.1272447751573313</v>
      </c>
      <c r="O99" s="175">
        <f>('Ingreso FOA'!O99/consumo!O105)*100</f>
        <v>4.4939832159766038</v>
      </c>
      <c r="P99" s="145">
        <f>('Ingreso FOA'!P99/consumo!P105)*100</f>
        <v>5.2492780235931162</v>
      </c>
      <c r="Q99" s="95"/>
    </row>
    <row r="100" spans="2:20" ht="21" customHeight="1" x14ac:dyDescent="0.3">
      <c r="B100" s="79">
        <v>2001</v>
      </c>
      <c r="C100" s="170">
        <f>('Ingreso FOA'!C100/consumo!C106)*100</f>
        <v>7.3644921111580244</v>
      </c>
      <c r="D100" s="170">
        <f>('Ingreso FOA'!D100/consumo!D106)*100</f>
        <v>6.8938631892651383</v>
      </c>
      <c r="E100" s="170">
        <f>('Ingreso FOA'!E100/consumo!E106)*100</f>
        <v>6.0301936186305447</v>
      </c>
      <c r="F100" s="170">
        <f>('Ingreso FOA'!F100/consumo!F106)*100</f>
        <v>5.635442136843281</v>
      </c>
      <c r="G100" s="170">
        <f>('Ingreso FOA'!G100/consumo!G106)*100</f>
        <v>4.9180653756952424</v>
      </c>
      <c r="H100" s="170">
        <f>('Ingreso FOA'!H100/consumo!H106)*100</f>
        <v>4.278716408521591</v>
      </c>
      <c r="I100" s="170">
        <f>('Ingreso FOA'!I100/consumo!I106)*100</f>
        <v>4.908917335578832</v>
      </c>
      <c r="J100" s="170">
        <f>('Ingreso FOA'!J100/consumo!J106)*100</f>
        <v>5.1516501779337993</v>
      </c>
      <c r="K100" s="170">
        <f>('Ingreso FOA'!K100/consumo!K106)*100</f>
        <v>5.3248464153525594</v>
      </c>
      <c r="L100" s="170">
        <f>('Ingreso FOA'!L100/consumo!L106)*100</f>
        <v>5.3225699418266252</v>
      </c>
      <c r="M100" s="170">
        <f>('Ingreso FOA'!M100/consumo!M106)*100</f>
        <v>5.2327468929711038</v>
      </c>
      <c r="N100" s="191">
        <f>('Ingreso FOA'!N100/consumo!N106)*100</f>
        <v>4.7358834730863295</v>
      </c>
      <c r="O100" s="176">
        <f>('Ingreso FOA'!O100/consumo!O106)*100</f>
        <v>5.2927483433103282</v>
      </c>
      <c r="P100" s="146">
        <f>('Ingreso FOA'!P100/consumo!P106)*100</f>
        <v>4.6684699289338267</v>
      </c>
      <c r="Q100" s="212">
        <f>((O100/O99)-1)*100</f>
        <v>17.774101258189546</v>
      </c>
    </row>
    <row r="101" spans="2:20" ht="21" customHeight="1" x14ac:dyDescent="0.3">
      <c r="B101" s="79">
        <v>2002</v>
      </c>
      <c r="C101" s="170">
        <f>('Ingreso FOA'!C101/consumo!C107)*100</f>
        <v>4.1669453426926415</v>
      </c>
      <c r="D101" s="170">
        <f>('Ingreso FOA'!D101/consumo!D107)*100</f>
        <v>4.2917883841288091</v>
      </c>
      <c r="E101" s="170">
        <f>('Ingreso FOA'!E101/consumo!E107)*100</f>
        <v>4.4003042866152748</v>
      </c>
      <c r="F101" s="170">
        <f>('Ingreso FOA'!F101/consumo!F107)*100</f>
        <v>4.5994908062234785</v>
      </c>
      <c r="G101" s="179">
        <f>('Ingreso FOA'!G101/consumo!G107)*100</f>
        <v>-6.1965718771807392</v>
      </c>
      <c r="H101" s="170">
        <f>('Ingreso FOA'!H101/consumo!H107)*100</f>
        <v>4.0954232205797254</v>
      </c>
      <c r="I101" s="170">
        <f>('Ingreso FOA'!I101/consumo!I107)*100</f>
        <v>3.1878955756241938</v>
      </c>
      <c r="J101" s="170">
        <f>('Ingreso FOA'!J101/consumo!J107)*100</f>
        <v>3.3264784105131411</v>
      </c>
      <c r="K101" s="170">
        <f>('Ingreso FOA'!K101/consumo!K107)*100</f>
        <v>3.9132373263510072</v>
      </c>
      <c r="L101" s="170">
        <f>('Ingreso FOA'!L101/consumo!L107)*100</f>
        <v>3.9995769993390615</v>
      </c>
      <c r="M101" s="170">
        <f>('Ingreso FOA'!M101/consumo!M107)*100</f>
        <v>4.1504737567474441</v>
      </c>
      <c r="N101" s="191">
        <f>('Ingreso FOA'!N101/consumo!N107)*100</f>
        <v>4.2293793280328291</v>
      </c>
      <c r="O101" s="176">
        <f>('Ingreso FOA'!O101/consumo!O107)*100</f>
        <v>4.0053798374956155</v>
      </c>
      <c r="P101" s="146">
        <f>('Ingreso FOA'!P101/consumo!P107)*100</f>
        <v>4.1295792964170097</v>
      </c>
      <c r="Q101" s="212">
        <f t="shared" ref="Q101:Q114" si="5">((O101/O100)-1)*100</f>
        <v>-24.323251783581558</v>
      </c>
    </row>
    <row r="102" spans="2:20" ht="21" customHeight="1" x14ac:dyDescent="0.3">
      <c r="B102" s="79">
        <v>2003</v>
      </c>
      <c r="C102" s="170">
        <f>('Ingreso FOA'!C102/consumo!C108)*100</f>
        <v>4.2499777035784625</v>
      </c>
      <c r="D102" s="170">
        <f>('Ingreso FOA'!D102/consumo!D108)*100</f>
        <v>4.6547401619297535</v>
      </c>
      <c r="E102" s="170">
        <f>('Ingreso FOA'!E102/consumo!E108)*100</f>
        <v>4.4703777749271971</v>
      </c>
      <c r="F102" s="170">
        <f>('Ingreso FOA'!F102/consumo!F108)*100</f>
        <v>4.6608971978636653</v>
      </c>
      <c r="G102" s="170">
        <f>('Ingreso FOA'!G102/consumo!G108)*100</f>
        <v>4.5141067601031581</v>
      </c>
      <c r="H102" s="170">
        <f>('Ingreso FOA'!H102/consumo!H108)*100</f>
        <v>3.8586840931578452</v>
      </c>
      <c r="I102" s="170">
        <f>('Ingreso FOA'!I102/consumo!I108)*100</f>
        <v>5.012237733163512</v>
      </c>
      <c r="J102" s="170">
        <f>('Ingreso FOA'!J102/consumo!J108)*100</f>
        <v>4.6359876396482047</v>
      </c>
      <c r="K102" s="170">
        <f>('Ingreso FOA'!K102/consumo!K108)*100</f>
        <v>5.5148546824542519</v>
      </c>
      <c r="L102" s="170">
        <f>('Ingreso FOA'!L102/consumo!L108)*100</f>
        <v>4.7502801120448179</v>
      </c>
      <c r="M102" s="170">
        <f>('Ingreso FOA'!M102/consumo!M108)*100</f>
        <v>4.6944702602230484</v>
      </c>
      <c r="N102" s="191">
        <f>('Ingreso FOA'!N102/consumo!N108)*100</f>
        <v>4.6522348748934848</v>
      </c>
      <c r="O102" s="176">
        <f>('Ingreso FOA'!O102/consumo!O108)*100</f>
        <v>4.635864052933262</v>
      </c>
      <c r="P102" s="146">
        <f>('Ingreso FOA'!P102/consumo!P108)*100</f>
        <v>4.5871808732589443</v>
      </c>
      <c r="Q102" s="212">
        <f t="shared" si="5"/>
        <v>15.740934468573652</v>
      </c>
    </row>
    <row r="103" spans="2:20" ht="21" customHeight="1" x14ac:dyDescent="0.3">
      <c r="B103" s="79">
        <v>2004</v>
      </c>
      <c r="C103" s="170">
        <f>('Ingreso FOA'!C103/consumo!C109)*100</f>
        <v>4.3750210480873246</v>
      </c>
      <c r="D103" s="170">
        <f>('Ingreso FOA'!D103/consumo!D109)*100</f>
        <v>4.3229186064486678</v>
      </c>
      <c r="E103" s="170">
        <f>('Ingreso FOA'!E103/consumo!E109)*100</f>
        <v>4.6896146360774775</v>
      </c>
      <c r="F103" s="170">
        <f>('Ingreso FOA'!F103/consumo!F109)*100</f>
        <v>4.2126111250250329</v>
      </c>
      <c r="G103" s="170">
        <f>('Ingreso FOA'!G103/consumo!G109)*100</f>
        <v>4.1563989768884184</v>
      </c>
      <c r="H103" s="170">
        <f>('Ingreso FOA'!H103/consumo!H109)*100</f>
        <v>3.9216821035567353</v>
      </c>
      <c r="I103" s="170">
        <f>('Ingreso FOA'!I103/consumo!I109)*100</f>
        <v>4.3607254852106117</v>
      </c>
      <c r="J103" s="170">
        <f>('Ingreso FOA'!J103/consumo!J109)*100</f>
        <v>4.5182278184442408</v>
      </c>
      <c r="K103" s="170">
        <f>('Ingreso FOA'!K103/consumo!K109)*100</f>
        <v>4.8508517082066387</v>
      </c>
      <c r="L103" s="170">
        <f>('Ingreso FOA'!L103/consumo!L109)*100</f>
        <v>4.2815222924508385</v>
      </c>
      <c r="M103" s="170">
        <f>('Ingreso FOA'!M103/consumo!M109)*100</f>
        <v>4.2433124752225311</v>
      </c>
      <c r="N103" s="191">
        <f>('Ingreso FOA'!N103/consumo!N109)*100</f>
        <v>5.5346071964280785</v>
      </c>
      <c r="O103" s="176">
        <f>('Ingreso FOA'!O103/consumo!O109)*100</f>
        <v>4.3982399220627313</v>
      </c>
      <c r="P103" s="146">
        <f>('Ingreso FOA'!P103/consumo!P109)*100</f>
        <v>4.8287180500659321</v>
      </c>
      <c r="Q103" s="212">
        <f t="shared" si="5"/>
        <v>-5.1257786716195515</v>
      </c>
    </row>
    <row r="104" spans="2:20" ht="21" customHeight="1" x14ac:dyDescent="0.3">
      <c r="B104" s="79">
        <v>2005</v>
      </c>
      <c r="C104" s="170">
        <f>('Ingreso FOA'!C104/consumo!C110)*100</f>
        <v>4.497649712546135</v>
      </c>
      <c r="D104" s="170">
        <f>('Ingreso FOA'!D104/consumo!D110)*100</f>
        <v>5.0981653200116384</v>
      </c>
      <c r="E104" s="170">
        <f>('Ingreso FOA'!E104/consumo!E110)*100</f>
        <v>4.7388978306950751</v>
      </c>
      <c r="F104" s="170">
        <f>('Ingreso FOA'!F104/consumo!F110)*100</f>
        <v>6.0500145095164548</v>
      </c>
      <c r="G104" s="170">
        <f>('Ingreso FOA'!G104/consumo!G110)*100</f>
        <v>5.6408509166818162</v>
      </c>
      <c r="H104" s="170">
        <f>('Ingreso FOA'!H104/consumo!H110)*100</f>
        <v>5.0876056084675083</v>
      </c>
      <c r="I104" s="170">
        <f>('Ingreso FOA'!I104/consumo!I110)*100</f>
        <v>5.4380936390674472</v>
      </c>
      <c r="J104" s="170">
        <f>('Ingreso FOA'!J104/consumo!J110)*100</f>
        <v>6.1048846603943634</v>
      </c>
      <c r="K104" s="170">
        <f>('Ingreso FOA'!K104/consumo!K110)*100</f>
        <v>7.7092229162485992</v>
      </c>
      <c r="L104" s="170">
        <f>('Ingreso FOA'!L104/consumo!L110)*100</f>
        <v>7.5549716119731238</v>
      </c>
      <c r="M104" s="170">
        <f>('Ingreso FOA'!M104/consumo!M110)*100</f>
        <v>7.5690728223196029</v>
      </c>
      <c r="N104" s="191">
        <f>('Ingreso FOA'!N104/consumo!N110)*100</f>
        <v>7.3113580236277578</v>
      </c>
      <c r="O104" s="176">
        <f>('Ingreso FOA'!O104/consumo!O110)*100</f>
        <v>5.9746192859220351</v>
      </c>
      <c r="P104" s="146">
        <f>('Ingreso FOA'!P104/consumo!P110)*100</f>
        <v>7.9083498709673945</v>
      </c>
      <c r="Q104" s="212">
        <f t="shared" si="5"/>
        <v>35.841140815255869</v>
      </c>
    </row>
    <row r="105" spans="2:20" ht="21" customHeight="1" x14ac:dyDescent="0.3">
      <c r="B105" s="79">
        <v>2006</v>
      </c>
      <c r="C105" s="170">
        <f>('Ingreso FOA'!C105/consumo!C111)*100</f>
        <v>7.5261981767860098</v>
      </c>
      <c r="D105" s="170">
        <f>('Ingreso FOA'!D105/consumo!D111)*100</f>
        <v>8.8528683635555154</v>
      </c>
      <c r="E105" s="170">
        <f>('Ingreso FOA'!E105/consumo!E111)*100</f>
        <v>9.263571779593093</v>
      </c>
      <c r="F105" s="170">
        <f>('Ingreso FOA'!F105/consumo!F111)*100</f>
        <v>9.5507985960018438</v>
      </c>
      <c r="G105" s="170">
        <f>('Ingreso FOA'!G105/consumo!G111)*100</f>
        <v>8.2600739221760282</v>
      </c>
      <c r="H105" s="170">
        <f>('Ingreso FOA'!H105/consumo!H111)*100</f>
        <v>8.1081785239119029</v>
      </c>
      <c r="I105" s="170">
        <f>('Ingreso FOA'!I105/consumo!I111)*100</f>
        <v>7.8120911082477447</v>
      </c>
      <c r="J105" s="170">
        <f>('Ingreso FOA'!J105/consumo!J111)*100</f>
        <v>7.6791121455479034</v>
      </c>
      <c r="K105" s="170">
        <f>('Ingreso FOA'!K105/consumo!K111)*100</f>
        <v>8.1253157449115552</v>
      </c>
      <c r="L105" s="170">
        <f>('Ingreso FOA'!L105/consumo!L111)*100</f>
        <v>8.4303817459280062</v>
      </c>
      <c r="M105" s="170">
        <f>('Ingreso FOA'!M105/consumo!M111)*100</f>
        <v>8.0261685830927512</v>
      </c>
      <c r="N105" s="191">
        <f>('Ingreso FOA'!N105/consumo!N111)*100</f>
        <v>8.0198812515358817</v>
      </c>
      <c r="O105" s="176">
        <f>('Ingreso FOA'!O105/consumo!O111)*100</f>
        <v>8.353723615004343</v>
      </c>
      <c r="P105" s="146">
        <f>('Ingreso FOA'!P105/consumo!P111)*100</f>
        <v>7.9830621732523674</v>
      </c>
      <c r="Q105" s="212">
        <f t="shared" si="5"/>
        <v>39.820182930955617</v>
      </c>
    </row>
    <row r="106" spans="2:20" ht="21" customHeight="1" x14ac:dyDescent="0.3">
      <c r="B106" s="79">
        <v>2007</v>
      </c>
      <c r="C106" s="170">
        <f>('Ingreso FOA'!C106/consumo!C112)*100</f>
        <v>8.2084336741300206</v>
      </c>
      <c r="D106" s="170">
        <f>('Ingreso FOA'!D106/consumo!D112)*100</f>
        <v>9.1146090699516584</v>
      </c>
      <c r="E106" s="170">
        <f>('Ingreso FOA'!E106/consumo!E112)*100</f>
        <v>8.6210889751886661</v>
      </c>
      <c r="F106" s="170">
        <f>('Ingreso FOA'!F106/consumo!F112)*100</f>
        <v>8.0818903395308617</v>
      </c>
      <c r="G106" s="170">
        <f>('Ingreso FOA'!G106/consumo!G112)*100</f>
        <v>6.8826369892304768</v>
      </c>
      <c r="H106" s="170">
        <f>('Ingreso FOA'!H106/consumo!H112)*100</f>
        <v>6.6114854083217667</v>
      </c>
      <c r="I106" s="170">
        <f>('Ingreso FOA'!I106/consumo!I112)*100</f>
        <v>7.130735028897786</v>
      </c>
      <c r="J106" s="170">
        <f>('Ingreso FOA'!J106/consumo!J112)*100</f>
        <v>8.096709362619352</v>
      </c>
      <c r="K106" s="170">
        <f>('Ingreso FOA'!K106/consumo!K112)*100</f>
        <v>7.1477874994968964</v>
      </c>
      <c r="L106" s="170">
        <f>('Ingreso FOA'!L106/consumo!L112)*100</f>
        <v>7.933876176171438</v>
      </c>
      <c r="M106" s="170">
        <f>('Ingreso FOA'!M106/consumo!M112)*100</f>
        <v>8.2658265879545958</v>
      </c>
      <c r="N106" s="191">
        <f>('Ingreso FOA'!N106/consumo!N112)*100</f>
        <v>7.8390766651898289</v>
      </c>
      <c r="O106" s="176">
        <f>('Ingreso FOA'!O106/consumo!O112)*100</f>
        <v>7.8262315988624156</v>
      </c>
      <c r="P106" s="146">
        <f>('Ingreso FOA'!P106/consumo!P112)*100</f>
        <v>8.8738809332738047</v>
      </c>
      <c r="Q106" s="212">
        <f t="shared" si="5"/>
        <v>-6.3144537747751865</v>
      </c>
    </row>
    <row r="107" spans="2:20" ht="21" customHeight="1" x14ac:dyDescent="0.3">
      <c r="B107" s="79">
        <v>2008</v>
      </c>
      <c r="C107" s="170">
        <f>('Ingreso FOA'!C107/consumo!C113)*100</f>
        <v>10.411683912882062</v>
      </c>
      <c r="D107" s="170">
        <f>('Ingreso FOA'!D107/consumo!D113)*100</f>
        <v>9.4963658488658602</v>
      </c>
      <c r="E107" s="170">
        <f>('Ingreso FOA'!E107/consumo!E113)*100</f>
        <v>9.0522070978203715</v>
      </c>
      <c r="F107" s="170">
        <f>('Ingreso FOA'!F107/consumo!F113)*100</f>
        <v>9.924110503099481</v>
      </c>
      <c r="G107" s="170">
        <f>('Ingreso FOA'!G107/consumo!G113)*100</f>
        <v>12.331407016737467</v>
      </c>
      <c r="H107" s="170">
        <f>('Ingreso FOA'!H107/consumo!H113)*100</f>
        <v>11.526065625114464</v>
      </c>
      <c r="I107" s="170">
        <f>('Ingreso FOA'!I107/consumo!I113)*100</f>
        <v>11.409820243501102</v>
      </c>
      <c r="J107" s="170">
        <f>('Ingreso FOA'!J107/consumo!J113)*100</f>
        <v>12.117160075669023</v>
      </c>
      <c r="K107" s="170">
        <f>('Ingreso FOA'!K107/consumo!K113)*100</f>
        <v>10.127934670499775</v>
      </c>
      <c r="L107" s="170">
        <f>('Ingreso FOA'!L107/consumo!L113)*100</f>
        <v>11.435676095923586</v>
      </c>
      <c r="M107" s="170">
        <f>('Ingreso FOA'!M107/consumo!M113)*100</f>
        <v>15.102585921190602</v>
      </c>
      <c r="N107" s="191">
        <f>('Ingreso FOA'!N107/consumo!N113)*100</f>
        <v>16.335141935303845</v>
      </c>
      <c r="O107" s="176">
        <f>('Ingreso FOA'!O107/consumo!O113)*100</f>
        <v>11.564097339635497</v>
      </c>
      <c r="P107" s="146">
        <f>('Ingreso FOA'!P107/consumo!P113)*100</f>
        <v>12.940650181037466</v>
      </c>
      <c r="Q107" s="212">
        <f t="shared" si="5"/>
        <v>47.760735081190298</v>
      </c>
      <c r="T107" s="41"/>
    </row>
    <row r="108" spans="2:20" ht="21" customHeight="1" x14ac:dyDescent="0.3">
      <c r="B108" s="79">
        <v>2009</v>
      </c>
      <c r="C108" s="170">
        <f>('Ingreso FOA'!C108/consumo!C114)*100</f>
        <v>18.154123110136986</v>
      </c>
      <c r="D108" s="170">
        <f>('Ingreso FOA'!D108/consumo!D114)*100</f>
        <v>16.046848608853391</v>
      </c>
      <c r="E108" s="170">
        <f>('Ingreso FOA'!E108/consumo!E114)*100</f>
        <v>14.341228624146588</v>
      </c>
      <c r="F108" s="170">
        <f>('Ingreso FOA'!F108/consumo!F114)*100</f>
        <v>11.733557007176202</v>
      </c>
      <c r="G108" s="170">
        <f>('Ingreso FOA'!G108/consumo!G114)*100</f>
        <v>10.520345627138829</v>
      </c>
      <c r="H108" s="170">
        <f>('Ingreso FOA'!H108/consumo!H114)*100</f>
        <v>6.7916342412451352</v>
      </c>
      <c r="I108" s="170">
        <f>('Ingreso FOA'!I108/consumo!I114)*100</f>
        <v>6.8154455921210664</v>
      </c>
      <c r="J108" s="170">
        <f>('Ingreso FOA'!J108/consumo!J114)*100</f>
        <v>8.314516290726818</v>
      </c>
      <c r="K108" s="170">
        <f>('Ingreso FOA'!K108/consumo!K114)*100</f>
        <v>6.8974984786109026</v>
      </c>
      <c r="L108" s="170">
        <f>('Ingreso FOA'!L108/consumo!L114)*100</f>
        <v>7.5515390054206932</v>
      </c>
      <c r="M108" s="170">
        <f>('Ingreso FOA'!M108/consumo!M114)*100</f>
        <v>7.5826867291276256</v>
      </c>
      <c r="N108" s="191">
        <f>('Ingreso FOA'!N108/consumo!N114)*100</f>
        <v>8.9855504249527964</v>
      </c>
      <c r="O108" s="176">
        <f>('Ingreso FOA'!O108/consumo!O114)*100</f>
        <v>10.550764504223865</v>
      </c>
      <c r="P108" s="146">
        <f>('Ingreso FOA'!P108/consumo!P114)*100</f>
        <v>8.7180284773667669</v>
      </c>
      <c r="Q108" s="212">
        <f t="shared" si="5"/>
        <v>-8.762749098785882</v>
      </c>
    </row>
    <row r="109" spans="2:20" ht="21" customHeight="1" x14ac:dyDescent="0.3">
      <c r="B109" s="79">
        <v>2010</v>
      </c>
      <c r="C109" s="170">
        <f>('Ingreso FOA'!C109/consumo!C115)*100</f>
        <v>8.7878920115383075</v>
      </c>
      <c r="D109" s="170">
        <f>('Ingreso FOA'!D109/consumo!D115)*100</f>
        <v>8.8378142402545752</v>
      </c>
      <c r="E109" s="170">
        <f>('Ingreso FOA'!E109/consumo!E115)*100</f>
        <v>9.2420786711409324</v>
      </c>
      <c r="F109" s="170">
        <f>('Ingreso FOA'!F109/consumo!F115)*100</f>
        <v>10.238667219018824</v>
      </c>
      <c r="G109" s="170">
        <f>('Ingreso FOA'!G109/consumo!G115)*100</f>
        <v>10.497049706146639</v>
      </c>
      <c r="H109" s="170">
        <f>('Ingreso FOA'!H109/consumo!H115)*100</f>
        <v>10.398893244178003</v>
      </c>
      <c r="I109" s="170">
        <f>('Ingreso FOA'!I109/consumo!I115)*100</f>
        <v>10.791510239845435</v>
      </c>
      <c r="J109" s="170">
        <f>('Ingreso FOA'!J109/consumo!J115)*100</f>
        <v>12.279883401626405</v>
      </c>
      <c r="K109" s="170">
        <f>('Ingreso FOA'!K109/consumo!K115)*100</f>
        <v>11.728065321112867</v>
      </c>
      <c r="L109" s="170">
        <f>('Ingreso FOA'!L109/consumo!L115)*100</f>
        <v>11.301842394229732</v>
      </c>
      <c r="M109" s="170">
        <f>('Ingreso FOA'!M109/consumo!M115)*100</f>
        <v>11.859066718955699</v>
      </c>
      <c r="N109" s="191">
        <f>('Ingreso FOA'!N109/consumo!N115)*100</f>
        <v>11.310983076150929</v>
      </c>
      <c r="O109" s="176">
        <f>('Ingreso FOA'!O109/consumo!O115)*100</f>
        <v>10.570970085421843</v>
      </c>
      <c r="P109" s="146">
        <f>('Ingreso FOA'!P109/consumo!P115)*100</f>
        <v>11.264410327508665</v>
      </c>
      <c r="Q109" s="212">
        <f t="shared" si="5"/>
        <v>0.19150821904789783</v>
      </c>
    </row>
    <row r="110" spans="2:20" ht="21" customHeight="1" x14ac:dyDescent="0.3">
      <c r="B110" s="79">
        <v>2011</v>
      </c>
      <c r="C110" s="170">
        <f>('Ingreso FOA'!C110/consumo!C116)*100</f>
        <v>10.593619284513984</v>
      </c>
      <c r="D110" s="170">
        <f>('Ingreso FOA'!D110/consumo!D116)*100</f>
        <v>10.75790977543874</v>
      </c>
      <c r="E110" s="170">
        <f>('Ingreso FOA'!E110/consumo!E116)*100</f>
        <v>10.459079784277387</v>
      </c>
      <c r="F110" s="170">
        <f>('Ingreso FOA'!F110/consumo!F116)*100</f>
        <v>11.525394935434427</v>
      </c>
      <c r="G110" s="170">
        <f>('Ingreso FOA'!G110/consumo!G116)*100</f>
        <v>10.308794216566769</v>
      </c>
      <c r="H110" s="170">
        <f>('Ingreso FOA'!H110/consumo!H116)*100</f>
        <v>12.377851395988392</v>
      </c>
      <c r="I110" s="170">
        <f>('Ingreso FOA'!I110/consumo!I116)*100</f>
        <v>12.823949186627642</v>
      </c>
      <c r="J110" s="170">
        <f>('Ingreso FOA'!J110/consumo!J116)*100</f>
        <v>13.484756567053182</v>
      </c>
      <c r="K110" s="170">
        <f>('Ingreso FOA'!K110/consumo!K116)*100</f>
        <v>15.287982130925561</v>
      </c>
      <c r="L110" s="170">
        <f>('Ingreso FOA'!L110/consumo!L116)*100</f>
        <v>14.825434178276659</v>
      </c>
      <c r="M110" s="170">
        <f>('Ingreso FOA'!M110/consumo!M116)*100</f>
        <v>14.828975700917146</v>
      </c>
      <c r="N110" s="191">
        <f>('Ingreso FOA'!N110/consumo!N116)*100</f>
        <v>16.364344163959007</v>
      </c>
      <c r="O110" s="176">
        <f>('Ingreso FOA'!O110/consumo!O116)*100</f>
        <v>12.692236027874943</v>
      </c>
      <c r="P110" s="146">
        <f>('Ingreso FOA'!P110/consumo!P116)*100</f>
        <v>15.370721381217278</v>
      </c>
      <c r="Q110" s="212">
        <f t="shared" si="5"/>
        <v>20.066899492776781</v>
      </c>
    </row>
    <row r="111" spans="2:20" ht="21" customHeight="1" x14ac:dyDescent="0.3">
      <c r="B111" s="79">
        <v>2012</v>
      </c>
      <c r="C111" s="170">
        <f>('Ingreso FOA'!C111/consumo!C117)*100</f>
        <v>15.937235625453997</v>
      </c>
      <c r="D111" s="170">
        <f>('Ingreso FOA'!D111/consumo!D117)*100</f>
        <v>16.544700227494776</v>
      </c>
      <c r="E111" s="170">
        <f>('Ingreso FOA'!E111/consumo!E117)*100</f>
        <v>17.11644291733344</v>
      </c>
      <c r="F111" s="170">
        <f>('Ingreso FOA'!F111/consumo!F117)*100</f>
        <v>16.700448985309258</v>
      </c>
      <c r="G111" s="170">
        <f>('Ingreso FOA'!G111/consumo!G117)*100</f>
        <v>14.658997636183873</v>
      </c>
      <c r="H111" s="170">
        <f>('Ingreso FOA'!H111/consumo!H117)*100</f>
        <v>15.18589259663346</v>
      </c>
      <c r="I111" s="170">
        <f>('Ingreso FOA'!I111/consumo!I117)*100</f>
        <v>16.574955348165382</v>
      </c>
      <c r="J111" s="170">
        <f>('Ingreso FOA'!J111/consumo!J117)*100</f>
        <v>16.900093179644436</v>
      </c>
      <c r="K111" s="170">
        <f>('Ingreso FOA'!K111/consumo!K117)*100</f>
        <v>16.450723709813076</v>
      </c>
      <c r="L111" s="170">
        <f>('Ingreso FOA'!L111/consumo!L117)*100</f>
        <v>18.674827873856039</v>
      </c>
      <c r="M111" s="170">
        <f>('Ingreso FOA'!M111/consumo!M117)*100</f>
        <v>16.279506065443375</v>
      </c>
      <c r="N111" s="191">
        <f>('Ingreso FOA'!N111/consumo!N117)*100</f>
        <v>28.504112920407319</v>
      </c>
      <c r="O111" s="176">
        <f>('Ingreso FOA'!O111/consumo!O117)*100</f>
        <v>16.439737256887486</v>
      </c>
      <c r="P111" s="146">
        <f>('Ingreso FOA'!P111/consumo!P117)*100</f>
        <v>16.479553898656967</v>
      </c>
      <c r="Q111" s="212">
        <f t="shared" si="5"/>
        <v>29.525933970832298</v>
      </c>
    </row>
    <row r="112" spans="2:20" ht="21" customHeight="1" x14ac:dyDescent="0.3">
      <c r="B112" s="79">
        <v>2013</v>
      </c>
      <c r="C112" s="170">
        <f>('Ingreso FOA'!C112/consumo!C118)*100</f>
        <v>17.489470988353542</v>
      </c>
      <c r="D112" s="170">
        <f>('Ingreso FOA'!D112/consumo!D118)*100</f>
        <v>15.877031301172892</v>
      </c>
      <c r="E112" s="170">
        <f>('Ingreso FOA'!E112/consumo!E118)*100</f>
        <v>14.291246731747329</v>
      </c>
      <c r="F112" s="170">
        <f>('Ingreso FOA'!F112/consumo!F118)*100</f>
        <v>16.694630991674959</v>
      </c>
      <c r="G112" s="170">
        <f>('Ingreso FOA'!G112/consumo!G118)*100</f>
        <v>12.374564473884453</v>
      </c>
      <c r="H112" s="170">
        <f>('Ingreso FOA'!H112/consumo!H118)*100</f>
        <v>15.174481500977805</v>
      </c>
      <c r="I112" s="170">
        <f>('Ingreso FOA'!I112/consumo!I118)*100</f>
        <v>14.074507774722953</v>
      </c>
      <c r="J112" s="170">
        <f>('Ingreso FOA'!J112/consumo!J118)*100</f>
        <v>18.581561067496555</v>
      </c>
      <c r="K112" s="170">
        <f>('Ingreso FOA'!K112/consumo!K118)*100</f>
        <v>13.944195569266146</v>
      </c>
      <c r="L112" s="170">
        <f>('Ingreso FOA'!L112/consumo!L118)*100</f>
        <v>13.60328869782313</v>
      </c>
      <c r="M112" s="170">
        <f>('Ingreso FOA'!M112/consumo!M118)*100</f>
        <v>13.900562864739804</v>
      </c>
      <c r="N112" s="191">
        <f>('Ingreso FOA'!N112/consumo!N118)*100</f>
        <v>14.201534399838261</v>
      </c>
      <c r="O112" s="176">
        <f>('Ingreso FOA'!O112/consumo!O118)*100</f>
        <v>15.723693918103846</v>
      </c>
      <c r="P112" s="146">
        <f>('Ingreso FOA'!P112/consumo!P118)*100</f>
        <v>14.093750847590936</v>
      </c>
      <c r="Q112" s="212">
        <f t="shared" si="5"/>
        <v>-4.3555643718311332</v>
      </c>
    </row>
    <row r="113" spans="2:17" ht="21" customHeight="1" x14ac:dyDescent="0.3">
      <c r="B113" s="79">
        <v>2014</v>
      </c>
      <c r="C113" s="170">
        <f>('Ingreso FOA'!C113/consumo!C119)*100</f>
        <v>13.238978536125021</v>
      </c>
      <c r="D113" s="170">
        <f>('Ingreso FOA'!D113/consumo!D119)*100</f>
        <v>13.802930123940966</v>
      </c>
      <c r="E113" s="170">
        <f>('Ingreso FOA'!E113/consumo!E119)*100</f>
        <v>12.13929114797317</v>
      </c>
      <c r="F113" s="170">
        <f>('Ingreso FOA'!F113/consumo!F119)*100</f>
        <v>13.600350109695583</v>
      </c>
      <c r="G113" s="170">
        <f>('Ingreso FOA'!G113/consumo!G119)*100</f>
        <v>14.201487056346229</v>
      </c>
      <c r="H113" s="170">
        <f>('Ingreso FOA'!H113/consumo!H119)*100</f>
        <v>12.357890693083124</v>
      </c>
      <c r="I113" s="170">
        <f>('Ingreso FOA'!I113/consumo!I119)*100</f>
        <v>12.652896205980118</v>
      </c>
      <c r="J113" s="170">
        <f>('Ingreso FOA'!J113/consumo!J119)*100</f>
        <v>15.204350620057705</v>
      </c>
      <c r="K113" s="170">
        <f>('Ingreso FOA'!K113/consumo!K119)*100</f>
        <v>15.163225293141371</v>
      </c>
      <c r="L113" s="170">
        <f>('Ingreso FOA'!L113/consumo!L119)*100</f>
        <v>13.896342908084794</v>
      </c>
      <c r="M113" s="170">
        <f>('Ingreso FOA'!M113/consumo!M119)*100</f>
        <v>13.879827134811018</v>
      </c>
      <c r="N113" s="191">
        <f>('Ingreso FOA'!N113/consumo!N119)*100</f>
        <v>14.603525501995904</v>
      </c>
      <c r="O113" s="176">
        <f>('Ingreso FOA'!O113/consumo!O119)*100</f>
        <v>13.8268671294417</v>
      </c>
      <c r="P113" s="146">
        <f>('Ingreso FOA'!P113/consumo!P119)*100</f>
        <v>13.680226772529421</v>
      </c>
      <c r="Q113" s="212">
        <f t="shared" si="5"/>
        <v>-12.063493467512675</v>
      </c>
    </row>
    <row r="114" spans="2:17" ht="21" customHeight="1" x14ac:dyDescent="0.3">
      <c r="B114" s="85">
        <v>2015</v>
      </c>
      <c r="C114" s="171">
        <f>('Ingreso FOA'!C114/consumo!C120)*100</f>
        <v>13.232102189444198</v>
      </c>
      <c r="D114" s="171">
        <f>('Ingreso FOA'!D114/consumo!D120)*100</f>
        <v>14.551551082792329</v>
      </c>
      <c r="E114" s="171">
        <f>('Ingreso FOA'!E114/consumo!E120)*100</f>
        <v>13.945611343008229</v>
      </c>
      <c r="F114" s="171">
        <f>('Ingreso FOA'!F114/consumo!F120)*100</f>
        <v>14.529683291785741</v>
      </c>
      <c r="G114" s="171">
        <f>('Ingreso FOA'!G114/consumo!G120)*100</f>
        <v>11.797076875751824</v>
      </c>
      <c r="H114" s="171">
        <f>('Ingreso FOA'!H114/consumo!H120)*100</f>
        <v>11.114634946121054</v>
      </c>
      <c r="I114" s="171">
        <f>('Ingreso FOA'!I114/consumo!I120)*100</f>
        <v>9.0964846560515529</v>
      </c>
      <c r="J114" s="171">
        <f>('Ingreso FOA'!J114/consumo!J120)*100</f>
        <v>9.736747895469259</v>
      </c>
      <c r="K114" s="171">
        <f>('Ingreso FOA'!K114/consumo!K120)*100</f>
        <v>9.6853715377236469</v>
      </c>
      <c r="L114" s="171">
        <f>('Ingreso FOA'!L114/consumo!L120)*100</f>
        <v>10.381309546827129</v>
      </c>
      <c r="M114" s="171">
        <f>('Ingreso FOA'!M114/consumo!M120)*100</f>
        <v>8.9985002839724242</v>
      </c>
      <c r="N114" s="198"/>
      <c r="O114" s="177">
        <f>('Ingreso FOA'!O114/consumo!O120)*100</f>
        <v>11.639359569302457</v>
      </c>
      <c r="P114" s="147"/>
      <c r="Q114" s="218">
        <f t="shared" si="5"/>
        <v>-15.820702836446298</v>
      </c>
    </row>
    <row r="115" spans="2:17" ht="21" customHeight="1" x14ac:dyDescent="0.3">
      <c r="B115" s="95"/>
      <c r="C115" s="96"/>
      <c r="D115" s="96"/>
      <c r="E115" s="96"/>
      <c r="F115" s="96"/>
      <c r="G115" s="96"/>
      <c r="H115" s="96"/>
      <c r="O115" s="97"/>
      <c r="P115" s="96"/>
    </row>
    <row r="116" spans="2:17" ht="21" customHeight="1" x14ac:dyDescent="0.3"/>
    <row r="117" spans="2:17" ht="30" x14ac:dyDescent="0.5">
      <c r="B117" s="72" t="s">
        <v>59</v>
      </c>
      <c r="C117" s="123"/>
      <c r="D117" s="123"/>
      <c r="E117" s="123"/>
      <c r="F117" s="123"/>
      <c r="G117" s="123"/>
      <c r="H117" s="123"/>
      <c r="I117" s="123"/>
      <c r="J117" s="123"/>
      <c r="K117" s="123"/>
      <c r="L117" s="123"/>
      <c r="M117" s="123"/>
      <c r="N117" s="185"/>
      <c r="O117" s="123"/>
      <c r="P117" s="123"/>
      <c r="Q117" s="123"/>
    </row>
    <row r="118" spans="2:17" ht="31.2" x14ac:dyDescent="0.3">
      <c r="B118" s="139" t="s">
        <v>23</v>
      </c>
      <c r="C118" s="140" t="s">
        <v>24</v>
      </c>
      <c r="D118" s="141" t="s">
        <v>25</v>
      </c>
      <c r="E118" s="141" t="s">
        <v>26</v>
      </c>
      <c r="F118" s="141" t="s">
        <v>27</v>
      </c>
      <c r="G118" s="141" t="s">
        <v>28</v>
      </c>
      <c r="H118" s="141" t="s">
        <v>29</v>
      </c>
      <c r="I118" s="141" t="s">
        <v>30</v>
      </c>
      <c r="J118" s="141" t="s">
        <v>31</v>
      </c>
      <c r="K118" s="141" t="s">
        <v>32</v>
      </c>
      <c r="L118" s="141" t="s">
        <v>33</v>
      </c>
      <c r="M118" s="141" t="s">
        <v>34</v>
      </c>
      <c r="N118" s="184" t="s">
        <v>35</v>
      </c>
      <c r="O118" s="142" t="s">
        <v>36</v>
      </c>
      <c r="P118" s="143" t="s">
        <v>37</v>
      </c>
      <c r="Q118" s="144" t="s">
        <v>38</v>
      </c>
    </row>
    <row r="119" spans="2:17" ht="21" customHeight="1" x14ac:dyDescent="0.3">
      <c r="B119" s="79">
        <v>2000</v>
      </c>
      <c r="C119" s="169">
        <f>('Ingreso FOA'!C118/consumo!C125)*100</f>
        <v>3.6700301339501369</v>
      </c>
      <c r="D119" s="169">
        <f>('Ingreso FOA'!D118/consumo!D125)*100</f>
        <v>4.2205405872845079</v>
      </c>
      <c r="E119" s="169">
        <f>('Ingreso FOA'!E118/consumo!E125)*100</f>
        <v>4.4160157473366297</v>
      </c>
      <c r="F119" s="169">
        <f>('Ingreso FOA'!F118/consumo!F125)*100</f>
        <v>4.5378018666339521</v>
      </c>
      <c r="G119" s="169">
        <f>('Ingreso FOA'!G118/consumo!G125)*100</f>
        <v>4.411183795859559</v>
      </c>
      <c r="H119" s="169">
        <f>('Ingreso FOA'!H118/consumo!H125)*100</f>
        <v>4.5281151825052453</v>
      </c>
      <c r="I119" s="169">
        <f>('Ingreso FOA'!I118/consumo!I125)*100</f>
        <v>4.9138080427033239</v>
      </c>
      <c r="J119" s="169">
        <f>('Ingreso FOA'!J118/consumo!J125)*100</f>
        <v>4.90551858934632</v>
      </c>
      <c r="K119" s="169">
        <f>('Ingreso FOA'!K118/consumo!K125)*100</f>
        <v>4.3616770620256116</v>
      </c>
      <c r="L119" s="169">
        <f>('Ingreso FOA'!L118/consumo!L125)*100</f>
        <v>4.4567105702022163</v>
      </c>
      <c r="M119" s="169">
        <f>('Ingreso FOA'!M118/consumo!M125)*100</f>
        <v>4.5954203476440298</v>
      </c>
      <c r="N119" s="199">
        <f>('Ingreso FOA'!N118/consumo!N125)*100</f>
        <v>5.6687677387674835</v>
      </c>
      <c r="O119" s="175">
        <f>('Ingreso FOA'!O118/consumo!O125)*100</f>
        <v>4.5518538199713312</v>
      </c>
      <c r="P119" s="169">
        <f>('Ingreso FOA'!P118/consumo!P125)*100</f>
        <v>5.3613863151144106</v>
      </c>
      <c r="Q119" s="219"/>
    </row>
    <row r="120" spans="2:17" ht="21" customHeight="1" x14ac:dyDescent="0.3">
      <c r="B120" s="79">
        <v>2001</v>
      </c>
      <c r="C120" s="170">
        <f>('Ingreso FOA'!C119/consumo!C126)*100</f>
        <v>5.5014587866011881</v>
      </c>
      <c r="D120" s="170">
        <f>('Ingreso FOA'!D119/consumo!D126)*100</f>
        <v>5.654114645927983</v>
      </c>
      <c r="E120" s="170">
        <f>('Ingreso FOA'!E119/consumo!E126)*100</f>
        <v>5.9857624496524124</v>
      </c>
      <c r="F120" s="170">
        <f>('Ingreso FOA'!F119/consumo!F126)*100</f>
        <v>6.5398821758485672</v>
      </c>
      <c r="G120" s="170">
        <f>('Ingreso FOA'!G119/consumo!G126)*100</f>
        <v>6.0100070576597853</v>
      </c>
      <c r="H120" s="170">
        <f>('Ingreso FOA'!H119/consumo!H126)*100</f>
        <v>5.3916598066133519</v>
      </c>
      <c r="I120" s="170">
        <f>('Ingreso FOA'!I119/consumo!I126)*100</f>
        <v>5.7968540465047722</v>
      </c>
      <c r="J120" s="170">
        <f>('Ingreso FOA'!J119/consumo!J126)*100</f>
        <v>5.4537690821167457</v>
      </c>
      <c r="K120" s="170">
        <f>('Ingreso FOA'!K119/consumo!K126)*100</f>
        <v>5.4535800956194525</v>
      </c>
      <c r="L120" s="170">
        <f>('Ingreso FOA'!L119/consumo!L126)*100</f>
        <v>5.6532660334120051</v>
      </c>
      <c r="M120" s="170">
        <f>('Ingreso FOA'!M119/consumo!M126)*100</f>
        <v>5.3258426350260857</v>
      </c>
      <c r="N120" s="191">
        <f>('Ingreso FOA'!N119/consumo!N126)*100</f>
        <v>5.0706744511868562</v>
      </c>
      <c r="O120" s="176">
        <f>('Ingreso FOA'!O119/consumo!O126)*100</f>
        <v>5.6566170597322039</v>
      </c>
      <c r="P120" s="170">
        <f>('Ingreso FOA'!P119/consumo!P126)*100</f>
        <v>4.9036012970518357</v>
      </c>
      <c r="Q120" s="207">
        <f>((O120/O119)-1)*100</f>
        <v>24.270622112549091</v>
      </c>
    </row>
    <row r="121" spans="2:17" ht="21" customHeight="1" x14ac:dyDescent="0.3">
      <c r="B121" s="79">
        <v>2002</v>
      </c>
      <c r="C121" s="170">
        <f>('Ingreso FOA'!C120/consumo!C127)*100</f>
        <v>4.6400273803555585</v>
      </c>
      <c r="D121" s="170">
        <f>('Ingreso FOA'!D120/consumo!D127)*100</f>
        <v>4.4575717223077307</v>
      </c>
      <c r="E121" s="170">
        <f>('Ingreso FOA'!E120/consumo!E127)*100</f>
        <v>4.5991713097284936</v>
      </c>
      <c r="F121" s="170">
        <f>('Ingreso FOA'!F120/consumo!F127)*100</f>
        <v>4.8362316911184866</v>
      </c>
      <c r="G121" s="170">
        <f>('Ingreso FOA'!G120/consumo!G127)*100</f>
        <v>3.781134305909307</v>
      </c>
      <c r="H121" s="170">
        <f>('Ingreso FOA'!H120/consumo!H127)*100</f>
        <v>4.0615177999259959</v>
      </c>
      <c r="I121" s="170">
        <f>('Ingreso FOA'!I120/consumo!I127)*100</f>
        <v>3.7072574290262659</v>
      </c>
      <c r="J121" s="170">
        <f>('Ingreso FOA'!J120/consumo!J127)*100</f>
        <v>3.6340062248677953</v>
      </c>
      <c r="K121" s="170">
        <f>('Ingreso FOA'!K120/consumo!K127)*100</f>
        <v>3.9313533959866085</v>
      </c>
      <c r="L121" s="170">
        <f>('Ingreso FOA'!L120/consumo!L127)*100</f>
        <v>4.2128590344928236</v>
      </c>
      <c r="M121" s="170">
        <f>('Ingreso FOA'!M120/consumo!M127)*100</f>
        <v>4.3060960901813994</v>
      </c>
      <c r="N121" s="191">
        <f>('Ingreso FOA'!N120/consumo!N127)*100</f>
        <v>4.2498586554578388</v>
      </c>
      <c r="O121" s="176">
        <f>('Ingreso FOA'!O120/consumo!O127)*100</f>
        <v>4.2175417586350692</v>
      </c>
      <c r="P121" s="170">
        <f>('Ingreso FOA'!P120/consumo!P127)*100</f>
        <v>4.4099554256677003</v>
      </c>
      <c r="Q121" s="207">
        <f t="shared" ref="Q121:Q134" si="6">((O121/O120)-1)*100</f>
        <v>-25.440564314340619</v>
      </c>
    </row>
    <row r="122" spans="2:17" ht="21" customHeight="1" x14ac:dyDescent="0.3">
      <c r="B122" s="79">
        <v>2003</v>
      </c>
      <c r="C122" s="170">
        <f>('Ingreso FOA'!C121/consumo!C128)*100</f>
        <v>4.7233028995020749</v>
      </c>
      <c r="D122" s="170">
        <f>('Ingreso FOA'!D121/consumo!D128)*100</f>
        <v>5.3206128318667103</v>
      </c>
      <c r="E122" s="170">
        <f>('Ingreso FOA'!E121/consumo!E128)*100</f>
        <v>4.5732492410915135</v>
      </c>
      <c r="F122" s="170">
        <f>('Ingreso FOA'!F121/consumo!F128)*100</f>
        <v>4.883210382369672</v>
      </c>
      <c r="G122" s="170">
        <f>('Ingreso FOA'!G121/consumo!G128)*100</f>
        <v>4.8457630275078145</v>
      </c>
      <c r="H122" s="170">
        <f>('Ingreso FOA'!H121/consumo!H128)*100</f>
        <v>4.2331787207002458</v>
      </c>
      <c r="I122" s="170">
        <f>('Ingreso FOA'!I121/consumo!I128)*100</f>
        <v>5.2143946134127397</v>
      </c>
      <c r="J122" s="170">
        <f>('Ingreso FOA'!J121/consumo!J128)*100</f>
        <v>5.1845456140162414</v>
      </c>
      <c r="K122" s="170">
        <f>('Ingreso FOA'!K121/consumo!K128)*100</f>
        <v>5.9543632297866784</v>
      </c>
      <c r="L122" s="170">
        <f>('Ingreso FOA'!L121/consumo!L128)*100</f>
        <v>5.1522026260853035</v>
      </c>
      <c r="M122" s="170">
        <f>('Ingreso FOA'!M121/consumo!M128)*100</f>
        <v>4.9364553661660038</v>
      </c>
      <c r="N122" s="191">
        <f>('Ingreso FOA'!N121/consumo!N128)*100</f>
        <v>5.0802676322746221</v>
      </c>
      <c r="O122" s="176">
        <f>('Ingreso FOA'!O121/consumo!O128)*100</f>
        <v>5.0001997685323918</v>
      </c>
      <c r="P122" s="170">
        <f>('Ingreso FOA'!P121/consumo!P128)*100</f>
        <v>4.933477569617958</v>
      </c>
      <c r="Q122" s="207">
        <f t="shared" si="6"/>
        <v>18.557208314414318</v>
      </c>
    </row>
    <row r="123" spans="2:17" ht="21" customHeight="1" x14ac:dyDescent="0.3">
      <c r="B123" s="79">
        <v>2004</v>
      </c>
      <c r="C123" s="170">
        <f>('Ingreso FOA'!C122/consumo!C129)*100</f>
        <v>4.7324092707687058</v>
      </c>
      <c r="D123" s="170">
        <f>('Ingreso FOA'!D122/consumo!D129)*100</f>
        <v>4.7425587241994984</v>
      </c>
      <c r="E123" s="170">
        <f>('Ingreso FOA'!E122/consumo!E129)*100</f>
        <v>5.1213368008903224</v>
      </c>
      <c r="F123" s="170">
        <f>('Ingreso FOA'!F122/consumo!F129)*100</f>
        <v>4.4746902574687439</v>
      </c>
      <c r="G123" s="170">
        <f>('Ingreso FOA'!G122/consumo!G129)*100</f>
        <v>4.5341364975084879</v>
      </c>
      <c r="H123" s="170">
        <f>('Ingreso FOA'!H122/consumo!H129)*100</f>
        <v>4.2371349725126111</v>
      </c>
      <c r="I123" s="170">
        <f>('Ingreso FOA'!I122/consumo!I129)*100</f>
        <v>4.8198946593624505</v>
      </c>
      <c r="J123" s="170">
        <f>('Ingreso FOA'!J122/consumo!J129)*100</f>
        <v>4.8107441761819008</v>
      </c>
      <c r="K123" s="170">
        <f>('Ingreso FOA'!K122/consumo!K129)*100</f>
        <v>5.1557801104616789</v>
      </c>
      <c r="L123" s="170">
        <f>('Ingreso FOA'!L122/consumo!L129)*100</f>
        <v>4.6650869637955799</v>
      </c>
      <c r="M123" s="170">
        <f>('Ingreso FOA'!M122/consumo!M129)*100</f>
        <v>4.5276259643816594</v>
      </c>
      <c r="N123" s="191">
        <f>('Ingreso FOA'!N122/consumo!N129)*100</f>
        <v>5.714363087077853</v>
      </c>
      <c r="O123" s="176">
        <f>('Ingreso FOA'!O122/consumo!O129)*100</f>
        <v>4.7925666910992044</v>
      </c>
      <c r="P123" s="170">
        <f>('Ingreso FOA'!P122/consumo!P129)*100</f>
        <v>5.2231959605058549</v>
      </c>
      <c r="Q123" s="207">
        <f t="shared" si="6"/>
        <v>-4.1524956410717522</v>
      </c>
    </row>
    <row r="124" spans="2:17" ht="21" customHeight="1" x14ac:dyDescent="0.3">
      <c r="B124" s="79">
        <v>2005</v>
      </c>
      <c r="C124" s="170">
        <f>('Ingreso FOA'!C123/consumo!C130)*100</f>
        <v>4.8263698324238984</v>
      </c>
      <c r="D124" s="170">
        <f>('Ingreso FOA'!D123/consumo!D130)*100</f>
        <v>5.1997396405737026</v>
      </c>
      <c r="E124" s="170">
        <f>('Ingreso FOA'!E123/consumo!E130)*100</f>
        <v>5.3152147352422334</v>
      </c>
      <c r="F124" s="170">
        <f>('Ingreso FOA'!F123/consumo!F130)*100</f>
        <v>6.317045931120588</v>
      </c>
      <c r="G124" s="170">
        <f>('Ingreso FOA'!G123/consumo!G130)*100</f>
        <v>5.8280831595364377</v>
      </c>
      <c r="H124" s="170">
        <f>('Ingreso FOA'!H123/consumo!H130)*100</f>
        <v>5.4160090973527186</v>
      </c>
      <c r="I124" s="170">
        <f>('Ingreso FOA'!I123/consumo!I130)*100</f>
        <v>5.90840687402829</v>
      </c>
      <c r="J124" s="170">
        <f>('Ingreso FOA'!J123/consumo!J130)*100</f>
        <v>6.8279808229518455</v>
      </c>
      <c r="K124" s="170">
        <f>('Ingreso FOA'!K123/consumo!K130)*100</f>
        <v>7.8316728979967891</v>
      </c>
      <c r="L124" s="170">
        <f>('Ingreso FOA'!L123/consumo!L130)*100</f>
        <v>8.1506427623273723</v>
      </c>
      <c r="M124" s="170">
        <f>('Ingreso FOA'!M123/consumo!M130)*100</f>
        <v>8.1607312289258829</v>
      </c>
      <c r="N124" s="191">
        <f>('Ingreso FOA'!N123/consumo!N130)*100</f>
        <v>7.9618451235269214</v>
      </c>
      <c r="O124" s="176">
        <f>('Ingreso FOA'!O123/consumo!O130)*100</f>
        <v>6.4809445299959316</v>
      </c>
      <c r="P124" s="170">
        <f>('Ingreso FOA'!P123/consumo!P130)*100</f>
        <v>8.4591426707730886</v>
      </c>
      <c r="Q124" s="207">
        <f t="shared" si="6"/>
        <v>35.229094297892537</v>
      </c>
    </row>
    <row r="125" spans="2:17" ht="21" customHeight="1" x14ac:dyDescent="0.3">
      <c r="B125" s="79">
        <v>2006</v>
      </c>
      <c r="C125" s="170">
        <f>('Ingreso FOA'!C124/consumo!C131)*100</f>
        <v>8.0742761039468398</v>
      </c>
      <c r="D125" s="170">
        <f>('Ingreso FOA'!D124/consumo!D131)*100</f>
        <v>9.6033453363762131</v>
      </c>
      <c r="E125" s="170">
        <f>('Ingreso FOA'!E124/consumo!E131)*100</f>
        <v>10.11720845440956</v>
      </c>
      <c r="F125" s="170">
        <f>('Ingreso FOA'!F124/consumo!F131)*100</f>
        <v>10.390332220497751</v>
      </c>
      <c r="G125" s="170">
        <f>('Ingreso FOA'!G124/consumo!G131)*100</f>
        <v>8.9933043929974499</v>
      </c>
      <c r="H125" s="170">
        <f>('Ingreso FOA'!H124/consumo!H131)*100</f>
        <v>8.7490443610254633</v>
      </c>
      <c r="I125" s="170">
        <f>('Ingreso FOA'!I124/consumo!I131)*100</f>
        <v>8.6245301217594559</v>
      </c>
      <c r="J125" s="170">
        <f>('Ingreso FOA'!J124/consumo!J131)*100</f>
        <v>8.2444493277958628</v>
      </c>
      <c r="K125" s="170">
        <f>('Ingreso FOA'!K124/consumo!K131)*100</f>
        <v>9.0037737022698394</v>
      </c>
      <c r="L125" s="170">
        <f>('Ingreso FOA'!L124/consumo!L131)*100</f>
        <v>9.1519728758417678</v>
      </c>
      <c r="M125" s="170">
        <f>('Ingreso FOA'!M124/consumo!M131)*100</f>
        <v>8.9292819353756236</v>
      </c>
      <c r="N125" s="191">
        <f>('Ingreso FOA'!N124/consumo!N131)*100</f>
        <v>8.5893676800554495</v>
      </c>
      <c r="O125" s="176">
        <f>('Ingreso FOA'!O124/consumo!O131)*100</f>
        <v>9.0616757548425824</v>
      </c>
      <c r="P125" s="170">
        <f>('Ingreso FOA'!P124/consumo!P131)*100</f>
        <v>8.7258513711125065</v>
      </c>
      <c r="Q125" s="207">
        <f t="shared" si="6"/>
        <v>39.820294910752317</v>
      </c>
    </row>
    <row r="126" spans="2:17" ht="21" customHeight="1" x14ac:dyDescent="0.3">
      <c r="B126" s="79">
        <v>2007</v>
      </c>
      <c r="C126" s="170">
        <f>('Ingreso FOA'!C125/consumo!C132)*100</f>
        <v>9.1830928952445934</v>
      </c>
      <c r="D126" s="170">
        <f>('Ingreso FOA'!D125/consumo!D132)*100</f>
        <v>9.9631489213308271</v>
      </c>
      <c r="E126" s="170">
        <f>('Ingreso FOA'!E125/consumo!E132)*100</f>
        <v>8.5998110874083444</v>
      </c>
      <c r="F126" s="170">
        <f>('Ingreso FOA'!F125/consumo!F132)*100</f>
        <v>9.119408113580123</v>
      </c>
      <c r="G126" s="170">
        <f>('Ingreso FOA'!G125/consumo!G132)*100</f>
        <v>7.7863894243588225</v>
      </c>
      <c r="H126" s="170">
        <f>('Ingreso FOA'!H125/consumo!H132)*100</f>
        <v>7.3611096560779243</v>
      </c>
      <c r="I126" s="170">
        <f>('Ingreso FOA'!I125/consumo!I132)*100</f>
        <v>7.8887756813924845</v>
      </c>
      <c r="J126" s="170">
        <f>('Ingreso FOA'!J125/consumo!J132)*100</f>
        <v>9.0009760824783118</v>
      </c>
      <c r="K126" s="170">
        <f>('Ingreso FOA'!K125/consumo!K132)*100</f>
        <v>7.7529876611526438</v>
      </c>
      <c r="L126" s="170">
        <f>('Ingreso FOA'!L125/consumo!L132)*100</f>
        <v>8.6968961112699912</v>
      </c>
      <c r="M126" s="170">
        <f>('Ingreso FOA'!M125/consumo!M132)*100</f>
        <v>9.1379001042013392</v>
      </c>
      <c r="N126" s="191">
        <f>('Ingreso FOA'!N125/consumo!N132)*100</f>
        <v>8.5747028300699366</v>
      </c>
      <c r="O126" s="176">
        <f>('Ingreso FOA'!O125/consumo!O132)*100</f>
        <v>8.6021394259253441</v>
      </c>
      <c r="P126" s="170">
        <f>('Ingreso FOA'!P125/consumo!P132)*100</f>
        <v>9.911831047529887</v>
      </c>
      <c r="Q126" s="207">
        <f t="shared" si="6"/>
        <v>-5.0712069307011003</v>
      </c>
    </row>
    <row r="127" spans="2:17" ht="21" customHeight="1" x14ac:dyDescent="0.3">
      <c r="B127" s="79">
        <v>2008</v>
      </c>
      <c r="C127" s="170">
        <f>('Ingreso FOA'!C126/consumo!C133)*100</f>
        <v>9.6732472241527176</v>
      </c>
      <c r="D127" s="170">
        <f>('Ingreso FOA'!D126/consumo!D133)*100</f>
        <v>10.554289505382568</v>
      </c>
      <c r="E127" s="170">
        <f>('Ingreso FOA'!E126/consumo!E133)*100</f>
        <v>10.380451049445345</v>
      </c>
      <c r="F127" s="170">
        <f>('Ingreso FOA'!F126/consumo!F133)*100</f>
        <v>11.012774731499745</v>
      </c>
      <c r="G127" s="170">
        <f>('Ingreso FOA'!G126/consumo!G133)*100</f>
        <v>13.37290476131713</v>
      </c>
      <c r="H127" s="170">
        <f>('Ingreso FOA'!H126/consumo!H133)*100</f>
        <v>12.966439067352201</v>
      </c>
      <c r="I127" s="170">
        <f>('Ingreso FOA'!I126/consumo!I133)*100</f>
        <v>12.638242605748564</v>
      </c>
      <c r="J127" s="170">
        <f>('Ingreso FOA'!J126/consumo!J133)*100</f>
        <v>13.35099624335605</v>
      </c>
      <c r="K127" s="170">
        <f>('Ingreso FOA'!K126/consumo!K133)*100</f>
        <v>11.573672653424131</v>
      </c>
      <c r="L127" s="170">
        <f>('Ingreso FOA'!L126/consumo!L133)*100</f>
        <v>12.562717262341536</v>
      </c>
      <c r="M127" s="170">
        <f>('Ingreso FOA'!M126/consumo!M133)*100</f>
        <v>15.543602600011441</v>
      </c>
      <c r="N127" s="191">
        <f>('Ingreso FOA'!N126/consumo!N133)*100</f>
        <v>18.501312809329132</v>
      </c>
      <c r="O127" s="176">
        <f>('Ingreso FOA'!O126/consumo!O133)*100</f>
        <v>12.617481871395105</v>
      </c>
      <c r="P127" s="170">
        <f>('Ingreso FOA'!P126/consumo!P133)*100</f>
        <v>14.31316469408555</v>
      </c>
      <c r="Q127" s="207">
        <f t="shared" si="6"/>
        <v>46.678416224784968</v>
      </c>
    </row>
    <row r="128" spans="2:17" ht="21" customHeight="1" x14ac:dyDescent="0.3">
      <c r="B128" s="79">
        <v>2009</v>
      </c>
      <c r="C128" s="170">
        <f>('Ingreso FOA'!C127/consumo!C134)*100</f>
        <v>19.677259949185768</v>
      </c>
      <c r="D128" s="170">
        <f>('Ingreso FOA'!D127/consumo!D134)*100</f>
        <v>17.822199651143983</v>
      </c>
      <c r="E128" s="170">
        <f>('Ingreso FOA'!E127/consumo!E134)*100</f>
        <v>15.767122359203942</v>
      </c>
      <c r="F128" s="170">
        <f>('Ingreso FOA'!F127/consumo!F134)*100</f>
        <v>13.565555027829932</v>
      </c>
      <c r="G128" s="170">
        <f>('Ingreso FOA'!G127/consumo!G134)*100</f>
        <v>11.548668103274004</v>
      </c>
      <c r="H128" s="170">
        <f>('Ingreso FOA'!H127/consumo!H134)*100</f>
        <v>7.683719695677758</v>
      </c>
      <c r="I128" s="170">
        <f>('Ingreso FOA'!I127/consumo!I134)*100</f>
        <v>7.8546749860275238</v>
      </c>
      <c r="J128" s="170">
        <f>('Ingreso FOA'!J127/consumo!J134)*100</f>
        <v>8.8970025202489502</v>
      </c>
      <c r="K128" s="170">
        <f>('Ingreso FOA'!K127/consumo!K134)*100</f>
        <v>7.8880111221458087</v>
      </c>
      <c r="L128" s="170">
        <f>('Ingreso FOA'!L127/consumo!L134)*100</f>
        <v>8.3580100404440021</v>
      </c>
      <c r="M128" s="170">
        <f>('Ingreso FOA'!M127/consumo!M134)*100</f>
        <v>8.3331287869273396</v>
      </c>
      <c r="N128" s="191">
        <f>('Ingreso FOA'!N127/consumo!N134)*100</f>
        <v>9.8162284438727525</v>
      </c>
      <c r="O128" s="176">
        <f>('Ingreso FOA'!O127/consumo!O134)*100</f>
        <v>11.674392451390132</v>
      </c>
      <c r="P128" s="170">
        <f>('Ingreso FOA'!P127/consumo!P134)*100</f>
        <v>9.7271749018531235</v>
      </c>
      <c r="Q128" s="207">
        <f t="shared" si="6"/>
        <v>-7.4744662177247623</v>
      </c>
    </row>
    <row r="129" spans="2:17" ht="21" customHeight="1" x14ac:dyDescent="0.3">
      <c r="B129" s="79">
        <v>2010</v>
      </c>
      <c r="C129" s="170">
        <f>('Ingreso FOA'!C128/consumo!C135)*100</f>
        <v>9.7879030117659518</v>
      </c>
      <c r="D129" s="170">
        <f>('Ingreso FOA'!D128/consumo!D135)*100</f>
        <v>9.9726698351686078</v>
      </c>
      <c r="E129" s="170">
        <f>('Ingreso FOA'!E128/consumo!E135)*100</f>
        <v>10.252945104752513</v>
      </c>
      <c r="F129" s="170">
        <f>('Ingreso FOA'!F128/consumo!F135)*100</f>
        <v>11.608430265629305</v>
      </c>
      <c r="G129" s="170">
        <f>('Ingreso FOA'!G128/consumo!G135)*100</f>
        <v>11.453863339812701</v>
      </c>
      <c r="H129" s="170">
        <f>('Ingreso FOA'!H128/consumo!H135)*100</f>
        <v>11.724389396625268</v>
      </c>
      <c r="I129" s="170">
        <f>('Ingreso FOA'!I128/consumo!I135)*100</f>
        <v>11.986358668579525</v>
      </c>
      <c r="J129" s="170">
        <f>('Ingreso FOA'!J128/consumo!J135)*100</f>
        <v>13.832255830551238</v>
      </c>
      <c r="K129" s="170">
        <f>('Ingreso FOA'!K128/consumo!K135)*100</f>
        <v>12.866368577815285</v>
      </c>
      <c r="L129" s="170">
        <f>('Ingreso FOA'!L128/consumo!L135)*100</f>
        <v>12.489323413688357</v>
      </c>
      <c r="M129" s="170">
        <f>('Ingreso FOA'!M128/consumo!M135)*100</f>
        <v>12.832928395044107</v>
      </c>
      <c r="N129" s="191">
        <f>('Ingreso FOA'!N128/consumo!N135)*100</f>
        <v>12.532092221423428</v>
      </c>
      <c r="O129" s="176">
        <f>('Ingreso FOA'!O128/consumo!O135)*100</f>
        <v>11.728611489317315</v>
      </c>
      <c r="P129" s="170">
        <f>('Ingreso FOA'!P128/consumo!P135)*100</f>
        <v>12.410332311285872</v>
      </c>
      <c r="Q129" s="207">
        <f t="shared" si="6"/>
        <v>0.46442706250402477</v>
      </c>
    </row>
    <row r="130" spans="2:17" ht="21" customHeight="1" x14ac:dyDescent="0.3">
      <c r="B130" s="79">
        <v>2011</v>
      </c>
      <c r="C130" s="170">
        <f>('Ingreso FOA'!C129/consumo!C136)*100</f>
        <v>11.700439928185718</v>
      </c>
      <c r="D130" s="170">
        <f>('Ingreso FOA'!D129/consumo!D136)*100</f>
        <v>11.7488095943222</v>
      </c>
      <c r="E130" s="170">
        <f>('Ingreso FOA'!E129/consumo!E136)*100</f>
        <v>11.68954918533321</v>
      </c>
      <c r="F130" s="170">
        <f>('Ingreso FOA'!F129/consumo!F136)*100</f>
        <v>12.680260525475182</v>
      </c>
      <c r="G130" s="170">
        <f>('Ingreso FOA'!G129/consumo!G136)*100</f>
        <v>11.216687932549203</v>
      </c>
      <c r="H130" s="170">
        <f>('Ingreso FOA'!H129/consumo!H136)*100</f>
        <v>13.643545905675722</v>
      </c>
      <c r="I130" s="170">
        <f>('Ingreso FOA'!I129/consumo!I136)*100</f>
        <v>14.061301037366611</v>
      </c>
      <c r="J130" s="170">
        <f>('Ingreso FOA'!J129/consumo!J136)*100</f>
        <v>14.452805216380105</v>
      </c>
      <c r="K130" s="170">
        <f>('Ingreso FOA'!K129/consumo!K136)*100</f>
        <v>16.553523282420869</v>
      </c>
      <c r="L130" s="170">
        <f>('Ingreso FOA'!L129/consumo!L136)*100</f>
        <v>16.411413927272996</v>
      </c>
      <c r="M130" s="170">
        <f>('Ingreso FOA'!M129/consumo!M136)*100</f>
        <v>15.945055383600288</v>
      </c>
      <c r="N130" s="191">
        <f>('Ingreso FOA'!N129/consumo!N136)*100</f>
        <v>18.017944207699127</v>
      </c>
      <c r="O130" s="176">
        <f>('Ingreso FOA'!O129/consumo!O136)*100</f>
        <v>13.938773337406584</v>
      </c>
      <c r="P130" s="170">
        <f>('Ingreso FOA'!P129/consumo!P136)*100</f>
        <v>16.700208985863625</v>
      </c>
      <c r="Q130" s="207">
        <f t="shared" si="6"/>
        <v>18.844190125168137</v>
      </c>
    </row>
    <row r="131" spans="2:17" ht="21" customHeight="1" x14ac:dyDescent="0.3">
      <c r="B131" s="79">
        <v>2012</v>
      </c>
      <c r="C131" s="170">
        <f>('Ingreso FOA'!C130/consumo!C137)*100</f>
        <v>17.311628628607647</v>
      </c>
      <c r="D131" s="170">
        <f>('Ingreso FOA'!D130/consumo!D137)*100</f>
        <v>18.379783831668011</v>
      </c>
      <c r="E131" s="170">
        <f>('Ingreso FOA'!E130/consumo!E137)*100</f>
        <v>18.489222323808878</v>
      </c>
      <c r="F131" s="170">
        <f>('Ingreso FOA'!F130/consumo!F137)*100</f>
        <v>18.075370335802095</v>
      </c>
      <c r="G131" s="170">
        <f>('Ingreso FOA'!G130/consumo!G137)*100</f>
        <v>16.043234420095978</v>
      </c>
      <c r="H131" s="170">
        <f>('Ingreso FOA'!H130/consumo!H137)*100</f>
        <v>15.895055884115846</v>
      </c>
      <c r="I131" s="170">
        <f>('Ingreso FOA'!I130/consumo!I137)*100</f>
        <v>16.524211836321129</v>
      </c>
      <c r="J131" s="170">
        <f>('Ingreso FOA'!J130/consumo!J137)*100</f>
        <v>18.589417036477258</v>
      </c>
      <c r="K131" s="170">
        <f>('Ingreso FOA'!K130/consumo!K137)*100</f>
        <v>17.296221988564298</v>
      </c>
      <c r="L131" s="170">
        <f>('Ingreso FOA'!L130/consumo!L137)*100</f>
        <v>19.374340416009971</v>
      </c>
      <c r="M131" s="170">
        <f>('Ingreso FOA'!M130/consumo!M137)*100</f>
        <v>13.700472565695817</v>
      </c>
      <c r="N131" s="191">
        <f>('Ingreso FOA'!N130/consumo!N137)*100</f>
        <v>23.875526890323524</v>
      </c>
      <c r="O131" s="176">
        <f>('Ingreso FOA'!O130/consumo!O137)*100</f>
        <v>17.585087441168671</v>
      </c>
      <c r="P131" s="170">
        <f>('Ingreso FOA'!P130/consumo!P137)*100</f>
        <v>16.670637018770964</v>
      </c>
      <c r="Q131" s="207">
        <f t="shared" si="6"/>
        <v>26.159504968609461</v>
      </c>
    </row>
    <row r="132" spans="2:17" ht="21" customHeight="1" x14ac:dyDescent="0.3">
      <c r="B132" s="79">
        <v>2013</v>
      </c>
      <c r="C132" s="170">
        <f>('Ingreso FOA'!C131/consumo!C138)*100</f>
        <v>15.368268112167401</v>
      </c>
      <c r="D132" s="170">
        <f>('Ingreso FOA'!D131/consumo!D138)*100</f>
        <v>16.899531855116972</v>
      </c>
      <c r="E132" s="170">
        <f>('Ingreso FOA'!E131/consumo!E138)*100</f>
        <v>15.527187176317653</v>
      </c>
      <c r="F132" s="170">
        <f>('Ingreso FOA'!F131/consumo!F138)*100</f>
        <v>16.356994341712962</v>
      </c>
      <c r="G132" s="170">
        <f>('Ingreso FOA'!G131/consumo!G138)*100</f>
        <v>13.875807212601519</v>
      </c>
      <c r="H132" s="170">
        <f>('Ingreso FOA'!H131/consumo!H138)*100</f>
        <v>16.052753330972696</v>
      </c>
      <c r="I132" s="170">
        <f>('Ingreso FOA'!I131/consumo!I138)*100</f>
        <v>15.106461117912092</v>
      </c>
      <c r="J132" s="170">
        <f>('Ingreso FOA'!J131/consumo!J138)*100</f>
        <v>20.881636732851387</v>
      </c>
      <c r="K132" s="170">
        <f>('Ingreso FOA'!K131/consumo!K138)*100</f>
        <v>15.575850983434872</v>
      </c>
      <c r="L132" s="170">
        <f>('Ingreso FOA'!L131/consumo!L138)*100</f>
        <v>15.353823350848126</v>
      </c>
      <c r="M132" s="170">
        <f>('Ingreso FOA'!M131/consumo!M138)*100</f>
        <v>14.381554108368697</v>
      </c>
      <c r="N132" s="191">
        <f>('Ingreso FOA'!N131/consumo!N138)*100</f>
        <v>13.967441826416552</v>
      </c>
      <c r="O132" s="176">
        <f>('Ingreso FOA'!O131/consumo!O138)*100</f>
        <v>15.706810504798218</v>
      </c>
      <c r="P132" s="170">
        <f>('Ingreso FOA'!P131/consumo!P138)*100</f>
        <v>15.222068019248411</v>
      </c>
      <c r="Q132" s="207">
        <f t="shared" si="6"/>
        <v>-10.681078172936431</v>
      </c>
    </row>
    <row r="133" spans="2:17" ht="21" customHeight="1" x14ac:dyDescent="0.3">
      <c r="B133" s="79">
        <v>2014</v>
      </c>
      <c r="C133" s="170">
        <f>('Ingreso FOA'!C132/consumo!C139)*100</f>
        <v>14.830100112469619</v>
      </c>
      <c r="D133" s="170">
        <f>('Ingreso FOA'!D132/consumo!D139)*100</f>
        <v>15.728284350119662</v>
      </c>
      <c r="E133" s="170">
        <f>('Ingreso FOA'!E132/consumo!E139)*100</f>
        <v>14.517601691113644</v>
      </c>
      <c r="F133" s="170">
        <f>('Ingreso FOA'!F132/consumo!F139)*100</f>
        <v>15.666358158568288</v>
      </c>
      <c r="G133" s="170">
        <f>('Ingreso FOA'!G132/consumo!G139)*100</f>
        <v>14.320802172363559</v>
      </c>
      <c r="H133" s="170">
        <f>('Ingreso FOA'!H132/consumo!H139)*100</f>
        <v>13.037950764757522</v>
      </c>
      <c r="I133" s="170">
        <f>('Ingreso FOA'!I132/consumo!I139)*100</f>
        <v>14.0228932414445</v>
      </c>
      <c r="J133" s="170">
        <f>('Ingreso FOA'!J132/consumo!J139)*100</f>
        <v>16.566335862988655</v>
      </c>
      <c r="K133" s="170">
        <f>('Ingreso FOA'!K132/consumo!K139)*100</f>
        <v>16.711279547631413</v>
      </c>
      <c r="L133" s="170">
        <f>('Ingreso FOA'!L132/consumo!L139)*100</f>
        <v>15.019549705497978</v>
      </c>
      <c r="M133" s="170">
        <f>('Ingreso FOA'!M132/consumo!M139)*100</f>
        <v>14.471558046934152</v>
      </c>
      <c r="N133" s="191">
        <f>('Ingreso FOA'!N132/consumo!N139)*100</f>
        <v>15.083502224411818</v>
      </c>
      <c r="O133" s="176">
        <f>('Ingreso FOA'!O132/consumo!O139)*100</f>
        <v>14.994992331585705</v>
      </c>
      <c r="P133" s="170">
        <f>('Ingreso FOA'!P132/consumo!P139)*100</f>
        <v>14.721908214551274</v>
      </c>
      <c r="Q133" s="207">
        <f t="shared" si="6"/>
        <v>-4.531907817917979</v>
      </c>
    </row>
    <row r="134" spans="2:17" ht="21" customHeight="1" x14ac:dyDescent="0.3">
      <c r="B134" s="85">
        <v>2015</v>
      </c>
      <c r="C134" s="171">
        <f>('Ingreso FOA'!C133/consumo!C140)*100</f>
        <v>14.498148951096118</v>
      </c>
      <c r="D134" s="171">
        <f>('Ingreso FOA'!D133/consumo!D140)*100</f>
        <v>15.901757166663458</v>
      </c>
      <c r="E134" s="171">
        <f>('Ingreso FOA'!E133/consumo!E140)*100</f>
        <v>15.00423061685246</v>
      </c>
      <c r="F134" s="171">
        <f>('Ingreso FOA'!F133/consumo!F140)*100</f>
        <v>15.726219757110815</v>
      </c>
      <c r="G134" s="171">
        <f>('Ingreso FOA'!G133/consumo!G140)*100</f>
        <v>11.925276544230769</v>
      </c>
      <c r="H134" s="171">
        <f>('Ingreso FOA'!H133/consumo!H140)*100</f>
        <v>11.713542001369847</v>
      </c>
      <c r="I134" s="171">
        <f>('Ingreso FOA'!I133/consumo!I140)*100</f>
        <v>10.061312378582766</v>
      </c>
      <c r="J134" s="171">
        <f>('Ingreso FOA'!J133/consumo!J140)*100</f>
        <v>10.647264926870774</v>
      </c>
      <c r="K134" s="171">
        <f>('Ingreso FOA'!K133/consumo!K140)*100</f>
        <v>10.577953345941776</v>
      </c>
      <c r="L134" s="171">
        <f>('Ingreso FOA'!L133/consumo!L140)*100</f>
        <v>11.305994888606909</v>
      </c>
      <c r="M134" s="171">
        <f>('Ingreso FOA'!M133/consumo!M140)*100</f>
        <v>9.8023318736818723</v>
      </c>
      <c r="N134" s="198"/>
      <c r="O134" s="177">
        <f>('Ingreso FOA'!O133/consumo!O140)*100</f>
        <v>12.577654353769955</v>
      </c>
      <c r="P134" s="171"/>
      <c r="Q134" s="218">
        <f t="shared" si="6"/>
        <v>-16.120968416394778</v>
      </c>
    </row>
    <row r="135" spans="2:17" ht="21" customHeight="1" x14ac:dyDescent="0.3">
      <c r="B135" s="95"/>
      <c r="C135" s="96"/>
      <c r="D135" s="96"/>
      <c r="E135" s="96"/>
      <c r="F135" s="96"/>
      <c r="G135" s="96"/>
      <c r="H135" s="96"/>
      <c r="O135" s="97"/>
      <c r="P135" s="96"/>
    </row>
    <row r="136" spans="2:17" ht="21" customHeight="1" x14ac:dyDescent="0.3"/>
    <row r="137" spans="2:17" ht="21" customHeight="1" x14ac:dyDescent="0.3"/>
    <row r="138" spans="2:17" ht="21" customHeight="1" x14ac:dyDescent="0.3"/>
    <row r="139" spans="2:17" ht="21" customHeight="1" x14ac:dyDescent="0.3"/>
    <row r="140" spans="2:17" ht="21" customHeight="1" x14ac:dyDescent="0.3"/>
    <row r="141" spans="2:17" ht="21" customHeight="1" x14ac:dyDescent="0.3"/>
    <row r="142" spans="2:17" ht="21" customHeight="1" x14ac:dyDescent="0.3"/>
    <row r="143" spans="2:17" ht="21" customHeight="1" x14ac:dyDescent="0.3"/>
    <row r="144" spans="2:17"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sheetData>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85"/>
  <sheetViews>
    <sheetView zoomScale="65" zoomScaleNormal="65" workbookViewId="0">
      <selection activeCell="Q19" sqref="Q19"/>
    </sheetView>
  </sheetViews>
  <sheetFormatPr defaultColWidth="9.109375" defaultRowHeight="15.6" x14ac:dyDescent="0.3"/>
  <cols>
    <col min="1" max="1" width="20.6640625" style="4" customWidth="1"/>
    <col min="2" max="2" width="14.44140625" style="70" bestFit="1" customWidth="1"/>
    <col min="3" max="4" width="13.5546875" style="70" customWidth="1"/>
    <col min="5" max="5" width="14" style="70" customWidth="1"/>
    <col min="6" max="13" width="13.5546875" style="70" customWidth="1"/>
    <col min="14" max="14" width="13.5546875" style="200" customWidth="1"/>
    <col min="15" max="17" width="14.44140625" style="70" customWidth="1"/>
    <col min="18" max="16384" width="9.109375" style="4"/>
  </cols>
  <sheetData>
    <row r="1" spans="2:18" ht="37.200000000000003" x14ac:dyDescent="0.6">
      <c r="B1" s="178" t="s">
        <v>18</v>
      </c>
      <c r="C1" s="68"/>
      <c r="D1" s="68"/>
      <c r="E1" s="68"/>
      <c r="F1" s="68"/>
      <c r="G1" s="68"/>
      <c r="H1" s="68"/>
      <c r="I1" s="68"/>
      <c r="J1" s="68"/>
      <c r="K1" s="68"/>
      <c r="L1" s="68"/>
      <c r="M1" s="68"/>
      <c r="N1" s="194"/>
      <c r="O1" s="68"/>
      <c r="P1" s="68"/>
      <c r="Q1" s="68"/>
    </row>
    <row r="2" spans="2:18" ht="33.75" x14ac:dyDescent="0.5">
      <c r="B2" s="137" t="s">
        <v>46</v>
      </c>
      <c r="C2" s="138"/>
      <c r="D2" s="138"/>
      <c r="E2" s="138"/>
      <c r="F2" s="138"/>
      <c r="G2" s="138"/>
      <c r="H2" s="138"/>
      <c r="I2" s="138"/>
      <c r="J2" s="138"/>
      <c r="K2" s="138"/>
      <c r="L2" s="138"/>
      <c r="M2" s="138"/>
      <c r="N2" s="192"/>
      <c r="O2" s="138"/>
      <c r="P2" s="138"/>
      <c r="Q2" s="168" t="s">
        <v>42</v>
      </c>
    </row>
    <row r="3" spans="2:18" ht="31.2" x14ac:dyDescent="0.3">
      <c r="B3" s="139" t="s">
        <v>23</v>
      </c>
      <c r="C3" s="140" t="s">
        <v>24</v>
      </c>
      <c r="D3" s="141" t="s">
        <v>25</v>
      </c>
      <c r="E3" s="141" t="s">
        <v>26</v>
      </c>
      <c r="F3" s="141" t="s">
        <v>27</v>
      </c>
      <c r="G3" s="141" t="s">
        <v>28</v>
      </c>
      <c r="H3" s="141" t="s">
        <v>29</v>
      </c>
      <c r="I3" s="141" t="s">
        <v>30</v>
      </c>
      <c r="J3" s="141" t="s">
        <v>31</v>
      </c>
      <c r="K3" s="141" t="s">
        <v>32</v>
      </c>
      <c r="L3" s="141" t="s">
        <v>33</v>
      </c>
      <c r="M3" s="141" t="s">
        <v>34</v>
      </c>
      <c r="N3" s="184" t="s">
        <v>35</v>
      </c>
      <c r="O3" s="142" t="s">
        <v>36</v>
      </c>
      <c r="P3" s="143" t="s">
        <v>37</v>
      </c>
      <c r="Q3" s="144" t="s">
        <v>38</v>
      </c>
    </row>
    <row r="4" spans="2:18" ht="21" customHeight="1" x14ac:dyDescent="0.25">
      <c r="B4" s="79">
        <v>2000</v>
      </c>
      <c r="C4" s="169">
        <f>('Ingreso PP'!C4/consumo!C5)*100</f>
        <v>0</v>
      </c>
      <c r="D4" s="169">
        <f>('Ingreso PP'!D4/consumo!D5)*100</f>
        <v>0</v>
      </c>
      <c r="E4" s="169">
        <f>('Ingreso PP'!E4/consumo!E5)*100</f>
        <v>2.0342353709900058E-3</v>
      </c>
      <c r="F4" s="169">
        <f>('Ingreso PP'!F4/consumo!F5)*100</f>
        <v>2.1610122622282776E-2</v>
      </c>
      <c r="G4" s="169">
        <f>('Ingreso PP'!G4/consumo!G5)*100</f>
        <v>0.15025601651973297</v>
      </c>
      <c r="H4" s="169">
        <f>('Ingreso PP'!H4/consumo!H5)*100</f>
        <v>0.12152363475196155</v>
      </c>
      <c r="I4" s="169">
        <f>('Ingreso PP'!I4/consumo!I5)*100</f>
        <v>0.12680179636954086</v>
      </c>
      <c r="J4" s="169">
        <f>('Ingreso PP'!J4/consumo!J5)*100</f>
        <v>0.26796845247548218</v>
      </c>
      <c r="K4" s="169">
        <f>('Ingreso PP'!K4/consumo!K5)*100</f>
        <v>0.88687913724709089</v>
      </c>
      <c r="L4" s="169">
        <f>('Ingreso PP'!L4/consumo!L5)*100</f>
        <v>1.3744411761582653</v>
      </c>
      <c r="M4" s="169">
        <f>('Ingreso PP'!M4/consumo!M5)*100</f>
        <v>1.2889489665299803</v>
      </c>
      <c r="N4" s="199">
        <f>('Ingreso PP'!N4/consumo!N5)*100</f>
        <v>0.76159743378939249</v>
      </c>
      <c r="O4" s="175">
        <f>('Ingreso PP'!O4/consumo!O5)*100</f>
        <v>0.39792445521659436</v>
      </c>
      <c r="P4" s="169">
        <f>('Ingreso PP'!P4/consumo!P5)*100</f>
        <v>0.87436107534669594</v>
      </c>
      <c r="Q4" s="219"/>
    </row>
    <row r="5" spans="2:18" ht="21" customHeight="1" x14ac:dyDescent="0.25">
      <c r="B5" s="79">
        <v>2001</v>
      </c>
      <c r="C5" s="170">
        <f>('Ingreso PP'!C5/consumo!C6)*100</f>
        <v>1.0848120300295785</v>
      </c>
      <c r="D5" s="170">
        <f>('Ingreso PP'!D5/consumo!D6)*100</f>
        <v>1.2805218416630735</v>
      </c>
      <c r="E5" s="170">
        <f>('Ingreso PP'!E5/consumo!E6)*100</f>
        <v>0.9132213093411371</v>
      </c>
      <c r="F5" s="170">
        <f>('Ingreso PP'!F5/consumo!F6)*100</f>
        <v>0.40219747937577072</v>
      </c>
      <c r="G5" s="170">
        <f>('Ingreso PP'!G5/consumo!G6)*100</f>
        <v>0.91731093199235425</v>
      </c>
      <c r="H5" s="170">
        <f>('Ingreso PP'!H5/consumo!H6)*100</f>
        <v>1.0710927130350303</v>
      </c>
      <c r="I5" s="170">
        <f>('Ingreso PP'!I5/consumo!I6)*100</f>
        <v>1.3160598065579909</v>
      </c>
      <c r="J5" s="170">
        <f>('Ingreso PP'!J5/consumo!J6)*100</f>
        <v>1.5967220026069224</v>
      </c>
      <c r="K5" s="170">
        <f>('Ingreso PP'!K5/consumo!K6)*100</f>
        <v>1.0433309863449955</v>
      </c>
      <c r="L5" s="170">
        <f>('Ingreso PP'!L5/consumo!L6)*100</f>
        <v>1.4924049758023976</v>
      </c>
      <c r="M5" s="170">
        <f>('Ingreso PP'!M5/consumo!M6)*100</f>
        <v>1.2509268209451587</v>
      </c>
      <c r="N5" s="191">
        <f>('Ingreso PP'!N5/consumo!N6)*100</f>
        <v>1.1201595982526742</v>
      </c>
      <c r="O5" s="176">
        <f>('Ingreso PP'!O5/consumo!O6)*100</f>
        <v>1.1125543803846716</v>
      </c>
      <c r="P5" s="170">
        <f>('Ingreso PP'!P5/consumo!P6)*100</f>
        <v>1.2914635495651587</v>
      </c>
      <c r="Q5" s="207"/>
    </row>
    <row r="6" spans="2:18" ht="21" customHeight="1" x14ac:dyDescent="0.25">
      <c r="B6" s="79">
        <v>2002</v>
      </c>
      <c r="C6" s="170">
        <f>('Ingreso PP'!C6/consumo!C7)*100</f>
        <v>1.3121195422269838</v>
      </c>
      <c r="D6" s="170">
        <f>('Ingreso PP'!D6/consumo!D7)*100</f>
        <v>1.3153363691738407</v>
      </c>
      <c r="E6" s="170">
        <f>('Ingreso PP'!E6/consumo!E7)*100</f>
        <v>1.1035140131214733</v>
      </c>
      <c r="F6" s="170">
        <f>('Ingreso PP'!F6/consumo!F7)*100</f>
        <v>1.2147149787248135</v>
      </c>
      <c r="G6" s="170">
        <f>('Ingreso PP'!G6/consumo!G7)*100</f>
        <v>1.3992262387565413</v>
      </c>
      <c r="H6" s="170">
        <f>('Ingreso PP'!H6/consumo!H7)*100</f>
        <v>1.4015813636421335</v>
      </c>
      <c r="I6" s="170">
        <f>('Ingreso PP'!I6/consumo!I7)*100</f>
        <v>1.3917969312870728</v>
      </c>
      <c r="J6" s="170">
        <f>('Ingreso PP'!J6/consumo!J7)*100</f>
        <v>1.4866611324450707</v>
      </c>
      <c r="K6" s="170">
        <f>('Ingreso PP'!K6/consumo!K7)*100</f>
        <v>1.5385880998337944</v>
      </c>
      <c r="L6" s="170">
        <f>('Ingreso PP'!L6/consumo!L7)*100</f>
        <v>1.4521124101780443</v>
      </c>
      <c r="M6" s="170">
        <f>('Ingreso PP'!M6/consumo!M7)*100</f>
        <v>1.4777653245143818</v>
      </c>
      <c r="N6" s="191">
        <f>('Ingreso PP'!N6/consumo!N7)*100</f>
        <v>1.5509428163508225</v>
      </c>
      <c r="O6" s="176">
        <f>('Ingreso PP'!O6/consumo!O7)*100</f>
        <v>1.381612643919397</v>
      </c>
      <c r="P6" s="170">
        <f>('Ingreso PP'!P6/consumo!P7)*100</f>
        <v>1.5913768171101892</v>
      </c>
      <c r="Q6" s="207">
        <f t="shared" ref="Q6:Q19" si="0">((O6/O5)-1)*100</f>
        <v>24.183830316833333</v>
      </c>
    </row>
    <row r="7" spans="2:18" ht="21" customHeight="1" x14ac:dyDescent="0.25">
      <c r="B7" s="79">
        <v>2003</v>
      </c>
      <c r="C7" s="170">
        <f>('Ingreso PP'!C7/consumo!C8)*100</f>
        <v>1.4206353287755356</v>
      </c>
      <c r="D7" s="170">
        <f>('Ingreso PP'!D7/consumo!D8)*100</f>
        <v>1.2471000041078408</v>
      </c>
      <c r="E7" s="170">
        <f>('Ingreso PP'!E7/consumo!E8)*100</f>
        <v>1.6257595443484405</v>
      </c>
      <c r="F7" s="170">
        <f>('Ingreso PP'!F7/consumo!F8)*100</f>
        <v>1.6411641506037113</v>
      </c>
      <c r="G7" s="170">
        <f>('Ingreso PP'!G7/consumo!G8)*100</f>
        <v>1.7026205002230805</v>
      </c>
      <c r="H7" s="170">
        <f>('Ingreso PP'!H7/consumo!H8)*100</f>
        <v>2.5004236892492941</v>
      </c>
      <c r="I7" s="170">
        <f>('Ingreso PP'!I7/consumo!I8)*100</f>
        <v>2.3284605434969965</v>
      </c>
      <c r="J7" s="170">
        <f>('Ingreso PP'!J7/consumo!J8)*100</f>
        <v>2.1370162889754534</v>
      </c>
      <c r="K7" s="170">
        <f>('Ingreso PP'!K7/consumo!K8)*100</f>
        <v>2.2566118966937649</v>
      </c>
      <c r="L7" s="170">
        <f>('Ingreso PP'!L7/consumo!L8)*100</f>
        <v>2.6583132867742578</v>
      </c>
      <c r="M7" s="170">
        <f>('Ingreso PP'!M7/consumo!M8)*100</f>
        <v>2.3078398311812376</v>
      </c>
      <c r="N7" s="191">
        <f>('Ingreso PP'!N7/consumo!N8)*100</f>
        <v>2.1449884916683515</v>
      </c>
      <c r="O7" s="176">
        <f>('Ingreso PP'!O7/consumo!O8)*100</f>
        <v>1.9830179360540303</v>
      </c>
      <c r="P7" s="170">
        <f>('Ingreso PP'!P7/consumo!P8)*100</f>
        <v>2.3191831823372384</v>
      </c>
      <c r="Q7" s="207">
        <f t="shared" si="0"/>
        <v>43.529226138851065</v>
      </c>
    </row>
    <row r="8" spans="2:18" ht="21" customHeight="1" x14ac:dyDescent="0.25">
      <c r="B8" s="79">
        <v>2004</v>
      </c>
      <c r="C8" s="170">
        <f>('Ingreso PP'!C8/consumo!C9)*100</f>
        <v>2.1889042756625026</v>
      </c>
      <c r="D8" s="170">
        <f>('Ingreso PP'!D8/consumo!D9)*100</f>
        <v>2.4095006875680212</v>
      </c>
      <c r="E8" s="170">
        <f>('Ingreso PP'!E8/consumo!E9)*100</f>
        <v>2.3717926913760428</v>
      </c>
      <c r="F8" s="170">
        <f>('Ingreso PP'!F8/consumo!F9)*100</f>
        <v>2.2225927936321122</v>
      </c>
      <c r="G8" s="170">
        <f>('Ingreso PP'!G8/consumo!G9)*100</f>
        <v>2.2827360240177801</v>
      </c>
      <c r="H8" s="170">
        <f>('Ingreso PP'!H8/consumo!H9)*100</f>
        <v>2.5613092544843887</v>
      </c>
      <c r="I8" s="170">
        <f>('Ingreso PP'!I8/consumo!I9)*100</f>
        <v>2.7314118441780839</v>
      </c>
      <c r="J8" s="170">
        <f>('Ingreso PP'!J8/consumo!J9)*100</f>
        <v>2.9505038805368682</v>
      </c>
      <c r="K8" s="170">
        <f>('Ingreso PP'!K8/consumo!K9)*100</f>
        <v>2.4481173708458392</v>
      </c>
      <c r="L8" s="170">
        <f>('Ingreso PP'!L8/consumo!L9)*100</f>
        <v>3.0105915324484291</v>
      </c>
      <c r="M8" s="170">
        <f>('Ingreso PP'!M8/consumo!M9)*100</f>
        <v>2.6067512632716832</v>
      </c>
      <c r="N8" s="191">
        <f>('Ingreso PP'!N8/consumo!N9)*100</f>
        <v>2.7862894776339067</v>
      </c>
      <c r="O8" s="176">
        <f>('Ingreso PP'!O8/consumo!O9)*100</f>
        <v>2.5316489817877512</v>
      </c>
      <c r="P8" s="170">
        <f>('Ingreso PP'!P8/consumo!P9)*100</f>
        <v>2.7089366558525922</v>
      </c>
      <c r="Q8" s="207">
        <f t="shared" si="0"/>
        <v>27.666469160910935</v>
      </c>
    </row>
    <row r="9" spans="2:18" ht="21" customHeight="1" x14ac:dyDescent="0.25">
      <c r="B9" s="79">
        <v>2005</v>
      </c>
      <c r="C9" s="170">
        <f>('Ingreso PP'!C9/consumo!C10)*100</f>
        <v>2.5945973435797902</v>
      </c>
      <c r="D9" s="170">
        <f>('Ingreso PP'!D9/consumo!D10)*100</f>
        <v>2.6107926794918335</v>
      </c>
      <c r="E9" s="170">
        <f>('Ingreso PP'!E9/consumo!E10)*100</f>
        <v>2.6238988093808864</v>
      </c>
      <c r="F9" s="170">
        <f>('Ingreso PP'!F9/consumo!F10)*100</f>
        <v>2.6215988636988921</v>
      </c>
      <c r="G9" s="170">
        <f>('Ingreso PP'!G9/consumo!G10)*100</f>
        <v>2.8470563898625514</v>
      </c>
      <c r="H9" s="170">
        <f>('Ingreso PP'!H9/consumo!H10)*100</f>
        <v>2.7327294372395916</v>
      </c>
      <c r="I9" s="170">
        <f>('Ingreso PP'!I9/consumo!I10)*100</f>
        <v>3.1130056319852777</v>
      </c>
      <c r="J9" s="170">
        <f>('Ingreso PP'!J9/consumo!J10)*100</f>
        <v>3.3503169016424592</v>
      </c>
      <c r="K9" s="170">
        <f>('Ingreso PP'!K9/consumo!K10)*100</f>
        <v>2.9574575108029681</v>
      </c>
      <c r="L9" s="170">
        <f>('Ingreso PP'!L9/consumo!L10)*100</f>
        <v>2.7959106416292019</v>
      </c>
      <c r="M9" s="170">
        <f>('Ingreso PP'!M9/consumo!M10)*100</f>
        <v>2.8231303885540076</v>
      </c>
      <c r="N9" s="191">
        <f>('Ingreso PP'!N9/consumo!N10)*100</f>
        <v>2.9189200136208489</v>
      </c>
      <c r="O9" s="176">
        <f>('Ingreso PP'!O9/consumo!O10)*100</f>
        <v>2.8151614386820039</v>
      </c>
      <c r="P9" s="170">
        <f>('Ingreso PP'!P9/consumo!P10)*100</f>
        <v>2.9878587420276101</v>
      </c>
      <c r="Q9" s="207">
        <f t="shared" si="0"/>
        <v>11.198726953609794</v>
      </c>
    </row>
    <row r="10" spans="2:18" ht="21" customHeight="1" x14ac:dyDescent="0.25">
      <c r="B10" s="79">
        <v>2006</v>
      </c>
      <c r="C10" s="170">
        <f>('Ingreso PP'!C10/consumo!C11)*100</f>
        <v>2.8419208022988771</v>
      </c>
      <c r="D10" s="170">
        <f>('Ingreso PP'!D10/consumo!D11)*100</f>
        <v>2.8818074867992105</v>
      </c>
      <c r="E10" s="170">
        <f>('Ingreso PP'!E10/consumo!E11)*100</f>
        <v>2.8665393692614569</v>
      </c>
      <c r="F10" s="170">
        <f>('Ingreso PP'!F10/consumo!F11)*100</f>
        <v>2.7953151542936041</v>
      </c>
      <c r="G10" s="170">
        <f>('Ingreso PP'!G10/consumo!G11)*100</f>
        <v>3.2215577834581053</v>
      </c>
      <c r="H10" s="170">
        <f>('Ingreso PP'!H10/consumo!H11)*100</f>
        <v>3.4995671914245712</v>
      </c>
      <c r="I10" s="170">
        <f>('Ingreso PP'!I10/consumo!I11)*100</f>
        <v>3.6194149339179722</v>
      </c>
      <c r="J10" s="170">
        <f>('Ingreso PP'!J10/consumo!J11)*100</f>
        <v>4.3983186530217822</v>
      </c>
      <c r="K10" s="170">
        <f>('Ingreso PP'!K10/consumo!K11)*100</f>
        <v>3.6989634415705241</v>
      </c>
      <c r="L10" s="170">
        <f>('Ingreso PP'!L10/consumo!L11)*100</f>
        <v>3.8580793060636505</v>
      </c>
      <c r="M10" s="170">
        <f>('Ingreso PP'!M10/consumo!M11)*100</f>
        <v>3.990974078799451</v>
      </c>
      <c r="N10" s="191">
        <f>('Ingreso PP'!N10/consumo!N11)*100</f>
        <v>3.9230508739881693</v>
      </c>
      <c r="O10" s="176">
        <f>('Ingreso PP'!O10/consumo!O11)*100</f>
        <v>3.4242607737887045</v>
      </c>
      <c r="P10" s="170">
        <f>('Ingreso PP'!P10/consumo!P11)*100</f>
        <v>3.6836730186846482</v>
      </c>
      <c r="Q10" s="207">
        <f t="shared" si="0"/>
        <v>21.636390962781427</v>
      </c>
    </row>
    <row r="11" spans="2:18" ht="21" customHeight="1" x14ac:dyDescent="0.25">
      <c r="B11" s="79">
        <v>2007</v>
      </c>
      <c r="C11" s="170">
        <f>('Ingreso PP'!C11/consumo!C12)*100</f>
        <v>3.4714237068101199</v>
      </c>
      <c r="D11" s="170">
        <f>('Ingreso PP'!D11/consumo!D12)*100</f>
        <v>3.5635010424440519</v>
      </c>
      <c r="E11" s="170">
        <f>('Ingreso PP'!E11/consumo!E12)*100</f>
        <v>3.5357492920301143</v>
      </c>
      <c r="F11" s="170">
        <f>('Ingreso PP'!F11/consumo!F12)*100</f>
        <v>3.2013052930907557</v>
      </c>
      <c r="G11" s="170">
        <f>('Ingreso PP'!G11/consumo!G12)*100</f>
        <v>3.5044475353903386</v>
      </c>
      <c r="H11" s="170">
        <f>('Ingreso PP'!H11/consumo!H12)*100</f>
        <v>3.6731605507614562</v>
      </c>
      <c r="I11" s="170">
        <f>('Ingreso PP'!I11/consumo!I12)*100</f>
        <v>3.6125455798264525</v>
      </c>
      <c r="J11" s="170">
        <f>('Ingreso PP'!J11/consumo!J12)*100</f>
        <v>3.7692652665961335</v>
      </c>
      <c r="K11" s="170">
        <f>('Ingreso PP'!K11/consumo!K12)*100</f>
        <v>3.9425267579583201</v>
      </c>
      <c r="L11" s="170">
        <f>('Ingreso PP'!L11/consumo!L12)*100</f>
        <v>3.9570372880804365</v>
      </c>
      <c r="M11" s="170">
        <f>('Ingreso PP'!M11/consumo!M12)*100</f>
        <v>3.707051727961713</v>
      </c>
      <c r="N11" s="191">
        <f>('Ingreso PP'!N11/consumo!N12)*100</f>
        <v>3.6871749480221814</v>
      </c>
      <c r="O11" s="176">
        <f>('Ingreso PP'!O11/consumo!O12)*100</f>
        <v>3.6234659879743765</v>
      </c>
      <c r="P11" s="170">
        <f>('Ingreso PP'!P11/consumo!P12)*100</f>
        <v>3.7919342825466322</v>
      </c>
      <c r="Q11" s="207">
        <f t="shared" si="0"/>
        <v>5.8174662312667769</v>
      </c>
    </row>
    <row r="12" spans="2:18" ht="21" customHeight="1" x14ac:dyDescent="0.25">
      <c r="B12" s="79">
        <v>2008</v>
      </c>
      <c r="C12" s="170">
        <f>('Ingreso PP'!C12/consumo!C13)*100</f>
        <v>3.7543182189400186</v>
      </c>
      <c r="D12" s="170">
        <f>('Ingreso PP'!D12/consumo!D13)*100</f>
        <v>3.669449822334895</v>
      </c>
      <c r="E12" s="170">
        <f>('Ingreso PP'!E12/consumo!E13)*100</f>
        <v>3.7482028720675817</v>
      </c>
      <c r="F12" s="170">
        <f>('Ingreso PP'!F12/consumo!F13)*100</f>
        <v>3.7167632574159328</v>
      </c>
      <c r="G12" s="170">
        <f>('Ingreso PP'!G12/consumo!G13)*100</f>
        <v>3.9228132686945734</v>
      </c>
      <c r="H12" s="170">
        <f>('Ingreso PP'!H12/consumo!H13)*100</f>
        <v>4.0986788204152473</v>
      </c>
      <c r="I12" s="170">
        <f>('Ingreso PP'!I12/consumo!I13)*100</f>
        <v>3.9966581796158689</v>
      </c>
      <c r="J12" s="170">
        <f>('Ingreso PP'!J12/consumo!J13)*100</f>
        <v>4.1929063653219103</v>
      </c>
      <c r="K12" s="170">
        <f>('Ingreso PP'!K12/consumo!K13)*100</f>
        <v>4.2518072709542079</v>
      </c>
      <c r="L12" s="170">
        <f>('Ingreso PP'!L12/consumo!L13)*100</f>
        <v>4.6320085933505304</v>
      </c>
      <c r="M12" s="170">
        <f>('Ingreso PP'!M12/consumo!M13)*100</f>
        <v>4.2754598381553599</v>
      </c>
      <c r="N12" s="191">
        <f>('Ingreso PP'!N12/consumo!N13)*100</f>
        <v>4.2294825206128603</v>
      </c>
      <c r="O12" s="176">
        <f>('Ingreso PP'!O12/consumo!O13)*100</f>
        <v>4.0173428023240225</v>
      </c>
      <c r="P12" s="170">
        <f>('Ingreso PP'!P12/consumo!P13)*100</f>
        <v>4.2596727669057772</v>
      </c>
      <c r="Q12" s="207">
        <f t="shared" si="0"/>
        <v>10.870167283392519</v>
      </c>
      <c r="R12" s="26"/>
    </row>
    <row r="13" spans="2:18" ht="21" customHeight="1" x14ac:dyDescent="0.25">
      <c r="B13" s="79">
        <v>2009</v>
      </c>
      <c r="C13" s="170">
        <f>('Ingreso PP'!C13/consumo!C14)*100</f>
        <v>4.3048638242513828</v>
      </c>
      <c r="D13" s="170">
        <f>('Ingreso PP'!D13/consumo!D14)*100</f>
        <v>4.3636033182812284</v>
      </c>
      <c r="E13" s="170">
        <f>('Ingreso PP'!E13/consumo!E14)*100</f>
        <v>4.4042267031384839</v>
      </c>
      <c r="F13" s="170">
        <f>('Ingreso PP'!F13/consumo!F14)*100</f>
        <v>4.1582810748032495</v>
      </c>
      <c r="G13" s="170">
        <f>('Ingreso PP'!G13/consumo!G14)*100</f>
        <v>4.0158438701694381</v>
      </c>
      <c r="H13" s="170">
        <f>('Ingreso PP'!H13/consumo!H14)*100</f>
        <v>4.2831066980929275</v>
      </c>
      <c r="I13" s="170">
        <f>('Ingreso PP'!I13/consumo!I14)*100</f>
        <v>4.6307477354621946</v>
      </c>
      <c r="J13" s="170">
        <f>('Ingreso PP'!J13/consumo!J14)*100</f>
        <v>3.9703485510378602</v>
      </c>
      <c r="K13" s="170">
        <f>('Ingreso PP'!K13/consumo!K14)*100</f>
        <v>4.2238092790105153</v>
      </c>
      <c r="L13" s="170">
        <f>('Ingreso PP'!L13/consumo!L14)*100</f>
        <v>4.3691657251146365</v>
      </c>
      <c r="M13" s="170">
        <f>('Ingreso PP'!M13/consumo!M14)*100</f>
        <v>4.6534076886543616</v>
      </c>
      <c r="N13" s="191">
        <f>('Ingreso PP'!N13/consumo!N14)*100</f>
        <v>4.2899842805826172</v>
      </c>
      <c r="O13" s="176">
        <f>('Ingreso PP'!O13/consumo!O14)*100</f>
        <v>4.3090853122197093</v>
      </c>
      <c r="P13" s="170">
        <f>('Ingreso PP'!P13/consumo!P14)*100</f>
        <v>4.4820192220052801</v>
      </c>
      <c r="Q13" s="207">
        <f t="shared" si="0"/>
        <v>7.2620765578410351</v>
      </c>
      <c r="R13" s="45"/>
    </row>
    <row r="14" spans="2:18" ht="21" customHeight="1" x14ac:dyDescent="0.25">
      <c r="B14" s="79">
        <v>2010</v>
      </c>
      <c r="C14" s="170">
        <f>('Ingreso PP'!C14/consumo!C15)*100</f>
        <v>4.4148333966928952</v>
      </c>
      <c r="D14" s="170">
        <f>('Ingreso PP'!D14/consumo!D15)*100</f>
        <v>4.5575812655372783</v>
      </c>
      <c r="E14" s="170">
        <f>('Ingreso PP'!E14/consumo!E15)*100</f>
        <v>4.4481982198245982</v>
      </c>
      <c r="F14" s="170">
        <f>('Ingreso PP'!F14/consumo!F15)*100</f>
        <v>4.6133117083474247</v>
      </c>
      <c r="G14" s="170">
        <f>('Ingreso PP'!G14/consumo!G15)*100</f>
        <v>4.5855789457220197</v>
      </c>
      <c r="H14" s="170">
        <f>('Ingreso PP'!H14/consumo!H15)*100</f>
        <v>4.8811579321234024</v>
      </c>
      <c r="I14" s="170">
        <f>('Ingreso PP'!I14/consumo!I15)*100</f>
        <v>4.3976641891098307</v>
      </c>
      <c r="J14" s="170">
        <f>('Ingreso PP'!J14/consumo!J15)*100</f>
        <v>3.7457392274180115</v>
      </c>
      <c r="K14" s="170">
        <f>('Ingreso PP'!K14/consumo!K15)*100</f>
        <v>3.7689266260959955</v>
      </c>
      <c r="L14" s="170">
        <f>('Ingreso PP'!L14/consumo!L15)*100</f>
        <v>4.1378578070621934</v>
      </c>
      <c r="M14" s="170">
        <f>('Ingreso PP'!M14/consumo!M15)*100</f>
        <v>3.7755169304977092</v>
      </c>
      <c r="N14" s="191">
        <f>('Ingreso PP'!N14/consumo!N15)*100</f>
        <v>3.4953322190534064</v>
      </c>
      <c r="O14" s="176">
        <f>('Ingreso PP'!O14/consumo!O15)*100</f>
        <v>4.2422435253191848</v>
      </c>
      <c r="P14" s="170">
        <f>('Ingreso PP'!P14/consumo!P15)*100</f>
        <v>3.9332286438650552</v>
      </c>
      <c r="Q14" s="207">
        <f t="shared" si="0"/>
        <v>-1.551182723418687</v>
      </c>
    </row>
    <row r="15" spans="2:18" ht="21" customHeight="1" x14ac:dyDescent="0.25">
      <c r="B15" s="79">
        <v>2011</v>
      </c>
      <c r="C15" s="170">
        <f>('Ingreso PP'!C15/consumo!C16)*100</f>
        <v>4.0496745289923979</v>
      </c>
      <c r="D15" s="170">
        <f>('Ingreso PP'!D15/consumo!D16)*100</f>
        <v>4.0095911043264234</v>
      </c>
      <c r="E15" s="170">
        <f>('Ingreso PP'!E15/consumo!E16)*100</f>
        <v>3.9982830525634219</v>
      </c>
      <c r="F15" s="170">
        <f>('Ingreso PP'!F15/consumo!F16)*100</f>
        <v>3.7261068651342266</v>
      </c>
      <c r="G15" s="170">
        <f>('Ingreso PP'!G15/consumo!G16)*100</f>
        <v>4.1250239105262638</v>
      </c>
      <c r="H15" s="170">
        <f>('Ingreso PP'!H15/consumo!H16)*100</f>
        <v>3.9937615247348548</v>
      </c>
      <c r="I15" s="170">
        <f>('Ingreso PP'!I15/consumo!I16)*100</f>
        <v>4.3147329653727517</v>
      </c>
      <c r="J15" s="170">
        <f>('Ingreso PP'!J15/consumo!J16)*100</f>
        <v>4.1966814476783476</v>
      </c>
      <c r="K15" s="170">
        <f>('Ingreso PP'!K15/consumo!K16)*100</f>
        <v>4.3598168561792585</v>
      </c>
      <c r="L15" s="170">
        <f>('Ingreso PP'!L15/consumo!L16)*100</f>
        <v>4.2310783827726013</v>
      </c>
      <c r="M15" s="170">
        <f>('Ingreso PP'!M15/consumo!M16)*100</f>
        <v>4.4494577663525838</v>
      </c>
      <c r="N15" s="191">
        <f>('Ingreso PP'!N15/consumo!N16)*100</f>
        <v>4.2493481672932338</v>
      </c>
      <c r="O15" s="176">
        <f>('Ingreso PP'!O15/consumo!O16)*100</f>
        <v>4.1323855682284618</v>
      </c>
      <c r="P15" s="170">
        <f>('Ingreso PP'!P15/consumo!P16)*100</f>
        <v>4.3247226914220507</v>
      </c>
      <c r="Q15" s="207">
        <f t="shared" si="0"/>
        <v>-2.5896193001427759</v>
      </c>
    </row>
    <row r="16" spans="2:18" ht="21" customHeight="1" x14ac:dyDescent="0.25">
      <c r="B16" s="79">
        <v>2012</v>
      </c>
      <c r="C16" s="170">
        <f>('Ingreso PP'!C16/consumo!C17)*100</f>
        <v>3.9540459102761853</v>
      </c>
      <c r="D16" s="170">
        <f>('Ingreso PP'!D16/consumo!D17)*100</f>
        <v>4.0326287729661798</v>
      </c>
      <c r="E16" s="170">
        <f>('Ingreso PP'!E16/consumo!E17)*100</f>
        <v>4.0910318553047862</v>
      </c>
      <c r="F16" s="170">
        <f>('Ingreso PP'!F16/consumo!F17)*100</f>
        <v>4.1349149639700062</v>
      </c>
      <c r="G16" s="170">
        <f>('Ingreso PP'!G16/consumo!G17)*100</f>
        <v>5.2348603734654295</v>
      </c>
      <c r="H16" s="170">
        <f>('Ingreso PP'!H16/consumo!H17)*100</f>
        <v>4.7771279804410245</v>
      </c>
      <c r="I16" s="170">
        <f>('Ingreso PP'!I16/consumo!I17)*100</f>
        <v>4.4460185982980214</v>
      </c>
      <c r="J16" s="170">
        <f>('Ingreso PP'!J16/consumo!J17)*100</f>
        <v>4.4263318585245912</v>
      </c>
      <c r="K16" s="170">
        <f>('Ingreso PP'!K16/consumo!K17)*100</f>
        <v>4.5382686088183668</v>
      </c>
      <c r="L16" s="170">
        <f>('Ingreso PP'!L16/consumo!L17)*100</f>
        <v>4.7911136680248667</v>
      </c>
      <c r="M16" s="170">
        <f>('Ingreso PP'!M16/consumo!M17)*100</f>
        <v>3.5922811069841116</v>
      </c>
      <c r="N16" s="191">
        <f>('Ingreso PP'!N16/consumo!N17)*100</f>
        <v>4.4889600146937267</v>
      </c>
      <c r="O16" s="176">
        <f>('Ingreso PP'!O16/consumo!O17)*100</f>
        <v>4.3433255590995081</v>
      </c>
      <c r="P16" s="170">
        <f>('Ingreso PP'!P16/consumo!P17)*100</f>
        <v>4.3418422444821001</v>
      </c>
      <c r="Q16" s="207">
        <f t="shared" si="0"/>
        <v>5.1045573407487055</v>
      </c>
    </row>
    <row r="17" spans="2:17" ht="21" customHeight="1" x14ac:dyDescent="0.25">
      <c r="B17" s="79">
        <v>2013</v>
      </c>
      <c r="C17" s="170">
        <f>('Ingreso PP'!C17/consumo!C18)*100</f>
        <v>4.0693633279901071</v>
      </c>
      <c r="D17" s="170">
        <f>('Ingreso PP'!D17/consumo!D18)*100</f>
        <v>4.4425844992952666</v>
      </c>
      <c r="E17" s="170">
        <f>('Ingreso PP'!E17/consumo!E18)*100</f>
        <v>4.018807985452459</v>
      </c>
      <c r="F17" s="170">
        <f>('Ingreso PP'!F17/consumo!F18)*100</f>
        <v>4.2536617319938159</v>
      </c>
      <c r="G17" s="170">
        <f>('Ingreso PP'!G17/consumo!G18)*100</f>
        <v>4.0816354366887584</v>
      </c>
      <c r="H17" s="170">
        <f>('Ingreso PP'!H17/consumo!H18)*100</f>
        <v>5.1970002689875177</v>
      </c>
      <c r="I17" s="170">
        <f>('Ingreso PP'!I17/consumo!I18)*100</f>
        <v>6.339324234499645</v>
      </c>
      <c r="J17" s="170">
        <f>('Ingreso PP'!J17/consumo!J18)*100</f>
        <v>3.7260391707720606</v>
      </c>
      <c r="K17" s="170">
        <f>('Ingreso PP'!K17/consumo!K18)*100</f>
        <v>4.3156644604476071</v>
      </c>
      <c r="L17" s="170">
        <f>('Ingreso PP'!L17/consumo!L18)*100</f>
        <v>5.0373286431088244</v>
      </c>
      <c r="M17" s="170">
        <f>('Ingreso PP'!M17/consumo!M18)*100</f>
        <v>6.1012268326790293</v>
      </c>
      <c r="N17" s="191">
        <f>('Ingreso PP'!N17/consumo!N18)*100</f>
        <v>5.303995884459809</v>
      </c>
      <c r="O17" s="176">
        <f>('Ingreso PP'!O17/consumo!O18)*100</f>
        <v>4.7244918319279599</v>
      </c>
      <c r="P17" s="170">
        <f>('Ingreso PP'!P17/consumo!P18)*100</f>
        <v>5.0015180481525707</v>
      </c>
      <c r="Q17" s="207">
        <f t="shared" si="0"/>
        <v>8.7759084057120074</v>
      </c>
    </row>
    <row r="18" spans="2:17" ht="21" customHeight="1" x14ac:dyDescent="0.25">
      <c r="B18" s="79">
        <v>2014</v>
      </c>
      <c r="C18" s="170">
        <f>('Ingreso PP'!C18/consumo!C19)*100</f>
        <v>4.7854006368889399</v>
      </c>
      <c r="D18" s="170">
        <f>('Ingreso PP'!D18/consumo!D19)*100</f>
        <v>4.8820107224255924</v>
      </c>
      <c r="E18" s="170">
        <f>('Ingreso PP'!E18/consumo!E19)*100</f>
        <v>4.9624694718134963</v>
      </c>
      <c r="F18" s="170">
        <f>('Ingreso PP'!F18/consumo!F19)*100</f>
        <v>4.1887970063022646</v>
      </c>
      <c r="G18" s="170">
        <f>('Ingreso PP'!G18/consumo!G19)*100</f>
        <v>4.8484916247151748</v>
      </c>
      <c r="H18" s="170">
        <f>('Ingreso PP'!H18/consumo!H19)*100</f>
        <v>5.427558896690913</v>
      </c>
      <c r="I18" s="170">
        <f>('Ingreso PP'!I18/consumo!I19)*100</f>
        <v>5.5266042282485035</v>
      </c>
      <c r="J18" s="170">
        <f>('Ingreso PP'!J18/consumo!J19)*100</f>
        <v>5.6639625722781339</v>
      </c>
      <c r="K18" s="170">
        <f>('Ingreso PP'!K18/consumo!K19)*100</f>
        <v>5.1249405287453165</v>
      </c>
      <c r="L18" s="170">
        <f>('Ingreso PP'!L18/consumo!L19)*100</f>
        <v>5.7892904903703402</v>
      </c>
      <c r="M18" s="170">
        <f>('Ingreso PP'!M18/consumo!M19)*100</f>
        <v>5.944851704277113</v>
      </c>
      <c r="N18" s="191">
        <f>('Ingreso PP'!N18/consumo!N19)*100</f>
        <v>6.0873785190728231</v>
      </c>
      <c r="O18" s="176">
        <f>('Ingreso PP'!O18/consumo!O19)*100</f>
        <v>5.2376861358039388</v>
      </c>
      <c r="P18" s="170">
        <f>('Ingreso PP'!P18/consumo!P19)*100</f>
        <v>5.5258785538446897</v>
      </c>
      <c r="Q18" s="207">
        <f t="shared" si="0"/>
        <v>10.86242334906431</v>
      </c>
    </row>
    <row r="19" spans="2:17" ht="21" customHeight="1" x14ac:dyDescent="0.25">
      <c r="B19" s="85">
        <v>2015</v>
      </c>
      <c r="C19" s="171">
        <f>('Ingreso PP'!C19/consumo!C20)*100</f>
        <v>5.6431234079162067</v>
      </c>
      <c r="D19" s="171">
        <f>('Ingreso PP'!D19/consumo!D20)*100</f>
        <v>5.4904173571870283</v>
      </c>
      <c r="E19" s="171">
        <f>('Ingreso PP'!E19/consumo!E20)*100</f>
        <v>5.1992232333766726</v>
      </c>
      <c r="F19" s="171">
        <f>('Ingreso PP'!F19/consumo!F20)*100</f>
        <v>4.8708447825232524</v>
      </c>
      <c r="G19" s="171">
        <f>('Ingreso PP'!G19/consumo!G20)*100</f>
        <v>5.5560802947927295</v>
      </c>
      <c r="H19" s="171">
        <f>('Ingreso PP'!H19/consumo!H20)*100</f>
        <v>5.4602139745990153</v>
      </c>
      <c r="I19" s="171">
        <f>('Ingreso PP'!I19/consumo!I20)*100</f>
        <v>5.6525565596737071</v>
      </c>
      <c r="J19" s="171">
        <f>('Ingreso PP'!J19/consumo!J20)*100</f>
        <v>5.6373977379975608</v>
      </c>
      <c r="K19" s="171">
        <f>('Ingreso PP'!K19/consumo!K20)*100</f>
        <v>4.789436306790563</v>
      </c>
      <c r="L19" s="171">
        <f>('Ingreso PP'!L19/consumo!L20)*100</f>
        <v>4.7487949519495691</v>
      </c>
      <c r="M19" s="171">
        <f>('Ingreso PP'!M19/consumo!M20)*100</f>
        <v>4.803646535582585</v>
      </c>
      <c r="N19" s="198"/>
      <c r="O19" s="177">
        <f>('Ingreso PP'!O19/consumo!O20)*100</f>
        <v>5.2574460420221829</v>
      </c>
      <c r="P19" s="171"/>
      <c r="Q19" s="218">
        <f t="shared" si="0"/>
        <v>0.37726403808675535</v>
      </c>
    </row>
    <row r="20" spans="2:17" ht="21" customHeight="1" x14ac:dyDescent="0.25">
      <c r="C20" s="96"/>
      <c r="D20" s="96"/>
      <c r="E20" s="96"/>
      <c r="F20" s="96"/>
      <c r="G20" s="96"/>
      <c r="H20" s="96"/>
      <c r="O20" s="97"/>
      <c r="P20" s="96"/>
    </row>
    <row r="21" spans="2:17" ht="33.75" x14ac:dyDescent="0.5">
      <c r="B21" s="148" t="s">
        <v>62</v>
      </c>
      <c r="C21" s="149"/>
      <c r="D21" s="149"/>
      <c r="E21" s="149"/>
      <c r="F21" s="149"/>
      <c r="G21" s="149"/>
      <c r="H21" s="149"/>
      <c r="I21" s="149"/>
      <c r="J21" s="149"/>
      <c r="K21" s="149"/>
      <c r="L21" s="149"/>
      <c r="M21" s="149"/>
      <c r="N21" s="182"/>
      <c r="O21" s="149"/>
      <c r="P21" s="149"/>
      <c r="Q21" s="149"/>
    </row>
    <row r="22" spans="2:17" s="22" customFormat="1" ht="31.2" x14ac:dyDescent="0.3">
      <c r="B22" s="139" t="s">
        <v>23</v>
      </c>
      <c r="C22" s="140" t="s">
        <v>24</v>
      </c>
      <c r="D22" s="141" t="s">
        <v>25</v>
      </c>
      <c r="E22" s="141" t="s">
        <v>26</v>
      </c>
      <c r="F22" s="141" t="s">
        <v>27</v>
      </c>
      <c r="G22" s="141" t="s">
        <v>28</v>
      </c>
      <c r="H22" s="141" t="s">
        <v>29</v>
      </c>
      <c r="I22" s="141" t="s">
        <v>30</v>
      </c>
      <c r="J22" s="141" t="s">
        <v>31</v>
      </c>
      <c r="K22" s="141" t="s">
        <v>32</v>
      </c>
      <c r="L22" s="141" t="s">
        <v>33</v>
      </c>
      <c r="M22" s="141" t="s">
        <v>34</v>
      </c>
      <c r="N22" s="187" t="s">
        <v>35</v>
      </c>
      <c r="O22" s="142" t="s">
        <v>36</v>
      </c>
      <c r="P22" s="143" t="s">
        <v>37</v>
      </c>
      <c r="Q22" s="144" t="s">
        <v>38</v>
      </c>
    </row>
    <row r="23" spans="2:17" ht="21" customHeight="1" x14ac:dyDescent="0.25">
      <c r="B23" s="79">
        <v>2000</v>
      </c>
      <c r="C23" s="169">
        <f>('Ingreso PP'!C23/consumo!C25)*100</f>
        <v>0</v>
      </c>
      <c r="D23" s="169">
        <f>('Ingreso PP'!D23/consumo!D25)*100</f>
        <v>0</v>
      </c>
      <c r="E23" s="169">
        <f>('Ingreso PP'!E23/consumo!E25)*100</f>
        <v>2.5493674774708453E-3</v>
      </c>
      <c r="F23" s="169">
        <f>('Ingreso PP'!F23/consumo!F25)*100</f>
        <v>2.5558936644338514E-2</v>
      </c>
      <c r="G23" s="180">
        <f>('Ingreso PP'!G23/consumo!G25)*100</f>
        <v>-6.750194006060267E-3</v>
      </c>
      <c r="H23" s="169">
        <f>('Ingreso PP'!H23/consumo!H25)*100</f>
        <v>5.0540718037516572E-2</v>
      </c>
      <c r="I23" s="169">
        <f>('Ingreso PP'!I23/consumo!I25)*100</f>
        <v>6.2979392060917058E-2</v>
      </c>
      <c r="J23" s="169">
        <f>('Ingreso PP'!J23/consumo!J25)*100</f>
        <v>0.29866871203952827</v>
      </c>
      <c r="K23" s="169">
        <f>('Ingreso PP'!K23/consumo!K25)*100</f>
        <v>0.87646247548889777</v>
      </c>
      <c r="L23" s="169">
        <f>('Ingreso PP'!L23/consumo!L25)*100</f>
        <v>1.3048212467072167</v>
      </c>
      <c r="M23" s="169">
        <f>('Ingreso PP'!M23/consumo!M25)*100</f>
        <v>1.3110575452510966</v>
      </c>
      <c r="N23" s="199">
        <f>('Ingreso PP'!N23/consumo!N25)*100</f>
        <v>0.83757640106214404</v>
      </c>
      <c r="O23" s="175">
        <f>('Ingreso PP'!O23/consumo!O25)*100</f>
        <v>0.40045405005652923</v>
      </c>
      <c r="P23" s="169">
        <f>('Ingreso PP'!P23/consumo!P25)*100</f>
        <v>0.81763215584176285</v>
      </c>
      <c r="Q23" s="219"/>
    </row>
    <row r="24" spans="2:17" ht="21" customHeight="1" x14ac:dyDescent="0.25">
      <c r="B24" s="79">
        <v>2001</v>
      </c>
      <c r="C24" s="170">
        <f>('Ingreso PP'!C24/consumo!C26)*100</f>
        <v>0.86852480780217711</v>
      </c>
      <c r="D24" s="170">
        <f>('Ingreso PP'!D24/consumo!D26)*100</f>
        <v>1.1464252668400501</v>
      </c>
      <c r="E24" s="170">
        <f>('Ingreso PP'!E24/consumo!E26)*100</f>
        <v>0.90042728726131938</v>
      </c>
      <c r="F24" s="170">
        <f>('Ingreso PP'!F24/consumo!F26)*100</f>
        <v>0.30366943551348274</v>
      </c>
      <c r="G24" s="170">
        <f>('Ingreso PP'!G24/consumo!G26)*100</f>
        <v>0.93648663358519668</v>
      </c>
      <c r="H24" s="170">
        <f>('Ingreso PP'!H24/consumo!H26)*100</f>
        <v>0.8335904571646563</v>
      </c>
      <c r="I24" s="170">
        <f>('Ingreso PP'!I24/consumo!I26)*100</f>
        <v>1.7436334176047823</v>
      </c>
      <c r="J24" s="170">
        <f>('Ingreso PP'!J24/consumo!J26)*100</f>
        <v>1.4720651011221042</v>
      </c>
      <c r="K24" s="170">
        <f>('Ingreso PP'!K24/consumo!K26)*100</f>
        <v>1.0074868205424881</v>
      </c>
      <c r="L24" s="170">
        <f>('Ingreso PP'!L24/consumo!L26)*100</f>
        <v>1.5346405501467084</v>
      </c>
      <c r="M24" s="170">
        <f>('Ingreso PP'!M24/consumo!M26)*100</f>
        <v>1.0788976589484982</v>
      </c>
      <c r="N24" s="191">
        <f>('Ingreso PP'!N24/consumo!N26)*100</f>
        <v>1.1163257743278483</v>
      </c>
      <c r="O24" s="176">
        <f>('Ingreso PP'!O24/consumo!O26)*100</f>
        <v>1.0622242623918821</v>
      </c>
      <c r="P24" s="170">
        <f>('Ingreso PP'!P24/consumo!P26)*100</f>
        <v>1.2727258475320842</v>
      </c>
      <c r="Q24" s="207"/>
    </row>
    <row r="25" spans="2:17" ht="21" customHeight="1" x14ac:dyDescent="0.25">
      <c r="B25" s="79">
        <v>2002</v>
      </c>
      <c r="C25" s="170">
        <f>('Ingreso PP'!C25/consumo!C27)*100</f>
        <v>1.2217672282004817</v>
      </c>
      <c r="D25" s="170">
        <f>('Ingreso PP'!D25/consumo!D27)*100</f>
        <v>1.0586489449889178</v>
      </c>
      <c r="E25" s="170">
        <f>('Ingreso PP'!E25/consumo!E27)*100</f>
        <v>1.3454930481398963</v>
      </c>
      <c r="F25" s="170">
        <f>('Ingreso PP'!F25/consumo!F27)*100</f>
        <v>1.1404666164706714</v>
      </c>
      <c r="G25" s="170">
        <f>('Ingreso PP'!G25/consumo!G27)*100</f>
        <v>1.3757813947013171</v>
      </c>
      <c r="H25" s="170">
        <f>('Ingreso PP'!H25/consumo!H27)*100</f>
        <v>1.2759850486428759</v>
      </c>
      <c r="I25" s="170">
        <f>('Ingreso PP'!I25/consumo!I27)*100</f>
        <v>1.4837710435512144</v>
      </c>
      <c r="J25" s="170">
        <f>('Ingreso PP'!J25/consumo!J27)*100</f>
        <v>1.3591180002976571</v>
      </c>
      <c r="K25" s="170">
        <f>('Ingreso PP'!K25/consumo!K27)*100</f>
        <v>1.2828959490285772</v>
      </c>
      <c r="L25" s="170">
        <f>('Ingreso PP'!L25/consumo!L27)*100</f>
        <v>1.4869631837994903</v>
      </c>
      <c r="M25" s="170">
        <f>('Ingreso PP'!M25/consumo!M27)*100</f>
        <v>1.4771230879334056</v>
      </c>
      <c r="N25" s="191">
        <f>('Ingreso PP'!N25/consumo!N27)*100</f>
        <v>1.4063030114276815</v>
      </c>
      <c r="O25" s="176">
        <f>('Ingreso PP'!O25/consumo!O27)*100</f>
        <v>1.3241857255668747</v>
      </c>
      <c r="P25" s="170">
        <f>('Ingreso PP'!P25/consumo!P27)*100</f>
        <v>1.5032292911812348</v>
      </c>
      <c r="Q25" s="207">
        <f t="shared" ref="Q25:Q38" si="1">((O25/O24)-1)*100</f>
        <v>24.661596656163386</v>
      </c>
    </row>
    <row r="26" spans="2:17" s="22" customFormat="1" ht="21" customHeight="1" x14ac:dyDescent="0.3">
      <c r="B26" s="79">
        <v>2003</v>
      </c>
      <c r="C26" s="170">
        <f>('Ingreso PP'!C26/consumo!C28)*100</f>
        <v>1.4594733138182332</v>
      </c>
      <c r="D26" s="170">
        <f>('Ingreso PP'!D26/consumo!D28)*100</f>
        <v>1.2045200421089706</v>
      </c>
      <c r="E26" s="170">
        <f>('Ingreso PP'!E26/consumo!E28)*100</f>
        <v>1.3418911873632711</v>
      </c>
      <c r="F26" s="170">
        <f>('Ingreso PP'!F26/consumo!F28)*100</f>
        <v>1.5552940933900685</v>
      </c>
      <c r="G26" s="170">
        <f>('Ingreso PP'!G26/consumo!G28)*100</f>
        <v>1.5498903275384355</v>
      </c>
      <c r="H26" s="170">
        <f>('Ingreso PP'!H26/consumo!H28)*100</f>
        <v>2.3920261920510475</v>
      </c>
      <c r="I26" s="170">
        <f>('Ingreso PP'!I26/consumo!I28)*100</f>
        <v>2.2881271482570806</v>
      </c>
      <c r="J26" s="170">
        <f>('Ingreso PP'!J26/consumo!J28)*100</f>
        <v>2.4984103093725829</v>
      </c>
      <c r="K26" s="170">
        <f>('Ingreso PP'!K26/consumo!K28)*100</f>
        <v>1.9458480445504873</v>
      </c>
      <c r="L26" s="170">
        <f>('Ingreso PP'!L26/consumo!L28)*100</f>
        <v>2.502615239542771</v>
      </c>
      <c r="M26" s="170">
        <f>('Ingreso PP'!M26/consumo!M28)*100</f>
        <v>2.1289676250249547</v>
      </c>
      <c r="N26" s="191">
        <f>('Ingreso PP'!N26/consumo!N28)*100</f>
        <v>2.1597225451777655</v>
      </c>
      <c r="O26" s="176">
        <f>('Ingreso PP'!O26/consumo!O28)*100</f>
        <v>1.9092092827065119</v>
      </c>
      <c r="P26" s="170">
        <f>('Ingreso PP'!P26/consumo!P28)*100</f>
        <v>2.2243858035334489</v>
      </c>
      <c r="Q26" s="207">
        <f t="shared" si="1"/>
        <v>44.179871889888609</v>
      </c>
    </row>
    <row r="27" spans="2:17" ht="21" customHeight="1" x14ac:dyDescent="0.3">
      <c r="B27" s="79">
        <v>2004</v>
      </c>
      <c r="C27" s="170">
        <f>('Ingreso PP'!C27/consumo!C29)*100</f>
        <v>2.0720736192612552</v>
      </c>
      <c r="D27" s="170">
        <f>('Ingreso PP'!D27/consumo!D29)*100</f>
        <v>2.2358762145143367</v>
      </c>
      <c r="E27" s="170">
        <f>('Ingreso PP'!E27/consumo!E29)*100</f>
        <v>2.2337402218911522</v>
      </c>
      <c r="F27" s="170">
        <f>('Ingreso PP'!F27/consumo!F29)*100</f>
        <v>2.0207651978718055</v>
      </c>
      <c r="G27" s="170">
        <f>('Ingreso PP'!G27/consumo!G29)*100</f>
        <v>2.1717746102061679</v>
      </c>
      <c r="H27" s="170">
        <f>('Ingreso PP'!H27/consumo!H29)*100</f>
        <v>2.5406808763820057</v>
      </c>
      <c r="I27" s="170">
        <f>('Ingreso PP'!I27/consumo!I29)*100</f>
        <v>2.6387560683735134</v>
      </c>
      <c r="J27" s="170">
        <f>('Ingreso PP'!J27/consumo!J29)*100</f>
        <v>2.8373865321039502</v>
      </c>
      <c r="K27" s="170">
        <f>('Ingreso PP'!K27/consumo!K29)*100</f>
        <v>2.3206662466446031</v>
      </c>
      <c r="L27" s="170">
        <f>('Ingreso PP'!L27/consumo!L29)*100</f>
        <v>2.8923113568016188</v>
      </c>
      <c r="M27" s="170">
        <f>('Ingreso PP'!M27/consumo!M29)*100</f>
        <v>2.3848562479676154</v>
      </c>
      <c r="N27" s="191">
        <f>('Ingreso PP'!N27/consumo!N29)*100</f>
        <v>2.6282231435096763</v>
      </c>
      <c r="O27" s="176">
        <f>('Ingreso PP'!O27/consumo!O29)*100</f>
        <v>2.4020787239302366</v>
      </c>
      <c r="P27" s="170">
        <f>('Ingreso PP'!P27/consumo!P29)*100</f>
        <v>2.5788692123122865</v>
      </c>
      <c r="Q27" s="207">
        <f t="shared" si="1"/>
        <v>25.815370042881234</v>
      </c>
    </row>
    <row r="28" spans="2:17" ht="21" customHeight="1" x14ac:dyDescent="0.3">
      <c r="B28" s="79">
        <v>2005</v>
      </c>
      <c r="C28" s="170">
        <f>('Ingreso PP'!C28/consumo!C30)*100</f>
        <v>2.4755987900027612</v>
      </c>
      <c r="D28" s="170">
        <f>('Ingreso PP'!D28/consumo!D30)*100</f>
        <v>2.5031220665446723</v>
      </c>
      <c r="E28" s="170">
        <f>('Ingreso PP'!E28/consumo!E30)*100</f>
        <v>2.5955568521124803</v>
      </c>
      <c r="F28" s="170">
        <f>('Ingreso PP'!F28/consumo!F30)*100</f>
        <v>2.4693380227423698</v>
      </c>
      <c r="G28" s="170">
        <f>('Ingreso PP'!G28/consumo!G30)*100</f>
        <v>2.6691651185938117</v>
      </c>
      <c r="H28" s="170">
        <f>('Ingreso PP'!H28/consumo!H30)*100</f>
        <v>2.5868676037285954</v>
      </c>
      <c r="I28" s="170">
        <f>('Ingreso PP'!I28/consumo!I30)*100</f>
        <v>2.9674364309061088</v>
      </c>
      <c r="J28" s="170">
        <f>('Ingreso PP'!J28/consumo!J30)*100</f>
        <v>3.1146276043086933</v>
      </c>
      <c r="K28" s="170">
        <f>('Ingreso PP'!K28/consumo!K30)*100</f>
        <v>2.7993342169908484</v>
      </c>
      <c r="L28" s="170">
        <f>('Ingreso PP'!L28/consumo!L30)*100</f>
        <v>2.7074253896245257</v>
      </c>
      <c r="M28" s="170">
        <f>('Ingreso PP'!M28/consumo!M30)*100</f>
        <v>2.65047260851158</v>
      </c>
      <c r="N28" s="191">
        <f>('Ingreso PP'!N28/consumo!N30)*100</f>
        <v>2.7226094629970707</v>
      </c>
      <c r="O28" s="176">
        <f>('Ingreso PP'!O28/consumo!O30)*100</f>
        <v>2.6794406311276435</v>
      </c>
      <c r="P28" s="170">
        <f>('Ingreso PP'!P28/consumo!P30)*100</f>
        <v>2.8383093425662809</v>
      </c>
      <c r="Q28" s="207">
        <f t="shared" si="1"/>
        <v>11.546745093499378</v>
      </c>
    </row>
    <row r="29" spans="2:17" ht="21" customHeight="1" x14ac:dyDescent="0.3">
      <c r="B29" s="79">
        <v>2006</v>
      </c>
      <c r="C29" s="170">
        <f>('Ingreso PP'!C29/consumo!C31)*100</f>
        <v>2.762946276868536</v>
      </c>
      <c r="D29" s="170">
        <f>('Ingreso PP'!D29/consumo!D31)*100</f>
        <v>2.7520406986190156</v>
      </c>
      <c r="E29" s="170">
        <f>('Ingreso PP'!E29/consumo!E31)*100</f>
        <v>2.7597221629698021</v>
      </c>
      <c r="F29" s="170">
        <f>('Ingreso PP'!F29/consumo!F31)*100</f>
        <v>2.6445678004768598</v>
      </c>
      <c r="G29" s="170">
        <f>('Ingreso PP'!G29/consumo!G31)*100</f>
        <v>3.030213949888227</v>
      </c>
      <c r="H29" s="170">
        <f>('Ingreso PP'!H29/consumo!H31)*100</f>
        <v>3.2537349729133638</v>
      </c>
      <c r="I29" s="170">
        <f>('Ingreso PP'!I29/consumo!I31)*100</f>
        <v>3.5141531802199912</v>
      </c>
      <c r="J29" s="170">
        <f>('Ingreso PP'!J29/consumo!J31)*100</f>
        <v>4.1678693552923125</v>
      </c>
      <c r="K29" s="170">
        <f>('Ingreso PP'!K29/consumo!K31)*100</f>
        <v>3.4039200914024716</v>
      </c>
      <c r="L29" s="170">
        <f>('Ingreso PP'!L29/consumo!L31)*100</f>
        <v>3.7275587679026305</v>
      </c>
      <c r="M29" s="170">
        <f>('Ingreso PP'!M29/consumo!M31)*100</f>
        <v>3.7854945304761265</v>
      </c>
      <c r="N29" s="191">
        <f>('Ingreso PP'!N29/consumo!N31)*100</f>
        <v>3.6951669372560225</v>
      </c>
      <c r="O29" s="176">
        <f>('Ingreso PP'!O29/consumo!O31)*100</f>
        <v>3.2723613205384803</v>
      </c>
      <c r="P29" s="170">
        <f>('Ingreso PP'!P29/consumo!P31)*100</f>
        <v>3.4828244903162644</v>
      </c>
      <c r="Q29" s="207">
        <f t="shared" si="1"/>
        <v>22.128524981025819</v>
      </c>
    </row>
    <row r="30" spans="2:17" ht="21" customHeight="1" x14ac:dyDescent="0.3">
      <c r="B30" s="79">
        <v>2007</v>
      </c>
      <c r="C30" s="170">
        <f>('Ingreso PP'!C30/consumo!C32)*100</f>
        <v>3.2374378301842435</v>
      </c>
      <c r="D30" s="170">
        <f>('Ingreso PP'!D30/consumo!D32)*100</f>
        <v>3.3527677168606211</v>
      </c>
      <c r="E30" s="170">
        <f>('Ingreso PP'!E30/consumo!E32)*100</f>
        <v>3.3475088059915143</v>
      </c>
      <c r="F30" s="170">
        <f>('Ingreso PP'!F30/consumo!F32)*100</f>
        <v>3.0111976220420797</v>
      </c>
      <c r="G30" s="170">
        <f>('Ingreso PP'!G30/consumo!G32)*100</f>
        <v>3.2792888482953391</v>
      </c>
      <c r="H30" s="170">
        <f>('Ingreso PP'!H30/consumo!H32)*100</f>
        <v>3.4216989376933169</v>
      </c>
      <c r="I30" s="170">
        <f>('Ingreso PP'!I30/consumo!I32)*100</f>
        <v>3.4513050348988354</v>
      </c>
      <c r="J30" s="170">
        <f>('Ingreso PP'!J30/consumo!J32)*100</f>
        <v>3.5625458292260221</v>
      </c>
      <c r="K30" s="170">
        <f>('Ingreso PP'!K30/consumo!K32)*100</f>
        <v>3.723671809528375</v>
      </c>
      <c r="L30" s="170">
        <f>('Ingreso PP'!L30/consumo!L32)*100</f>
        <v>3.6814438184242326</v>
      </c>
      <c r="M30" s="170">
        <f>('Ingreso PP'!M30/consumo!M32)*100</f>
        <v>3.4565919353831971</v>
      </c>
      <c r="N30" s="191">
        <f>('Ingreso PP'!N30/consumo!N32)*100</f>
        <v>3.4419920378319238</v>
      </c>
      <c r="O30" s="176">
        <f>('Ingreso PP'!O30/consumo!O32)*100</f>
        <v>3.4083045273708321</v>
      </c>
      <c r="P30" s="170">
        <f>('Ingreso PP'!P30/consumo!P32)*100</f>
        <v>3.5666369802542639</v>
      </c>
      <c r="Q30" s="207">
        <f t="shared" si="1"/>
        <v>4.1542847355860335</v>
      </c>
    </row>
    <row r="31" spans="2:17" ht="21" customHeight="1" x14ac:dyDescent="0.3">
      <c r="B31" s="79">
        <v>2008</v>
      </c>
      <c r="C31" s="170">
        <f>('Ingreso PP'!C31/consumo!C33)*100</f>
        <v>3.5547228335420504</v>
      </c>
      <c r="D31" s="170">
        <f>('Ingreso PP'!D31/consumo!D33)*100</f>
        <v>3.4273073161863725</v>
      </c>
      <c r="E31" s="170">
        <f>('Ingreso PP'!E31/consumo!E33)*100</f>
        <v>3.5402306806817858</v>
      </c>
      <c r="F31" s="170">
        <f>('Ingreso PP'!F31/consumo!F33)*100</f>
        <v>3.4888474243562571</v>
      </c>
      <c r="G31" s="170">
        <f>('Ingreso PP'!G31/consumo!G33)*100</f>
        <v>3.6779994053164877</v>
      </c>
      <c r="H31" s="170">
        <f>('Ingreso PP'!H31/consumo!H33)*100</f>
        <v>3.8250127538985934</v>
      </c>
      <c r="I31" s="170">
        <f>('Ingreso PP'!I31/consumo!I33)*100</f>
        <v>3.7139183618885205</v>
      </c>
      <c r="J31" s="170">
        <f>('Ingreso PP'!J31/consumo!J33)*100</f>
        <v>3.8817223601894191</v>
      </c>
      <c r="K31" s="170">
        <f>('Ingreso PP'!K31/consumo!K33)*100</f>
        <v>4.0477080159441838</v>
      </c>
      <c r="L31" s="170">
        <f>('Ingreso PP'!L31/consumo!L33)*100</f>
        <v>4.3009607683729945</v>
      </c>
      <c r="M31" s="170">
        <f>('Ingreso PP'!M31/consumo!M33)*100</f>
        <v>4.0924982508688812</v>
      </c>
      <c r="N31" s="191">
        <f>('Ingreso PP'!N31/consumo!N33)*100</f>
        <v>3.941829397736242</v>
      </c>
      <c r="O31" s="176">
        <f>('Ingreso PP'!O31/consumo!O33)*100</f>
        <v>3.7831313564441111</v>
      </c>
      <c r="P31" s="170">
        <f>('Ingreso PP'!P31/consumo!P33)*100</f>
        <v>3.993102213776484</v>
      </c>
      <c r="Q31" s="207">
        <f t="shared" si="1"/>
        <v>10.99745712459621</v>
      </c>
    </row>
    <row r="32" spans="2:17" ht="21" customHeight="1" x14ac:dyDescent="0.3">
      <c r="B32" s="79">
        <v>2009</v>
      </c>
      <c r="C32" s="170">
        <f>('Ingreso PP'!C32/consumo!C34)*100</f>
        <v>4.0280906931046383</v>
      </c>
      <c r="D32" s="170">
        <f>('Ingreso PP'!D32/consumo!D34)*100</f>
        <v>4.0942158264216193</v>
      </c>
      <c r="E32" s="170">
        <f>('Ingreso PP'!E32/consumo!E34)*100</f>
        <v>4.1657690007094246</v>
      </c>
      <c r="F32" s="170">
        <f>('Ingreso PP'!F32/consumo!F34)*100</f>
        <v>3.8848014641878792</v>
      </c>
      <c r="G32" s="170">
        <f>('Ingreso PP'!G32/consumo!G34)*100</f>
        <v>3.7724849735719266</v>
      </c>
      <c r="H32" s="170">
        <f>('Ingreso PP'!H32/consumo!H34)*100</f>
        <v>3.9589140028429921</v>
      </c>
      <c r="I32" s="170">
        <f>('Ingreso PP'!I32/consumo!I34)*100</f>
        <v>4.3713094905389758</v>
      </c>
      <c r="J32" s="170">
        <f>('Ingreso PP'!J32/consumo!J34)*100</f>
        <v>3.6741024862312637</v>
      </c>
      <c r="K32" s="170">
        <f>('Ingreso PP'!K32/consumo!K34)*100</f>
        <v>3.8881659662833687</v>
      </c>
      <c r="L32" s="170">
        <f>('Ingreso PP'!L32/consumo!L34)*100</f>
        <v>4.0626760680014957</v>
      </c>
      <c r="M32" s="170">
        <f>('Ingreso PP'!M32/consumo!M34)*100</f>
        <v>4.5009312325127881</v>
      </c>
      <c r="N32" s="191">
        <f>('Ingreso PP'!N32/consumo!N34)*100</f>
        <v>4.1168687945769884</v>
      </c>
      <c r="O32" s="176">
        <f>('Ingreso PP'!O32/consumo!O34)*100</f>
        <v>4.044650235521015</v>
      </c>
      <c r="P32" s="170">
        <f>('Ingreso PP'!P32/consumo!P34)*100</f>
        <v>4.1963040372126175</v>
      </c>
      <c r="Q32" s="207">
        <f t="shared" si="1"/>
        <v>6.9127623240318625</v>
      </c>
    </row>
    <row r="33" spans="2:17" ht="21" customHeight="1" x14ac:dyDescent="0.3">
      <c r="B33" s="79">
        <v>2010</v>
      </c>
      <c r="C33" s="170">
        <f>('Ingreso PP'!C33/consumo!C35)*100</f>
        <v>4.1174442753206471</v>
      </c>
      <c r="D33" s="170">
        <f>('Ingreso PP'!D33/consumo!D35)*100</f>
        <v>4.2388399386986446</v>
      </c>
      <c r="E33" s="170">
        <f>('Ingreso PP'!E33/consumo!E35)*100</f>
        <v>4.1168483486435461</v>
      </c>
      <c r="F33" s="170">
        <f>('Ingreso PP'!F33/consumo!F35)*100</f>
        <v>4.2792342531072478</v>
      </c>
      <c r="G33" s="170">
        <f>('Ingreso PP'!G33/consumo!G35)*100</f>
        <v>4.3322449939218721</v>
      </c>
      <c r="H33" s="170">
        <f>('Ingreso PP'!H33/consumo!H35)*100</f>
        <v>4.5869126501655497</v>
      </c>
      <c r="I33" s="170">
        <f>('Ingreso PP'!I33/consumo!I35)*100</f>
        <v>4.1214631387269511</v>
      </c>
      <c r="J33" s="170">
        <f>('Ingreso PP'!J33/consumo!J35)*100</f>
        <v>3.6898359040315416</v>
      </c>
      <c r="K33" s="170">
        <f>('Ingreso PP'!K33/consumo!K35)*100</f>
        <v>3.5532344345597711</v>
      </c>
      <c r="L33" s="170">
        <f>('Ingreso PP'!L33/consumo!L35)*100</f>
        <v>3.9340386553056188</v>
      </c>
      <c r="M33" s="170">
        <f>('Ingreso PP'!M33/consumo!M35)*100</f>
        <v>3.8113119178384398</v>
      </c>
      <c r="N33" s="191">
        <f>('Ingreso PP'!N33/consumo!N35)*100</f>
        <v>3.3309673282714418</v>
      </c>
      <c r="O33" s="176">
        <f>('Ingreso PP'!O33/consumo!O35)*100</f>
        <v>4.0127192037763155</v>
      </c>
      <c r="P33" s="170">
        <f>('Ingreso PP'!P33/consumo!P35)*100</f>
        <v>3.7971034918180333</v>
      </c>
      <c r="Q33" s="207">
        <f t="shared" si="1"/>
        <v>-0.7894633623514391</v>
      </c>
    </row>
    <row r="34" spans="2:17" ht="21" customHeight="1" x14ac:dyDescent="0.3">
      <c r="B34" s="79">
        <v>2011</v>
      </c>
      <c r="C34" s="170">
        <f>('Ingreso PP'!C34/consumo!C36)*100</f>
        <v>3.9658220837802314</v>
      </c>
      <c r="D34" s="170">
        <f>('Ingreso PP'!D34/consumo!D36)*100</f>
        <v>3.8400159748964651</v>
      </c>
      <c r="E34" s="170">
        <f>('Ingreso PP'!E34/consumo!E36)*100</f>
        <v>3.909274734486142</v>
      </c>
      <c r="F34" s="170">
        <f>('Ingreso PP'!F34/consumo!F36)*100</f>
        <v>3.5371464700209785</v>
      </c>
      <c r="G34" s="170">
        <f>('Ingreso PP'!G34/consumo!G36)*100</f>
        <v>4.0139225933020271</v>
      </c>
      <c r="H34" s="170">
        <f>('Ingreso PP'!H34/consumo!H36)*100</f>
        <v>3.8998055981456781</v>
      </c>
      <c r="I34" s="170">
        <f>('Ingreso PP'!I34/consumo!I36)*100</f>
        <v>4.1753895483384005</v>
      </c>
      <c r="J34" s="170">
        <f>('Ingreso PP'!J34/consumo!J36)*100</f>
        <v>3.9908373773916512</v>
      </c>
      <c r="K34" s="170">
        <f>('Ingreso PP'!K34/consumo!K36)*100</f>
        <v>4.26167155511137</v>
      </c>
      <c r="L34" s="170">
        <f>('Ingreso PP'!L34/consumo!L36)*100</f>
        <v>4.1071802072415622</v>
      </c>
      <c r="M34" s="170">
        <f>('Ingreso PP'!M34/consumo!M36)*100</f>
        <v>4.3084394200762937</v>
      </c>
      <c r="N34" s="191">
        <f>('Ingreso PP'!N34/consumo!N36)*100</f>
        <v>4.1385906161400019</v>
      </c>
      <c r="O34" s="176">
        <f>('Ingreso PP'!O34/consumo!O36)*100</f>
        <v>4.0064951485010241</v>
      </c>
      <c r="P34" s="170">
        <f>('Ingreso PP'!P34/consumo!P36)*100</f>
        <v>4.218049681832583</v>
      </c>
      <c r="Q34" s="207">
        <f t="shared" si="1"/>
        <v>-0.15510816878075984</v>
      </c>
    </row>
    <row r="35" spans="2:17" ht="21" customHeight="1" x14ac:dyDescent="0.3">
      <c r="B35" s="79">
        <v>2012</v>
      </c>
      <c r="C35" s="170">
        <f>('Ingreso PP'!C35/consumo!C37)*100</f>
        <v>3.8934333660423786</v>
      </c>
      <c r="D35" s="170">
        <f>('Ingreso PP'!D35/consumo!D37)*100</f>
        <v>3.9454491686381021</v>
      </c>
      <c r="E35" s="170">
        <f>('Ingreso PP'!E35/consumo!E37)*100</f>
        <v>4.0328348517235773</v>
      </c>
      <c r="F35" s="170">
        <f>('Ingreso PP'!F35/consumo!F37)*100</f>
        <v>3.9360930785215658</v>
      </c>
      <c r="G35" s="170">
        <f>('Ingreso PP'!G35/consumo!G37)*100</f>
        <v>5.120756530750846</v>
      </c>
      <c r="H35" s="170">
        <f>('Ingreso PP'!H35/consumo!H37)*100</f>
        <v>4.7431320543665967</v>
      </c>
      <c r="I35" s="170">
        <f>('Ingreso PP'!I35/consumo!I37)*100</f>
        <v>4.3493265611845873</v>
      </c>
      <c r="J35" s="170">
        <f>('Ingreso PP'!J35/consumo!J37)*100</f>
        <v>4.2491403181320004</v>
      </c>
      <c r="K35" s="170">
        <f>('Ingreso PP'!K35/consumo!K37)*100</f>
        <v>4.4177054617061522</v>
      </c>
      <c r="L35" s="170">
        <f>('Ingreso PP'!L35/consumo!L37)*100</f>
        <v>4.9387091190335806</v>
      </c>
      <c r="M35" s="170">
        <f>('Ingreso PP'!M35/consumo!M37)*100</f>
        <v>3.8722548548259121</v>
      </c>
      <c r="N35" s="191">
        <f>('Ingreso PP'!N35/consumo!N37)*100</f>
        <v>4.8649554482630544</v>
      </c>
      <c r="O35" s="176">
        <f>('Ingreso PP'!O35/consumo!O37)*100</f>
        <v>4.3412515131543286</v>
      </c>
      <c r="P35" s="170">
        <f>('Ingreso PP'!P35/consumo!P37)*100</f>
        <v>4.4105963043655212</v>
      </c>
      <c r="Q35" s="207">
        <f t="shared" si="1"/>
        <v>8.3553418198584204</v>
      </c>
    </row>
    <row r="36" spans="2:17" ht="21" customHeight="1" x14ac:dyDescent="0.3">
      <c r="B36" s="79">
        <v>2013</v>
      </c>
      <c r="C36" s="170">
        <f>('Ingreso PP'!C36/consumo!C38)*100</f>
        <v>3.8303349313759378</v>
      </c>
      <c r="D36" s="170">
        <f>('Ingreso PP'!D36/consumo!D38)*100</f>
        <v>4.2613891434940321</v>
      </c>
      <c r="E36" s="170">
        <f>('Ingreso PP'!E36/consumo!E38)*100</f>
        <v>4.3592682046368498</v>
      </c>
      <c r="F36" s="170">
        <f>('Ingreso PP'!F36/consumo!F38)*100</f>
        <v>4.4926768197167357</v>
      </c>
      <c r="G36" s="170">
        <f>('Ingreso PP'!G36/consumo!G38)*100</f>
        <v>4.4608060457892718</v>
      </c>
      <c r="H36" s="170">
        <f>('Ingreso PP'!H36/consumo!H38)*100</f>
        <v>5.405492445997643</v>
      </c>
      <c r="I36" s="170">
        <f>('Ingreso PP'!I36/consumo!I38)*100</f>
        <v>4.7673338296472165</v>
      </c>
      <c r="J36" s="170">
        <f>('Ingreso PP'!J36/consumo!J38)*100</f>
        <v>4.4983102691132082</v>
      </c>
      <c r="K36" s="170">
        <f>('Ingreso PP'!K36/consumo!K38)*100</f>
        <v>4.2408554305633306</v>
      </c>
      <c r="L36" s="170">
        <f>('Ingreso PP'!L36/consumo!L38)*100</f>
        <v>5.0734549315018809</v>
      </c>
      <c r="M36" s="170">
        <f>('Ingreso PP'!M36/consumo!M38)*100</f>
        <v>6.1705119388786844</v>
      </c>
      <c r="N36" s="191">
        <f>('Ingreso PP'!N36/consumo!N38)*100</f>
        <v>5.1969010338892598</v>
      </c>
      <c r="O36" s="176">
        <f>('Ingreso PP'!O36/consumo!O38)*100</f>
        <v>4.6919145050745303</v>
      </c>
      <c r="P36" s="170">
        <f>('Ingreso PP'!P36/consumo!P38)*100</f>
        <v>4.8917397425989719</v>
      </c>
      <c r="Q36" s="207">
        <f t="shared" si="1"/>
        <v>8.0774631660401663</v>
      </c>
    </row>
    <row r="37" spans="2:17" ht="21" customHeight="1" x14ac:dyDescent="0.3">
      <c r="B37" s="79">
        <v>2014</v>
      </c>
      <c r="C37" s="170">
        <f>('Ingreso PP'!C37/consumo!C39)*100</f>
        <v>4.673894318723824</v>
      </c>
      <c r="D37" s="170">
        <f>('Ingreso PP'!D37/consumo!D39)*100</f>
        <v>4.7776032495448089</v>
      </c>
      <c r="E37" s="170">
        <f>('Ingreso PP'!E37/consumo!E39)*100</f>
        <v>4.9231468465938528</v>
      </c>
      <c r="F37" s="170">
        <f>('Ingreso PP'!F37/consumo!F39)*100</f>
        <v>4.1733317062667776</v>
      </c>
      <c r="G37" s="170">
        <f>('Ingreso PP'!G37/consumo!G39)*100</f>
        <v>4.8420118602531055</v>
      </c>
      <c r="H37" s="170">
        <f>('Ingreso PP'!H37/consumo!H39)*100</f>
        <v>5.4096034964310968</v>
      </c>
      <c r="I37" s="170">
        <f>('Ingreso PP'!I37/consumo!I39)*100</f>
        <v>5.5399683296629352</v>
      </c>
      <c r="J37" s="170">
        <f>('Ingreso PP'!J37/consumo!J39)*100</f>
        <v>5.5730149809005169</v>
      </c>
      <c r="K37" s="170">
        <f>('Ingreso PP'!K37/consumo!K39)*100</f>
        <v>5.0565918364222817</v>
      </c>
      <c r="L37" s="170">
        <f>('Ingreso PP'!L37/consumo!L39)*100</f>
        <v>5.7329524657768323</v>
      </c>
      <c r="M37" s="170">
        <f>('Ingreso PP'!M37/consumo!M39)*100</f>
        <v>5.9517559574648731</v>
      </c>
      <c r="N37" s="191">
        <f>('Ingreso PP'!N37/consumo!N39)*100</f>
        <v>5.9156228705513989</v>
      </c>
      <c r="O37" s="176">
        <f>('Ingreso PP'!O37/consumo!O39)*100</f>
        <v>5.1910628320322525</v>
      </c>
      <c r="P37" s="170">
        <f>('Ingreso PP'!P37/consumo!P39)*100</f>
        <v>5.4412729345712485</v>
      </c>
      <c r="Q37" s="207">
        <f t="shared" si="1"/>
        <v>10.63847873651298</v>
      </c>
    </row>
    <row r="38" spans="2:17" ht="21" customHeight="1" x14ac:dyDescent="0.3">
      <c r="B38" s="85">
        <v>2015</v>
      </c>
      <c r="C38" s="171">
        <f>('Ingreso PP'!C38/consumo!C40)*100</f>
        <v>5.5372517174921052</v>
      </c>
      <c r="D38" s="171">
        <f>('Ingreso PP'!D38/consumo!D40)*100</f>
        <v>5.384894544706051</v>
      </c>
      <c r="E38" s="171">
        <f>('Ingreso PP'!E38/consumo!E40)*100</f>
        <v>5.1046606952728242</v>
      </c>
      <c r="F38" s="171">
        <f>('Ingreso PP'!F38/consumo!F40)*100</f>
        <v>4.8677758980192944</v>
      </c>
      <c r="G38" s="171">
        <f>('Ingreso PP'!G38/consumo!G40)*100</f>
        <v>5.4142152816107947</v>
      </c>
      <c r="H38" s="171">
        <f>('Ingreso PP'!H38/consumo!H40)*100</f>
        <v>5.2873582721260135</v>
      </c>
      <c r="I38" s="171">
        <f>('Ingreso PP'!I38/consumo!I40)*100</f>
        <v>5.5512730867177513</v>
      </c>
      <c r="J38" s="171">
        <f>('Ingreso PP'!J38/consumo!J40)*100</f>
        <v>5.5729553356721899</v>
      </c>
      <c r="K38" s="171">
        <f>('Ingreso PP'!K38/consumo!K40)*100</f>
        <v>4.7921015906756308</v>
      </c>
      <c r="L38" s="171">
        <f>('Ingreso PP'!L38/consumo!L40)*100</f>
        <v>4.6228995890778748</v>
      </c>
      <c r="M38" s="171">
        <f>('Ingreso PP'!M38/consumo!M40)*100</f>
        <v>4.6449929823448413</v>
      </c>
      <c r="N38" s="198"/>
      <c r="O38" s="177">
        <f>('Ingreso PP'!O38/consumo!O40)*100</f>
        <v>5.156732243728019</v>
      </c>
      <c r="P38" s="171"/>
      <c r="Q38" s="218">
        <f t="shared" si="1"/>
        <v>-0.66134025757483839</v>
      </c>
    </row>
    <row r="39" spans="2:17" ht="21" customHeight="1" x14ac:dyDescent="0.3">
      <c r="B39" s="95"/>
      <c r="C39" s="96"/>
      <c r="D39" s="96"/>
      <c r="E39" s="96"/>
      <c r="F39" s="96"/>
      <c r="G39" s="96"/>
      <c r="H39" s="96"/>
      <c r="O39" s="97"/>
      <c r="P39" s="96"/>
    </row>
    <row r="40" spans="2:17" ht="33" x14ac:dyDescent="0.6">
      <c r="B40" s="137" t="s">
        <v>63</v>
      </c>
      <c r="C40" s="123"/>
      <c r="D40" s="123"/>
      <c r="E40" s="123"/>
      <c r="F40" s="123"/>
      <c r="G40" s="123"/>
      <c r="H40" s="123"/>
      <c r="I40" s="123"/>
      <c r="J40" s="123"/>
      <c r="K40" s="123"/>
      <c r="L40" s="123"/>
      <c r="M40" s="123"/>
      <c r="N40" s="185"/>
      <c r="O40" s="123"/>
      <c r="P40" s="123"/>
      <c r="Q40" s="123"/>
    </row>
    <row r="41" spans="2:17" ht="31.2" x14ac:dyDescent="0.3">
      <c r="B41" s="139" t="s">
        <v>23</v>
      </c>
      <c r="C41" s="140" t="s">
        <v>24</v>
      </c>
      <c r="D41" s="141" t="s">
        <v>25</v>
      </c>
      <c r="E41" s="141" t="s">
        <v>26</v>
      </c>
      <c r="F41" s="141" t="s">
        <v>27</v>
      </c>
      <c r="G41" s="141" t="s">
        <v>28</v>
      </c>
      <c r="H41" s="141" t="s">
        <v>29</v>
      </c>
      <c r="I41" s="141" t="s">
        <v>30</v>
      </c>
      <c r="J41" s="141" t="s">
        <v>31</v>
      </c>
      <c r="K41" s="141" t="s">
        <v>32</v>
      </c>
      <c r="L41" s="141" t="s">
        <v>33</v>
      </c>
      <c r="M41" s="141" t="s">
        <v>34</v>
      </c>
      <c r="N41" s="184" t="s">
        <v>35</v>
      </c>
      <c r="O41" s="142" t="s">
        <v>36</v>
      </c>
      <c r="P41" s="143" t="s">
        <v>37</v>
      </c>
      <c r="Q41" s="144" t="s">
        <v>38</v>
      </c>
    </row>
    <row r="42" spans="2:17" ht="21" customHeight="1" x14ac:dyDescent="0.3">
      <c r="B42" s="79">
        <v>2000</v>
      </c>
      <c r="C42" s="169">
        <f>('Ingreso PP'!C42/consumo!C45)*100</f>
        <v>0</v>
      </c>
      <c r="D42" s="169">
        <f>('Ingreso PP'!D42/consumo!D45)*100</f>
        <v>0</v>
      </c>
      <c r="E42" s="169">
        <f>('Ingreso PP'!E42/consumo!E45)*100</f>
        <v>2.0230880823418583E-3</v>
      </c>
      <c r="F42" s="169">
        <f>('Ingreso PP'!F42/consumo!F45)*100</f>
        <v>1.9974623794051505E-2</v>
      </c>
      <c r="G42" s="169">
        <f>('Ingreso PP'!G42/consumo!G45)*100</f>
        <v>9.6284146141348809E-2</v>
      </c>
      <c r="H42" s="169">
        <f>('Ingreso PP'!H42/consumo!H45)*100</f>
        <v>7.5146160413723975E-2</v>
      </c>
      <c r="I42" s="169">
        <f>('Ingreso PP'!I42/consumo!I45)*100</f>
        <v>0.10243486306026794</v>
      </c>
      <c r="J42" s="169">
        <f>('Ingreso PP'!J42/consumo!J45)*100</f>
        <v>0.29285576440859284</v>
      </c>
      <c r="K42" s="169">
        <f>('Ingreso PP'!K42/consumo!K45)*100</f>
        <v>0.58727268872976091</v>
      </c>
      <c r="L42" s="169">
        <f>('Ingreso PP'!L42/consumo!L45)*100</f>
        <v>1.1369260973301409</v>
      </c>
      <c r="M42" s="169">
        <f>('Ingreso PP'!M42/consumo!M45)*100</f>
        <v>1.2790752259764118</v>
      </c>
      <c r="N42" s="199">
        <f>('Ingreso PP'!N42/consumo!N45)*100</f>
        <v>0.84741134538338958</v>
      </c>
      <c r="O42" s="175">
        <f>('Ingreso PP'!O42/consumo!O45)*100</f>
        <v>0.37787960574535306</v>
      </c>
      <c r="P42" s="169">
        <f>('Ingreso PP'!P42/consumo!P45)*100</f>
        <v>0.76962114809152438</v>
      </c>
      <c r="Q42" s="219"/>
    </row>
    <row r="43" spans="2:17" ht="21" customHeight="1" x14ac:dyDescent="0.3">
      <c r="B43" s="79">
        <v>2001</v>
      </c>
      <c r="C43" s="170">
        <f>('Ingreso PP'!C43/consumo!C46)*100</f>
        <v>0.84521717843709532</v>
      </c>
      <c r="D43" s="170">
        <f>('Ingreso PP'!D43/consumo!D46)*100</f>
        <v>1.2195238489670783</v>
      </c>
      <c r="E43" s="170">
        <f>('Ingreso PP'!E43/consumo!E46)*100</f>
        <v>0.77468711911769084</v>
      </c>
      <c r="F43" s="170">
        <f>('Ingreso PP'!F43/consumo!F46)*100</f>
        <v>0.37270199049617914</v>
      </c>
      <c r="G43" s="170">
        <f>('Ingreso PP'!G43/consumo!G46)*100</f>
        <v>0.87542001883103415</v>
      </c>
      <c r="H43" s="170">
        <f>('Ingreso PP'!H43/consumo!H46)*100</f>
        <v>0.72894598618896</v>
      </c>
      <c r="I43" s="170">
        <f>('Ingreso PP'!I43/consumo!I46)*100</f>
        <v>1.6172531643637755</v>
      </c>
      <c r="J43" s="170">
        <f>('Ingreso PP'!J43/consumo!J46)*100</f>
        <v>1.2388465618577067</v>
      </c>
      <c r="K43" s="170">
        <f>('Ingreso PP'!K43/consumo!K46)*100</f>
        <v>0.92794145098762848</v>
      </c>
      <c r="L43" s="170">
        <f>('Ingreso PP'!L43/consumo!L46)*100</f>
        <v>1.4868773412743621</v>
      </c>
      <c r="M43" s="170">
        <f>('Ingreso PP'!M43/consumo!M46)*100</f>
        <v>0.93145973145868177</v>
      </c>
      <c r="N43" s="191">
        <f>('Ingreso PP'!N43/consumo!N46)*100</f>
        <v>1.1558253907739231</v>
      </c>
      <c r="O43" s="176">
        <f>('Ingreso PP'!O43/consumo!O46)*100</f>
        <v>1.0027604669537906</v>
      </c>
      <c r="P43" s="170">
        <f>('Ingreso PP'!P43/consumo!P46)*100</f>
        <v>1.1734588578313407</v>
      </c>
      <c r="Q43" s="207"/>
    </row>
    <row r="44" spans="2:17" ht="21" customHeight="1" x14ac:dyDescent="0.3">
      <c r="B44" s="79">
        <v>2002</v>
      </c>
      <c r="C44" s="170">
        <f>('Ingreso PP'!C44/consumo!C47)*100</f>
        <v>1.1487699333909902</v>
      </c>
      <c r="D44" s="170">
        <f>('Ingreso PP'!D44/consumo!D47)*100</f>
        <v>0.8811322955759211</v>
      </c>
      <c r="E44" s="170">
        <f>('Ingreso PP'!E44/consumo!E47)*100</f>
        <v>1.3137825120525011</v>
      </c>
      <c r="F44" s="170">
        <f>('Ingreso PP'!F44/consumo!F47)*100</f>
        <v>1.0582052828656232</v>
      </c>
      <c r="G44" s="170">
        <f>('Ingreso PP'!G44/consumo!G47)*100</f>
        <v>1.2724793947682078</v>
      </c>
      <c r="H44" s="170">
        <f>('Ingreso PP'!H44/consumo!H47)*100</f>
        <v>1.1436775225730147</v>
      </c>
      <c r="I44" s="170">
        <f>('Ingreso PP'!I44/consumo!I47)*100</f>
        <v>1.4515083706282115</v>
      </c>
      <c r="J44" s="170">
        <f>('Ingreso PP'!J44/consumo!J47)*100</f>
        <v>1.3469329334787352</v>
      </c>
      <c r="K44" s="170">
        <f>('Ingreso PP'!K44/consumo!K47)*100</f>
        <v>1.136923248177214</v>
      </c>
      <c r="L44" s="170">
        <f>('Ingreso PP'!L44/consumo!L47)*100</f>
        <v>1.4031247086374654</v>
      </c>
      <c r="M44" s="170">
        <f>('Ingreso PP'!M44/consumo!M47)*100</f>
        <v>1.450875890307729</v>
      </c>
      <c r="N44" s="191">
        <f>('Ingreso PP'!N44/consumo!N47)*100</f>
        <v>1.234521930940867</v>
      </c>
      <c r="O44" s="176">
        <f>('Ingreso PP'!O44/consumo!O47)*100</f>
        <v>1.2289308740245086</v>
      </c>
      <c r="P44" s="170">
        <f>('Ingreso PP'!P44/consumo!P47)*100</f>
        <v>1.4200409177152171</v>
      </c>
      <c r="Q44" s="207">
        <f t="shared" ref="Q44:Q57" si="2">((O44/O43)-1)*100</f>
        <v>22.554778985033575</v>
      </c>
    </row>
    <row r="45" spans="2:17" ht="21" customHeight="1" x14ac:dyDescent="0.3">
      <c r="B45" s="79">
        <v>2003</v>
      </c>
      <c r="C45" s="170">
        <f>('Ingreso PP'!C45/consumo!C48)*100</f>
        <v>1.3529607052460841</v>
      </c>
      <c r="D45" s="170">
        <f>('Ingreso PP'!D45/consumo!D48)*100</f>
        <v>1.2521333058424071</v>
      </c>
      <c r="E45" s="170">
        <f>('Ingreso PP'!E45/consumo!E48)*100</f>
        <v>1.2669429616899497</v>
      </c>
      <c r="F45" s="170">
        <f>('Ingreso PP'!F45/consumo!F48)*100</f>
        <v>1.5052193005405798</v>
      </c>
      <c r="G45" s="170">
        <f>('Ingreso PP'!G45/consumo!G48)*100</f>
        <v>1.516532726813427</v>
      </c>
      <c r="H45" s="170">
        <f>('Ingreso PP'!H45/consumo!H48)*100</f>
        <v>2.1089539759838249</v>
      </c>
      <c r="I45" s="170">
        <f>('Ingreso PP'!I45/consumo!I48)*100</f>
        <v>1.9203422456587393</v>
      </c>
      <c r="J45" s="170">
        <f>('Ingreso PP'!J45/consumo!J48)*100</f>
        <v>2.4195325552973919</v>
      </c>
      <c r="K45" s="170">
        <f>('Ingreso PP'!K45/consumo!K48)*100</f>
        <v>1.790061107844845</v>
      </c>
      <c r="L45" s="170">
        <f>('Ingreso PP'!L45/consumo!L48)*100</f>
        <v>2.2868147866379265</v>
      </c>
      <c r="M45" s="170">
        <f>('Ingreso PP'!M45/consumo!M48)*100</f>
        <v>1.9303483610665102</v>
      </c>
      <c r="N45" s="191">
        <f>('Ingreso PP'!N45/consumo!N48)*100</f>
        <v>2.0334473186109236</v>
      </c>
      <c r="O45" s="176">
        <f>('Ingreso PP'!O45/consumo!O48)*100</f>
        <v>1.7731642762917319</v>
      </c>
      <c r="P45" s="170">
        <f>('Ingreso PP'!P45/consumo!P48)*100</f>
        <v>2.0359593358093804</v>
      </c>
      <c r="Q45" s="207">
        <f t="shared" si="2"/>
        <v>44.285111048188178</v>
      </c>
    </row>
    <row r="46" spans="2:17" ht="21" customHeight="1" x14ac:dyDescent="0.3">
      <c r="B46" s="79">
        <v>2004</v>
      </c>
      <c r="C46" s="170">
        <f>('Ingreso PP'!C46/consumo!C49)*100</f>
        <v>1.8308325408044512</v>
      </c>
      <c r="D46" s="170">
        <f>('Ingreso PP'!D46/consumo!D49)*100</f>
        <v>2.0772300803045987</v>
      </c>
      <c r="E46" s="170">
        <f>('Ingreso PP'!E46/consumo!E49)*100</f>
        <v>2.1114679047510116</v>
      </c>
      <c r="F46" s="170">
        <f>('Ingreso PP'!F46/consumo!F49)*100</f>
        <v>1.8517768114847344</v>
      </c>
      <c r="G46" s="170">
        <f>('Ingreso PP'!G46/consumo!G49)*100</f>
        <v>2.0247878396288139</v>
      </c>
      <c r="H46" s="170">
        <f>('Ingreso PP'!H46/consumo!H49)*100</f>
        <v>2.20043421382747</v>
      </c>
      <c r="I46" s="170">
        <f>('Ingreso PP'!I46/consumo!I49)*100</f>
        <v>2.5672701770279187</v>
      </c>
      <c r="J46" s="170">
        <f>('Ingreso PP'!J46/consumo!J49)*100</f>
        <v>2.6001231462814007</v>
      </c>
      <c r="K46" s="170">
        <f>('Ingreso PP'!K46/consumo!K49)*100</f>
        <v>2.1162275003422502</v>
      </c>
      <c r="L46" s="170">
        <f>('Ingreso PP'!L46/consumo!L49)*100</f>
        <v>2.7440339989478115</v>
      </c>
      <c r="M46" s="170">
        <f>('Ingreso PP'!M46/consumo!M49)*100</f>
        <v>2.2680202406952175</v>
      </c>
      <c r="N46" s="191">
        <f>('Ingreso PP'!N46/consumo!N49)*100</f>
        <v>2.4564400156281732</v>
      </c>
      <c r="O46" s="176">
        <f>('Ingreso PP'!O46/consumo!O49)*100</f>
        <v>2.2262096591317433</v>
      </c>
      <c r="P46" s="170">
        <f>('Ingreso PP'!P46/consumo!P49)*100</f>
        <v>2.4113834130105318</v>
      </c>
      <c r="Q46" s="207">
        <f t="shared" si="2"/>
        <v>25.550107730992512</v>
      </c>
    </row>
    <row r="47" spans="2:17" ht="21" customHeight="1" x14ac:dyDescent="0.3">
      <c r="B47" s="79">
        <v>2005</v>
      </c>
      <c r="C47" s="170">
        <f>('Ingreso PP'!C47/consumo!C50)*100</f>
        <v>2.2947765106428113</v>
      </c>
      <c r="D47" s="170">
        <f>('Ingreso PP'!D47/consumo!D50)*100</f>
        <v>2.3036735530395638</v>
      </c>
      <c r="E47" s="170">
        <f>('Ingreso PP'!E47/consumo!E50)*100</f>
        <v>2.401568949336558</v>
      </c>
      <c r="F47" s="170">
        <f>('Ingreso PP'!F47/consumo!F50)*100</f>
        <v>2.2835727987422927</v>
      </c>
      <c r="G47" s="170">
        <f>('Ingreso PP'!G47/consumo!G50)*100</f>
        <v>2.5639219249365928</v>
      </c>
      <c r="H47" s="170">
        <f>('Ingreso PP'!H47/consumo!H50)*100</f>
        <v>2.4134445566230274</v>
      </c>
      <c r="I47" s="170">
        <f>('Ingreso PP'!I47/consumo!I50)*100</f>
        <v>2.7738763221972702</v>
      </c>
      <c r="J47" s="170">
        <f>('Ingreso PP'!J47/consumo!J50)*100</f>
        <v>2.8804430747727432</v>
      </c>
      <c r="K47" s="170">
        <f>('Ingreso PP'!K47/consumo!K50)*100</f>
        <v>2.4786964808719372</v>
      </c>
      <c r="L47" s="170">
        <f>('Ingreso PP'!L47/consumo!L50)*100</f>
        <v>2.5555228626084325</v>
      </c>
      <c r="M47" s="170">
        <f>('Ingreso PP'!M47/consumo!M50)*100</f>
        <v>2.5121235166934697</v>
      </c>
      <c r="N47" s="191">
        <f>('Ingreso PP'!N47/consumo!N50)*100</f>
        <v>2.4839686086373773</v>
      </c>
      <c r="O47" s="176">
        <f>('Ingreso PP'!O47/consumo!O50)*100</f>
        <v>2.4879771038149179</v>
      </c>
      <c r="P47" s="170">
        <f>('Ingreso PP'!P47/consumo!P50)*100</f>
        <v>2.6182443987030792</v>
      </c>
      <c r="Q47" s="207">
        <f t="shared" si="2"/>
        <v>11.758436300436671</v>
      </c>
    </row>
    <row r="48" spans="2:17" ht="21" customHeight="1" x14ac:dyDescent="0.3">
      <c r="B48" s="79">
        <v>2006</v>
      </c>
      <c r="C48" s="170">
        <f>('Ingreso PP'!C48/consumo!C51)*100</f>
        <v>2.534709935805366</v>
      </c>
      <c r="D48" s="170">
        <f>('Ingreso PP'!D48/consumo!D51)*100</f>
        <v>2.5106869633149889</v>
      </c>
      <c r="E48" s="170">
        <f>('Ingreso PP'!E48/consumo!E51)*100</f>
        <v>2.5341850674414288</v>
      </c>
      <c r="F48" s="170">
        <f>('Ingreso PP'!F48/consumo!F51)*100</f>
        <v>2.4187879557513461</v>
      </c>
      <c r="G48" s="170">
        <f>('Ingreso PP'!G48/consumo!G51)*100</f>
        <v>2.7309604576288624</v>
      </c>
      <c r="H48" s="170">
        <f>('Ingreso PP'!H48/consumo!H51)*100</f>
        <v>3.0870986904544253</v>
      </c>
      <c r="I48" s="170">
        <f>('Ingreso PP'!I48/consumo!I51)*100</f>
        <v>3.2737949035874356</v>
      </c>
      <c r="J48" s="170">
        <f>('Ingreso PP'!J48/consumo!J51)*100</f>
        <v>3.8278074489260216</v>
      </c>
      <c r="K48" s="170">
        <f>('Ingreso PP'!K48/consumo!K51)*100</f>
        <v>2.9105693742915393</v>
      </c>
      <c r="L48" s="170">
        <f>('Ingreso PP'!L48/consumo!L51)*100</f>
        <v>3.3189132331984594</v>
      </c>
      <c r="M48" s="170">
        <f>('Ingreso PP'!M48/consumo!M51)*100</f>
        <v>3.5526376440512699</v>
      </c>
      <c r="N48" s="191">
        <f>('Ingreso PP'!N48/consumo!N51)*100</f>
        <v>3.3794666779463562</v>
      </c>
      <c r="O48" s="176">
        <f>('Ingreso PP'!O48/consumo!O51)*100</f>
        <v>2.9917803160995238</v>
      </c>
      <c r="P48" s="170">
        <f>('Ingreso PP'!P48/consumo!P51)*100</f>
        <v>3.1986536117277584</v>
      </c>
      <c r="Q48" s="207">
        <f t="shared" si="2"/>
        <v>20.249511601698565</v>
      </c>
    </row>
    <row r="49" spans="2:17" ht="21" customHeight="1" x14ac:dyDescent="0.3">
      <c r="B49" s="79">
        <v>2007</v>
      </c>
      <c r="C49" s="170">
        <f>('Ingreso PP'!C49/consumo!C52)*100</f>
        <v>3.0308744253850057</v>
      </c>
      <c r="D49" s="170">
        <f>('Ingreso PP'!D49/consumo!D52)*100</f>
        <v>3.0858728566534723</v>
      </c>
      <c r="E49" s="170">
        <f>('Ingreso PP'!E49/consumo!E52)*100</f>
        <v>3.0775959785944713</v>
      </c>
      <c r="F49" s="170">
        <f>('Ingreso PP'!F49/consumo!F52)*100</f>
        <v>2.8105961717905763</v>
      </c>
      <c r="G49" s="170">
        <f>('Ingreso PP'!G49/consumo!G52)*100</f>
        <v>3.0975477105211335</v>
      </c>
      <c r="H49" s="170">
        <f>('Ingreso PP'!H49/consumo!H52)*100</f>
        <v>3.1003348289052166</v>
      </c>
      <c r="I49" s="170">
        <f>('Ingreso PP'!I49/consumo!I52)*100</f>
        <v>3.1870772044786748</v>
      </c>
      <c r="J49" s="170">
        <f>('Ingreso PP'!J49/consumo!J52)*100</f>
        <v>3.2538767490405358</v>
      </c>
      <c r="K49" s="170">
        <f>('Ingreso PP'!K49/consumo!K52)*100</f>
        <v>3.4371025547377783</v>
      </c>
      <c r="L49" s="170">
        <f>('Ingreso PP'!L49/consumo!L52)*100</f>
        <v>3.3995899314534839</v>
      </c>
      <c r="M49" s="170">
        <f>('Ingreso PP'!M49/consumo!M52)*100</f>
        <v>3.1007342838008785</v>
      </c>
      <c r="N49" s="191">
        <f>('Ingreso PP'!N49/consumo!N52)*100</f>
        <v>3.1109157233605655</v>
      </c>
      <c r="O49" s="176">
        <f>('Ingreso PP'!O49/consumo!O52)*100</f>
        <v>3.1348345149447621</v>
      </c>
      <c r="P49" s="170">
        <f>('Ingreso PP'!P49/consumo!P52)*100</f>
        <v>3.2669209949667795</v>
      </c>
      <c r="Q49" s="207">
        <f t="shared" si="2"/>
        <v>4.7815743046181414</v>
      </c>
    </row>
    <row r="50" spans="2:17" ht="21" customHeight="1" x14ac:dyDescent="0.3">
      <c r="B50" s="79">
        <v>2008</v>
      </c>
      <c r="C50" s="170">
        <f>('Ingreso PP'!C50/consumo!C53)*100</f>
        <v>3.281652431641116</v>
      </c>
      <c r="D50" s="170">
        <f>('Ingreso PP'!D50/consumo!D53)*100</f>
        <v>3.1034168097288699</v>
      </c>
      <c r="E50" s="170">
        <f>('Ingreso PP'!E50/consumo!E53)*100</f>
        <v>3.2654779883773708</v>
      </c>
      <c r="F50" s="170">
        <f>('Ingreso PP'!F50/consumo!F53)*100</f>
        <v>3.1806309484245441</v>
      </c>
      <c r="G50" s="170">
        <f>('Ingreso PP'!G50/consumo!G53)*100</f>
        <v>3.3960104733093854</v>
      </c>
      <c r="H50" s="170">
        <f>('Ingreso PP'!H50/consumo!H53)*100</f>
        <v>3.5134428927424466</v>
      </c>
      <c r="I50" s="170">
        <f>('Ingreso PP'!I50/consumo!I53)*100</f>
        <v>3.3749515249629667</v>
      </c>
      <c r="J50" s="170">
        <f>('Ingreso PP'!J50/consumo!J53)*100</f>
        <v>3.4825732656386057</v>
      </c>
      <c r="K50" s="170">
        <f>('Ingreso PP'!K50/consumo!K53)*100</f>
        <v>3.7642993510368252</v>
      </c>
      <c r="L50" s="170">
        <f>('Ingreso PP'!L50/consumo!L53)*100</f>
        <v>3.9008120262527708</v>
      </c>
      <c r="M50" s="170">
        <f>('Ingreso PP'!M50/consumo!M53)*100</f>
        <v>3.7287841321032618</v>
      </c>
      <c r="N50" s="191">
        <f>('Ingreso PP'!N50/consumo!N53)*100</f>
        <v>3.637983895736987</v>
      </c>
      <c r="O50" s="176">
        <f>('Ingreso PP'!O50/consumo!O53)*100</f>
        <v>3.4610728623742002</v>
      </c>
      <c r="P50" s="170">
        <f>('Ingreso PP'!P50/consumo!P53)*100</f>
        <v>3.6221903575796208</v>
      </c>
      <c r="Q50" s="207">
        <f t="shared" si="2"/>
        <v>10.406876212257954</v>
      </c>
    </row>
    <row r="51" spans="2:17" ht="21" customHeight="1" x14ac:dyDescent="0.3">
      <c r="B51" s="79">
        <v>2009</v>
      </c>
      <c r="C51" s="170">
        <f>('Ingreso PP'!C51/consumo!C54)*100</f>
        <v>3.6898827976675146</v>
      </c>
      <c r="D51" s="170">
        <f>('Ingreso PP'!D51/consumo!D54)*100</f>
        <v>3.6219570489890365</v>
      </c>
      <c r="E51" s="170">
        <f>('Ingreso PP'!E51/consumo!E54)*100</f>
        <v>3.7498112982407115</v>
      </c>
      <c r="F51" s="170">
        <f>('Ingreso PP'!F51/consumo!F54)*100</f>
        <v>3.526525298499243</v>
      </c>
      <c r="G51" s="170">
        <f>('Ingreso PP'!G51/consumo!G54)*100</f>
        <v>3.4349370535791386</v>
      </c>
      <c r="H51" s="170">
        <f>('Ingreso PP'!H51/consumo!H54)*100</f>
        <v>3.5145943596619329</v>
      </c>
      <c r="I51" s="170">
        <f>('Ingreso PP'!I51/consumo!I54)*100</f>
        <v>3.8455623037596691</v>
      </c>
      <c r="J51" s="170">
        <f>('Ingreso PP'!J51/consumo!J54)*100</f>
        <v>3.3186846018684095</v>
      </c>
      <c r="K51" s="170">
        <f>('Ingreso PP'!K51/consumo!K54)*100</f>
        <v>3.5649668084372843</v>
      </c>
      <c r="L51" s="170">
        <f>('Ingreso PP'!L51/consumo!L54)*100</f>
        <v>3.6571627336392951</v>
      </c>
      <c r="M51" s="170">
        <f>('Ingreso PP'!M51/consumo!M54)*100</f>
        <v>3.934105223964611</v>
      </c>
      <c r="N51" s="191">
        <f>('Ingreso PP'!N51/consumo!N54)*100</f>
        <v>3.7488613112102267</v>
      </c>
      <c r="O51" s="176">
        <f>('Ingreso PP'!O51/consumo!O54)*100</f>
        <v>3.6318357457231834</v>
      </c>
      <c r="P51" s="170">
        <f>('Ingreso PP'!P51/consumo!P54)*100</f>
        <v>3.7884913103028097</v>
      </c>
      <c r="Q51" s="207">
        <f t="shared" si="2"/>
        <v>4.9338135930442339</v>
      </c>
    </row>
    <row r="52" spans="2:17" ht="21" customHeight="1" x14ac:dyDescent="0.3">
      <c r="B52" s="79">
        <v>2010</v>
      </c>
      <c r="C52" s="170">
        <f>('Ingreso PP'!C52/consumo!C55)*100</f>
        <v>3.7646120574475086</v>
      </c>
      <c r="D52" s="170">
        <f>('Ingreso PP'!D52/consumo!D55)*100</f>
        <v>3.7290791237572751</v>
      </c>
      <c r="E52" s="170">
        <f>('Ingreso PP'!E52/consumo!E55)*100</f>
        <v>3.8090930077542002</v>
      </c>
      <c r="F52" s="170">
        <f>('Ingreso PP'!F52/consumo!F55)*100</f>
        <v>3.8658517969233799</v>
      </c>
      <c r="G52" s="170">
        <f>('Ingreso PP'!G52/consumo!G55)*100</f>
        <v>3.9098146647839047</v>
      </c>
      <c r="H52" s="170">
        <f>('Ingreso PP'!H52/consumo!H55)*100</f>
        <v>4.3339273045257301</v>
      </c>
      <c r="I52" s="170">
        <f>('Ingreso PP'!I52/consumo!I55)*100</f>
        <v>3.641001496010249</v>
      </c>
      <c r="J52" s="170">
        <f>('Ingreso PP'!J52/consumo!J55)*100</f>
        <v>3.325695504119921</v>
      </c>
      <c r="K52" s="170">
        <f>('Ingreso PP'!K52/consumo!K55)*100</f>
        <v>3.3419835454612001</v>
      </c>
      <c r="L52" s="170">
        <f>('Ingreso PP'!L52/consumo!L55)*100</f>
        <v>3.5597351616214827</v>
      </c>
      <c r="M52" s="170">
        <f>('Ingreso PP'!M52/consumo!M55)*100</f>
        <v>3.4458141695833562</v>
      </c>
      <c r="N52" s="191">
        <f>('Ingreso PP'!N52/consumo!N55)*100</f>
        <v>3.1049123139528993</v>
      </c>
      <c r="O52" s="176">
        <f>('Ingreso PP'!O52/consumo!O55)*100</f>
        <v>3.6530838116679663</v>
      </c>
      <c r="P52" s="170">
        <f>('Ingreso PP'!P52/consumo!P55)*100</f>
        <v>3.4454165787312516</v>
      </c>
      <c r="Q52" s="207">
        <f t="shared" si="2"/>
        <v>0.58505030052100615</v>
      </c>
    </row>
    <row r="53" spans="2:17" ht="21" customHeight="1" x14ac:dyDescent="0.3">
      <c r="B53" s="79">
        <v>2011</v>
      </c>
      <c r="C53" s="170">
        <f>('Ingreso PP'!C53/consumo!C56)*100</f>
        <v>3.5594732903434818</v>
      </c>
      <c r="D53" s="170">
        <f>('Ingreso PP'!D53/consumo!D56)*100</f>
        <v>3.5164860922759855</v>
      </c>
      <c r="E53" s="170">
        <f>('Ingreso PP'!E53/consumo!E56)*100</f>
        <v>3.5701968217966416</v>
      </c>
      <c r="F53" s="170">
        <f>('Ingreso PP'!F53/consumo!F56)*100</f>
        <v>3.2358797428095194</v>
      </c>
      <c r="G53" s="170">
        <f>('Ingreso PP'!G53/consumo!G56)*100</f>
        <v>3.7035951731195218</v>
      </c>
      <c r="H53" s="170">
        <f>('Ingreso PP'!H53/consumo!H56)*100</f>
        <v>3.4031867672070235</v>
      </c>
      <c r="I53" s="170">
        <f>('Ingreso PP'!I53/consumo!I56)*100</f>
        <v>3.8761001312660666</v>
      </c>
      <c r="J53" s="170">
        <f>('Ingreso PP'!J53/consumo!J56)*100</f>
        <v>3.777217470236184</v>
      </c>
      <c r="K53" s="170">
        <f>('Ingreso PP'!K53/consumo!K56)*100</f>
        <v>3.8367358315043787</v>
      </c>
      <c r="L53" s="170">
        <f>('Ingreso PP'!L53/consumo!L56)*100</f>
        <v>3.7501880359667443</v>
      </c>
      <c r="M53" s="170">
        <f>('Ingreso PP'!M53/consumo!M56)*100</f>
        <v>4.0019223592031627</v>
      </c>
      <c r="N53" s="191">
        <f>('Ingreso PP'!N53/consumo!N56)*100</f>
        <v>3.7801300280558801</v>
      </c>
      <c r="O53" s="176">
        <f>('Ingreso PP'!O53/consumo!O56)*100</f>
        <v>3.6607388479981635</v>
      </c>
      <c r="P53" s="170">
        <f>('Ingreso PP'!P53/consumo!P56)*100</f>
        <v>3.8722208907119091</v>
      </c>
      <c r="Q53" s="207">
        <f t="shared" si="2"/>
        <v>0.20954997817863585</v>
      </c>
    </row>
    <row r="54" spans="2:17" ht="21" customHeight="1" x14ac:dyDescent="0.3">
      <c r="B54" s="79">
        <v>2012</v>
      </c>
      <c r="C54" s="170">
        <f>('Ingreso PP'!C54/consumo!C57)*100</f>
        <v>3.5638825079674841</v>
      </c>
      <c r="D54" s="170">
        <f>('Ingreso PP'!D54/consumo!D57)*100</f>
        <v>3.5815434662941659</v>
      </c>
      <c r="E54" s="170">
        <f>('Ingreso PP'!E54/consumo!E57)*100</f>
        <v>3.7406914921699834</v>
      </c>
      <c r="F54" s="170">
        <f>('Ingreso PP'!F54/consumo!F57)*100</f>
        <v>3.6799782761552233</v>
      </c>
      <c r="G54" s="170">
        <f>('Ingreso PP'!G54/consumo!G57)*100</f>
        <v>4.7136851718837303</v>
      </c>
      <c r="H54" s="170">
        <f>('Ingreso PP'!H54/consumo!H57)*100</f>
        <v>4.1802776898904286</v>
      </c>
      <c r="I54" s="170">
        <f>('Ingreso PP'!I54/consumo!I57)*100</f>
        <v>3.9986055417375139</v>
      </c>
      <c r="J54" s="170">
        <f>('Ingreso PP'!J54/consumo!J57)*100</f>
        <v>3.7218893397586941</v>
      </c>
      <c r="K54" s="170">
        <f>('Ingreso PP'!K54/consumo!K57)*100</f>
        <v>3.9349165054306412</v>
      </c>
      <c r="L54" s="170">
        <f>('Ingreso PP'!L54/consumo!L57)*100</f>
        <v>4.2385406177836487</v>
      </c>
      <c r="M54" s="170">
        <f>('Ingreso PP'!M54/consumo!M57)*100</f>
        <v>2.4597093232937604</v>
      </c>
      <c r="N54" s="191">
        <f>('Ingreso PP'!N54/consumo!N57)*100</f>
        <v>5.1022080143812003</v>
      </c>
      <c r="O54" s="176">
        <f>('Ingreso PP'!O54/consumo!O57)*100</f>
        <v>3.8242665310977988</v>
      </c>
      <c r="P54" s="170">
        <f>('Ingreso PP'!P54/consumo!P57)*100</f>
        <v>3.8588194420180346</v>
      </c>
      <c r="Q54" s="207">
        <f t="shared" si="2"/>
        <v>4.4670677120018709</v>
      </c>
    </row>
    <row r="55" spans="2:17" ht="21" customHeight="1" x14ac:dyDescent="0.3">
      <c r="B55" s="79">
        <v>2013</v>
      </c>
      <c r="C55" s="170">
        <f>('Ingreso PP'!C55/consumo!C58)*100</f>
        <v>3.7324794028083446</v>
      </c>
      <c r="D55" s="170">
        <f>('Ingreso PP'!D55/consumo!D58)*100</f>
        <v>3.8282876967771022</v>
      </c>
      <c r="E55" s="170">
        <f>('Ingreso PP'!E55/consumo!E58)*100</f>
        <v>3.788142431238724</v>
      </c>
      <c r="F55" s="170">
        <f>('Ingreso PP'!F55/consumo!F58)*100</f>
        <v>4.1151736363910754</v>
      </c>
      <c r="G55" s="170">
        <f>('Ingreso PP'!G55/consumo!G58)*100</f>
        <v>3.6831999172573244</v>
      </c>
      <c r="H55" s="170">
        <f>('Ingreso PP'!H55/consumo!H58)*100</f>
        <v>4.6835542636549183</v>
      </c>
      <c r="I55" s="170">
        <f>('Ingreso PP'!I55/consumo!I58)*100</f>
        <v>4.205341370237357</v>
      </c>
      <c r="J55" s="170">
        <f>('Ingreso PP'!J55/consumo!J58)*100</f>
        <v>4.0472179824359733</v>
      </c>
      <c r="K55" s="170">
        <f>('Ingreso PP'!K55/consumo!K58)*100</f>
        <v>3.8779885868417416</v>
      </c>
      <c r="L55" s="170">
        <f>('Ingreso PP'!L55/consumo!L58)*100</f>
        <v>4.5506467318301498</v>
      </c>
      <c r="M55" s="170">
        <f>('Ingreso PP'!M55/consumo!M58)*100</f>
        <v>5.4477786265678789</v>
      </c>
      <c r="N55" s="191">
        <f>('Ingreso PP'!N55/consumo!N58)*100</f>
        <v>4.4208031399076368</v>
      </c>
      <c r="O55" s="176">
        <f>('Ingreso PP'!O55/consumo!O58)*100</f>
        <v>4.2009763728221703</v>
      </c>
      <c r="P55" s="170">
        <f>('Ingreso PP'!P55/consumo!P58)*100</f>
        <v>4.4091341439936489</v>
      </c>
      <c r="Q55" s="207">
        <f t="shared" si="2"/>
        <v>9.8505122135468035</v>
      </c>
    </row>
    <row r="56" spans="2:17" ht="21" customHeight="1" x14ac:dyDescent="0.3">
      <c r="B56" s="79">
        <v>2014</v>
      </c>
      <c r="C56" s="170">
        <f>('Ingreso PP'!C56/consumo!C59)*100</f>
        <v>4.2393566133816956</v>
      </c>
      <c r="D56" s="170">
        <f>('Ingreso PP'!D56/consumo!D59)*100</f>
        <v>4.6618069587283744</v>
      </c>
      <c r="E56" s="170">
        <f>('Ingreso PP'!E56/consumo!E59)*100</f>
        <v>4.1923193779081434</v>
      </c>
      <c r="F56" s="170">
        <f>('Ingreso PP'!F56/consumo!F59)*100</f>
        <v>4.1025004350861325</v>
      </c>
      <c r="G56" s="170">
        <f>('Ingreso PP'!G56/consumo!G59)*100</f>
        <v>4.135728638020626</v>
      </c>
      <c r="H56" s="170">
        <f>('Ingreso PP'!H56/consumo!H59)*100</f>
        <v>4.9533618228018073</v>
      </c>
      <c r="I56" s="170">
        <f>('Ingreso PP'!I56/consumo!I59)*100</f>
        <v>5.0778850305586802</v>
      </c>
      <c r="J56" s="170">
        <f>('Ingreso PP'!J56/consumo!J59)*100</f>
        <v>5.0413460189789081</v>
      </c>
      <c r="K56" s="170">
        <f>('Ingreso PP'!K56/consumo!K59)*100</f>
        <v>4.6194640581883046</v>
      </c>
      <c r="L56" s="170">
        <f>('Ingreso PP'!L56/consumo!L59)*100</f>
        <v>5.1995488972625781</v>
      </c>
      <c r="M56" s="170">
        <f>('Ingreso PP'!M56/consumo!M59)*100</f>
        <v>5.3932439321465733</v>
      </c>
      <c r="N56" s="191">
        <f>('Ingreso PP'!N56/consumo!N59)*100</f>
        <v>5.3798507538121338</v>
      </c>
      <c r="O56" s="176">
        <f>('Ingreso PP'!O56/consumo!O59)*100</f>
        <v>4.7333417724207338</v>
      </c>
      <c r="P56" s="170">
        <f>('Ingreso PP'!P56/consumo!P59)*100</f>
        <v>4.9544612866894644</v>
      </c>
      <c r="Q56" s="207">
        <f t="shared" si="2"/>
        <v>12.672420703021615</v>
      </c>
    </row>
    <row r="57" spans="2:17" ht="21" customHeight="1" x14ac:dyDescent="0.3">
      <c r="B57" s="85">
        <v>2015</v>
      </c>
      <c r="C57" s="171">
        <f>('Ingreso PP'!C57/consumo!C60)*100</f>
        <v>5.0200824118416163</v>
      </c>
      <c r="D57" s="171">
        <f>('Ingreso PP'!D57/consumo!D60)*100</f>
        <v>4.8510034134773408</v>
      </c>
      <c r="E57" s="171">
        <f>('Ingreso PP'!E57/consumo!E60)*100</f>
        <v>4.6561623108896075</v>
      </c>
      <c r="F57" s="171">
        <f>('Ingreso PP'!F57/consumo!F60)*100</f>
        <v>4.4230226906204004</v>
      </c>
      <c r="G57" s="171">
        <f>('Ingreso PP'!G57/consumo!G60)*100</f>
        <v>5.0011206109268382</v>
      </c>
      <c r="H57" s="171">
        <f>('Ingreso PP'!H57/consumo!H60)*100</f>
        <v>4.8438368383202288</v>
      </c>
      <c r="I57" s="171">
        <f>('Ingreso PP'!I57/consumo!I60)*100</f>
        <v>5.1318119178775792</v>
      </c>
      <c r="J57" s="171">
        <f>('Ingreso PP'!J57/consumo!J60)*100</f>
        <v>5.0778669219167742</v>
      </c>
      <c r="K57" s="171">
        <f>('Ingreso PP'!K57/consumo!K60)*100</f>
        <v>4.3893476312442479</v>
      </c>
      <c r="L57" s="171">
        <f>('Ingreso PP'!L57/consumo!L60)*100</f>
        <v>4.1747893651740364</v>
      </c>
      <c r="M57" s="171">
        <f>('Ingreso PP'!M57/consumo!M60)*100</f>
        <v>4.1799732447126825</v>
      </c>
      <c r="N57" s="198"/>
      <c r="O57" s="177">
        <f>('Ingreso PP'!O57/consumo!O60)*100</f>
        <v>4.6927219172305339</v>
      </c>
      <c r="P57" s="171"/>
      <c r="Q57" s="218">
        <f t="shared" si="2"/>
        <v>-0.85816442469621723</v>
      </c>
    </row>
    <row r="58" spans="2:17" ht="21" customHeight="1" x14ac:dyDescent="0.3">
      <c r="B58" s="95"/>
      <c r="C58" s="96"/>
      <c r="D58" s="96"/>
      <c r="E58" s="96"/>
      <c r="F58" s="96"/>
      <c r="G58" s="96"/>
      <c r="H58" s="96"/>
      <c r="O58" s="97"/>
      <c r="P58" s="96"/>
    </row>
    <row r="59" spans="2:17" ht="33" x14ac:dyDescent="0.6">
      <c r="B59" s="137" t="s">
        <v>64</v>
      </c>
      <c r="C59" s="123"/>
      <c r="D59" s="123"/>
      <c r="E59" s="123"/>
      <c r="F59" s="123"/>
      <c r="G59" s="123"/>
      <c r="H59" s="123"/>
      <c r="I59" s="123"/>
      <c r="J59" s="123"/>
      <c r="K59" s="123"/>
      <c r="L59" s="123"/>
      <c r="M59" s="123"/>
      <c r="N59" s="185"/>
      <c r="O59" s="123"/>
      <c r="P59" s="123"/>
      <c r="Q59" s="123"/>
    </row>
    <row r="60" spans="2:17" ht="31.2" x14ac:dyDescent="0.3">
      <c r="B60" s="139" t="s">
        <v>23</v>
      </c>
      <c r="C60" s="140" t="s">
        <v>24</v>
      </c>
      <c r="D60" s="141" t="s">
        <v>25</v>
      </c>
      <c r="E60" s="141" t="s">
        <v>26</v>
      </c>
      <c r="F60" s="141" t="s">
        <v>27</v>
      </c>
      <c r="G60" s="141" t="s">
        <v>28</v>
      </c>
      <c r="H60" s="141" t="s">
        <v>29</v>
      </c>
      <c r="I60" s="141" t="s">
        <v>30</v>
      </c>
      <c r="J60" s="141" t="s">
        <v>31</v>
      </c>
      <c r="K60" s="141" t="s">
        <v>32</v>
      </c>
      <c r="L60" s="141" t="s">
        <v>33</v>
      </c>
      <c r="M60" s="141" t="s">
        <v>34</v>
      </c>
      <c r="N60" s="184" t="s">
        <v>35</v>
      </c>
      <c r="O60" s="142" t="s">
        <v>36</v>
      </c>
      <c r="P60" s="143" t="s">
        <v>37</v>
      </c>
      <c r="Q60" s="144" t="s">
        <v>38</v>
      </c>
    </row>
    <row r="61" spans="2:17" ht="21" customHeight="1" x14ac:dyDescent="0.3">
      <c r="B61" s="79">
        <v>2000</v>
      </c>
      <c r="C61" s="180">
        <f>('Ingreso PP'!C61/consumo!C65)*100</f>
        <v>0</v>
      </c>
      <c r="D61" s="180">
        <f>('Ingreso PP'!D61/consumo!D65)*100</f>
        <v>0</v>
      </c>
      <c r="E61" s="180">
        <f>('Ingreso PP'!E61/consumo!E65)*100</f>
        <v>4.5656602901285358E-3</v>
      </c>
      <c r="F61" s="180">
        <f>('Ingreso PP'!F61/consumo!F65)*100</f>
        <v>4.8611429970175118E-2</v>
      </c>
      <c r="G61" s="180">
        <f>('Ingreso PP'!G61/consumo!G65)*100</f>
        <v>-0.52718620915072723</v>
      </c>
      <c r="H61" s="180">
        <f>('Ingreso PP'!H61/consumo!H65)*100</f>
        <v>-0.22361882114642442</v>
      </c>
      <c r="I61" s="180">
        <f>('Ingreso PP'!I61/consumo!I65)*100</f>
        <v>-0.39623393098739101</v>
      </c>
      <c r="J61" s="180">
        <f>('Ingreso PP'!J61/consumo!J65)*100</f>
        <v>0.20445323878654814</v>
      </c>
      <c r="K61" s="180">
        <f>('Ingreso PP'!K61/consumo!K65)*100</f>
        <v>2.02020987965127</v>
      </c>
      <c r="L61" s="180">
        <f>('Ingreso PP'!L61/consumo!L65)*100</f>
        <v>1.7123292894120912</v>
      </c>
      <c r="M61" s="180">
        <f>('Ingreso PP'!M61/consumo!M65)*100</f>
        <v>1.3854123528492859</v>
      </c>
      <c r="N61" s="196">
        <f>('Ingreso PP'!N61/consumo!N65)*100</f>
        <v>0.61642660023198559</v>
      </c>
      <c r="O61" s="175">
        <f>('Ingreso PP'!O61/consumo!O65)*100</f>
        <v>0.39028245409843931</v>
      </c>
      <c r="P61" s="169">
        <f>('Ingreso PP'!P61/consumo!P65)*100</f>
        <v>0.81393604893778526</v>
      </c>
      <c r="Q61" s="219"/>
    </row>
    <row r="62" spans="2:17" ht="21" customHeight="1" x14ac:dyDescent="0.3">
      <c r="B62" s="79">
        <v>2001</v>
      </c>
      <c r="C62" s="179">
        <f>('Ingreso PP'!C62/consumo!C66)*100</f>
        <v>-1.071869690623114</v>
      </c>
      <c r="D62" s="179">
        <f>('Ingreso PP'!D62/consumo!D66)*100</f>
        <v>0.71265008724090084</v>
      </c>
      <c r="E62" s="179">
        <f>('Ingreso PP'!E62/consumo!E66)*100</f>
        <v>1.7744890150402974</v>
      </c>
      <c r="F62" s="179">
        <f>('Ingreso PP'!F62/consumo!F66)*100</f>
        <v>0.32217381021127989</v>
      </c>
      <c r="G62" s="179">
        <f>('Ingreso PP'!G62/consumo!G66)*100</f>
        <v>0.587227451849196</v>
      </c>
      <c r="H62" s="179">
        <f>('Ingreso PP'!H62/consumo!H66)*100</f>
        <v>2.9369986325721387</v>
      </c>
      <c r="I62" s="179">
        <f>('Ingreso PP'!I62/consumo!I66)*100</f>
        <v>0.76594859563480311</v>
      </c>
      <c r="J62" s="179">
        <f>('Ingreso PP'!J62/consumo!J66)*100</f>
        <v>2.2134427748546268</v>
      </c>
      <c r="K62" s="179">
        <f>('Ingreso PP'!K62/consumo!K66)*100</f>
        <v>-0.66739879704068383</v>
      </c>
      <c r="L62" s="179">
        <f>('Ingreso PP'!L62/consumo!L66)*100</f>
        <v>1.1554068160348689</v>
      </c>
      <c r="M62" s="179">
        <f>('Ingreso PP'!M62/consumo!M66)*100</f>
        <v>3.902509558026563</v>
      </c>
      <c r="N62" s="197">
        <f>('Ingreso PP'!N62/consumo!N66)*100</f>
        <v>0.5639864846025352</v>
      </c>
      <c r="O62" s="176">
        <f>('Ingreso PP'!O62/consumo!O66)*100</f>
        <v>0.91133455982295108</v>
      </c>
      <c r="P62" s="170">
        <f>('Ingreso PP'!P62/consumo!P66)*100</f>
        <v>1.1424056680614791</v>
      </c>
      <c r="Q62" s="207"/>
    </row>
    <row r="63" spans="2:17" ht="21" customHeight="1" x14ac:dyDescent="0.3">
      <c r="B63" s="79">
        <v>2002</v>
      </c>
      <c r="C63" s="179">
        <f>('Ingreso PP'!C63/consumo!C67)*100</f>
        <v>-6.7008259406546353E-2</v>
      </c>
      <c r="D63" s="179">
        <f>('Ingreso PP'!D63/consumo!D67)*100</f>
        <v>2.6915341534153412</v>
      </c>
      <c r="E63" s="179">
        <f>('Ingreso PP'!E63/consumo!E67)*100</f>
        <v>-0.67273530669340909</v>
      </c>
      <c r="F63" s="179">
        <f>('Ingreso PP'!F63/consumo!F67)*100</f>
        <v>1.5234294941465081</v>
      </c>
      <c r="G63" s="179">
        <f>('Ingreso PP'!G63/consumo!G67)*100</f>
        <v>1.5563533179990974</v>
      </c>
      <c r="H63" s="179">
        <f>('Ingreso PP'!H63/consumo!H67)*100</f>
        <v>2.5224447042775018</v>
      </c>
      <c r="I63" s="179">
        <f>('Ingreso PP'!I63/consumo!I67)*100</f>
        <v>1.5738386308068459</v>
      </c>
      <c r="J63" s="179">
        <f>('Ingreso PP'!J63/consumo!J67)*100</f>
        <v>0.80223015165031208</v>
      </c>
      <c r="K63" s="179">
        <f>('Ingreso PP'!K63/consumo!K67)*100</f>
        <v>1.6047126745435019</v>
      </c>
      <c r="L63" s="179">
        <f>('Ingreso PP'!L63/consumo!L67)*100</f>
        <v>2.2270914443072831</v>
      </c>
      <c r="M63" s="179">
        <f>('Ingreso PP'!M63/consumo!M67)*100</f>
        <v>0.44971536130750162</v>
      </c>
      <c r="N63" s="197">
        <f>('Ingreso PP'!N63/consumo!N67)*100</f>
        <v>2.1057877227361796</v>
      </c>
      <c r="O63" s="176">
        <f>('Ingreso PP'!O63/consumo!O67)*100</f>
        <v>1.3290089466255797</v>
      </c>
      <c r="P63" s="170">
        <f>('Ingreso PP'!P63/consumo!P67)*100</f>
        <v>1.3440071952145516</v>
      </c>
      <c r="Q63" s="207">
        <f t="shared" ref="Q63:Q76" si="3">((O63/O62)-1)*100</f>
        <v>45.831070741328197</v>
      </c>
    </row>
    <row r="64" spans="2:17" ht="21" customHeight="1" x14ac:dyDescent="0.3">
      <c r="B64" s="79">
        <v>2003</v>
      </c>
      <c r="C64" s="179">
        <f>('Ingreso PP'!C64/consumo!C68)*100</f>
        <v>1.4504771591454737</v>
      </c>
      <c r="D64" s="179">
        <f>('Ingreso PP'!D64/consumo!D68)*100</f>
        <v>0.15059751165065732</v>
      </c>
      <c r="E64" s="179">
        <f>('Ingreso PP'!E64/consumo!E68)*100</f>
        <v>1.3691594669979203</v>
      </c>
      <c r="F64" s="179">
        <f>('Ingreso PP'!F64/consumo!F68)*100</f>
        <v>1.6002731153178806</v>
      </c>
      <c r="G64" s="179">
        <f>('Ingreso PP'!G64/consumo!G68)*100</f>
        <v>0.64164437475160685</v>
      </c>
      <c r="H64" s="179">
        <f>('Ingreso PP'!H64/consumo!H68)*100</f>
        <v>2.0319935113377015</v>
      </c>
      <c r="I64" s="179">
        <f>('Ingreso PP'!I64/consumo!I68)*100</f>
        <v>6.093160428626514</v>
      </c>
      <c r="J64" s="179">
        <f>('Ingreso PP'!J64/consumo!J68)*100</f>
        <v>1.5809047665275218</v>
      </c>
      <c r="K64" s="179">
        <f>('Ingreso PP'!K64/consumo!K68)*100</f>
        <v>1.8481157686467582</v>
      </c>
      <c r="L64" s="179">
        <f>('Ingreso PP'!L64/consumo!L68)*100</f>
        <v>2.185074211502783</v>
      </c>
      <c r="M64" s="179">
        <f>('Ingreso PP'!M64/consumo!M68)*100</f>
        <v>3.046027846027846</v>
      </c>
      <c r="N64" s="197">
        <f>('Ingreso PP'!N64/consumo!N68)*100</f>
        <v>1.3123051302215849</v>
      </c>
      <c r="O64" s="176">
        <f>('Ingreso PP'!O64/consumo!O68)*100</f>
        <v>1.933143121587116</v>
      </c>
      <c r="P64" s="170">
        <f>('Ingreso PP'!P64/consumo!P68)*100</f>
        <v>2.4902137222919611</v>
      </c>
      <c r="Q64" s="207">
        <f t="shared" si="3"/>
        <v>45.457494962352449</v>
      </c>
    </row>
    <row r="65" spans="2:17" ht="21" customHeight="1" x14ac:dyDescent="0.3">
      <c r="B65" s="79">
        <v>2004</v>
      </c>
      <c r="C65" s="179">
        <f>('Ingreso PP'!C65/consumo!C69)*100</f>
        <v>2.799339806302692</v>
      </c>
      <c r="D65" s="179">
        <f>('Ingreso PP'!D65/consumo!D69)*100</f>
        <v>2.2270895181235804</v>
      </c>
      <c r="E65" s="179">
        <f>('Ingreso PP'!E65/consumo!E69)*100</f>
        <v>2.0663752463387759</v>
      </c>
      <c r="F65" s="179">
        <f>('Ingreso PP'!F65/consumo!F69)*100</f>
        <v>1.9211899487116708</v>
      </c>
      <c r="G65" s="179">
        <f>('Ingreso PP'!G65/consumo!G69)*100</f>
        <v>2.2650313187584294</v>
      </c>
      <c r="H65" s="179">
        <f>('Ingreso PP'!H65/consumo!H69)*100</f>
        <v>2.6516118587039768</v>
      </c>
      <c r="I65" s="179">
        <f>('Ingreso PP'!I65/consumo!I69)*100</f>
        <v>3.133407498878729</v>
      </c>
      <c r="J65" s="179">
        <f>('Ingreso PP'!J65/consumo!J69)*100</f>
        <v>3.0281309115607868</v>
      </c>
      <c r="K65" s="179">
        <f>('Ingreso PP'!K65/consumo!K69)*100</f>
        <v>2.411541099499924</v>
      </c>
      <c r="L65" s="179">
        <f>('Ingreso PP'!L65/consumo!L69)*100</f>
        <v>2.8152690173498107</v>
      </c>
      <c r="M65" s="179">
        <f>('Ingreso PP'!M65/consumo!M69)*100</f>
        <v>2.2225849359559251</v>
      </c>
      <c r="N65" s="197">
        <f>('Ingreso PP'!N65/consumo!N69)*100</f>
        <v>2.6386240006409607</v>
      </c>
      <c r="O65" s="176">
        <f>('Ingreso PP'!O65/consumo!O69)*100</f>
        <v>2.5051590313406669</v>
      </c>
      <c r="P65" s="170">
        <f>('Ingreso PP'!P65/consumo!P69)*100</f>
        <v>2.6889610578752245</v>
      </c>
      <c r="Q65" s="207">
        <f t="shared" si="3"/>
        <v>29.589941032608301</v>
      </c>
    </row>
    <row r="66" spans="2:17" ht="21" customHeight="1" x14ac:dyDescent="0.3">
      <c r="B66" s="79">
        <v>2005</v>
      </c>
      <c r="C66" s="179">
        <f>('Ingreso PP'!C66/consumo!C70)*100</f>
        <v>2.6791975044941525</v>
      </c>
      <c r="D66" s="179">
        <f>('Ingreso PP'!D66/consumo!D70)*100</f>
        <v>2.7027680884111822</v>
      </c>
      <c r="E66" s="179">
        <f>('Ingreso PP'!E66/consumo!E70)*100</f>
        <v>3.0865290179345419</v>
      </c>
      <c r="F66" s="179">
        <f>('Ingreso PP'!F66/consumo!F70)*100</f>
        <v>2.5747516271600888</v>
      </c>
      <c r="G66" s="179">
        <f>('Ingreso PP'!G66/consumo!G70)*100</f>
        <v>2.6143039328376383</v>
      </c>
      <c r="H66" s="179">
        <f>('Ingreso PP'!H66/consumo!H70)*100</f>
        <v>2.3918703774879382</v>
      </c>
      <c r="I66" s="179">
        <f>('Ingreso PP'!I66/consumo!I70)*100</f>
        <v>2.8098269438760473</v>
      </c>
      <c r="J66" s="179">
        <f>('Ingreso PP'!J66/consumo!J70)*100</f>
        <v>3.2422079880580275</v>
      </c>
      <c r="K66" s="179">
        <f>('Ingreso PP'!K66/consumo!K70)*100</f>
        <v>3.3479409265520212</v>
      </c>
      <c r="L66" s="179">
        <f>('Ingreso PP'!L66/consumo!L70)*100</f>
        <v>2.7986952128180591</v>
      </c>
      <c r="M66" s="179">
        <f>('Ingreso PP'!M66/consumo!M70)*100</f>
        <v>2.4570460488541519</v>
      </c>
      <c r="N66" s="197">
        <f>('Ingreso PP'!N66/consumo!N70)*100</f>
        <v>2.9132656276078248</v>
      </c>
      <c r="O66" s="176">
        <f>('Ingreso PP'!O66/consumo!O70)*100</f>
        <v>2.7975943134836494</v>
      </c>
      <c r="P66" s="170">
        <f>('Ingreso PP'!P66/consumo!P70)*100</f>
        <v>2.9648128436085481</v>
      </c>
      <c r="Q66" s="207">
        <f t="shared" si="3"/>
        <v>11.673322071951752</v>
      </c>
    </row>
    <row r="67" spans="2:17" ht="21" customHeight="1" x14ac:dyDescent="0.3">
      <c r="B67" s="79">
        <v>2006</v>
      </c>
      <c r="C67" s="179">
        <f>('Ingreso PP'!C67/consumo!C71)*100</f>
        <v>2.975707339488717</v>
      </c>
      <c r="D67" s="179">
        <f>('Ingreso PP'!D67/consumo!D71)*100</f>
        <v>3.0955634413853659</v>
      </c>
      <c r="E67" s="179">
        <f>('Ingreso PP'!E67/consumo!E71)*100</f>
        <v>2.9377754173236741</v>
      </c>
      <c r="F67" s="179">
        <f>('Ingreso PP'!F67/consumo!F71)*100</f>
        <v>2.6393986398484719</v>
      </c>
      <c r="G67" s="179">
        <f>('Ingreso PP'!G67/consumo!G71)*100</f>
        <v>2.7922218813471229</v>
      </c>
      <c r="H67" s="179">
        <f>('Ingreso PP'!H67/consumo!H71)*100</f>
        <v>3.6019102179899032</v>
      </c>
      <c r="I67" s="179">
        <f>('Ingreso PP'!I67/consumo!I71)*100</f>
        <v>3.5923963085734285</v>
      </c>
      <c r="J67" s="179">
        <f>('Ingreso PP'!J67/consumo!J71)*100</f>
        <v>-1.7713344405562561</v>
      </c>
      <c r="K67" s="179">
        <f>('Ingreso PP'!K67/consumo!K71)*100</f>
        <v>12.061917323193981</v>
      </c>
      <c r="L67" s="179">
        <f>('Ingreso PP'!L67/consumo!L71)*100</f>
        <v>2.3906589700479008</v>
      </c>
      <c r="M67" s="179">
        <f>('Ingreso PP'!M67/consumo!M71)*100</f>
        <v>3.6047222370671226</v>
      </c>
      <c r="N67" s="197">
        <f>('Ingreso PP'!N67/consumo!N71)*100</f>
        <v>3.9123525526914427</v>
      </c>
      <c r="O67" s="176">
        <f>('Ingreso PP'!O67/consumo!O71)*100</f>
        <v>3.5480595993298634</v>
      </c>
      <c r="P67" s="170">
        <f>('Ingreso PP'!P67/consumo!P71)*100</f>
        <v>3.6698600446262497</v>
      </c>
      <c r="Q67" s="207">
        <f t="shared" si="3"/>
        <v>26.825379299249128</v>
      </c>
    </row>
    <row r="68" spans="2:17" ht="21" customHeight="1" x14ac:dyDescent="0.3">
      <c r="B68" s="79">
        <v>2007</v>
      </c>
      <c r="C68" s="179">
        <f>('Ingreso PP'!C68/consumo!C72)*100</f>
        <v>3.0228617354517118</v>
      </c>
      <c r="D68" s="179">
        <f>('Ingreso PP'!D68/consumo!D72)*100</f>
        <v>3.3774594948515513</v>
      </c>
      <c r="E68" s="179">
        <f>('Ingreso PP'!E68/consumo!E72)*100</f>
        <v>3.4803688610897767</v>
      </c>
      <c r="F68" s="179">
        <f>('Ingreso PP'!F68/consumo!F72)*100</f>
        <v>2.9150827305175584</v>
      </c>
      <c r="G68" s="179">
        <f>('Ingreso PP'!G68/consumo!G72)*100</f>
        <v>3.1386005388127387</v>
      </c>
      <c r="H68" s="179">
        <f>('Ingreso PP'!H68/consumo!H72)*100</f>
        <v>3.6056069841945226</v>
      </c>
      <c r="I68" s="179">
        <f>('Ingreso PP'!I68/consumo!I72)*100</f>
        <v>3.6593298750604948</v>
      </c>
      <c r="J68" s="179">
        <f>('Ingreso PP'!J68/consumo!J72)*100</f>
        <v>3.8081912308422319</v>
      </c>
      <c r="K68" s="179">
        <f>('Ingreso PP'!K68/consumo!K72)*100</f>
        <v>3.975305604711235</v>
      </c>
      <c r="L68" s="179">
        <f>('Ingreso PP'!L68/consumo!L72)*100</f>
        <v>3.6519059343805247</v>
      </c>
      <c r="M68" s="179">
        <f>('Ingreso PP'!M68/consumo!M72)*100</f>
        <v>3.6070815505050255</v>
      </c>
      <c r="N68" s="197">
        <f>('Ingreso PP'!N68/consumo!N72)*100</f>
        <v>3.5579868995277071</v>
      </c>
      <c r="O68" s="176">
        <f>('Ingreso PP'!O68/consumo!O72)*100</f>
        <v>3.4839832598480025</v>
      </c>
      <c r="P68" s="170">
        <f>('Ingreso PP'!P68/consumo!P72)*100</f>
        <v>3.7143010087043167</v>
      </c>
      <c r="Q68" s="207">
        <f t="shared" si="3"/>
        <v>-1.8059544291184726</v>
      </c>
    </row>
    <row r="69" spans="2:17" ht="21" customHeight="1" x14ac:dyDescent="0.3">
      <c r="B69" s="79">
        <v>2008</v>
      </c>
      <c r="C69" s="179">
        <f>('Ingreso PP'!C69/consumo!C73)*100</f>
        <v>3.6832501930760144</v>
      </c>
      <c r="D69" s="179">
        <f>('Ingreso PP'!D69/consumo!D73)*100</f>
        <v>3.6255552415926733</v>
      </c>
      <c r="E69" s="179">
        <f>('Ingreso PP'!E69/consumo!E73)*100</f>
        <v>3.7196576301105786</v>
      </c>
      <c r="F69" s="179">
        <f>('Ingreso PP'!F69/consumo!F73)*100</f>
        <v>3.5986962656860535</v>
      </c>
      <c r="G69" s="179">
        <f>('Ingreso PP'!G69/consumo!G73)*100</f>
        <v>3.802884125623387</v>
      </c>
      <c r="H69" s="179">
        <f>('Ingreso PP'!H69/consumo!H73)*100</f>
        <v>3.882571045941134</v>
      </c>
      <c r="I69" s="179">
        <f>('Ingreso PP'!I69/consumo!I73)*100</f>
        <v>3.8504423002213821</v>
      </c>
      <c r="J69" s="179">
        <f>('Ingreso PP'!J69/consumo!J73)*100</f>
        <v>4.1176951972676568</v>
      </c>
      <c r="K69" s="179">
        <f>('Ingreso PP'!K69/consumo!K73)*100</f>
        <v>4.2424047879803819</v>
      </c>
      <c r="L69" s="179">
        <f>('Ingreso PP'!L69/consumo!L73)*100</f>
        <v>4.638035945675723</v>
      </c>
      <c r="M69" s="179">
        <f>('Ingreso PP'!M69/consumo!M73)*100</f>
        <v>4.4874709710478866</v>
      </c>
      <c r="N69" s="197">
        <f>('Ingreso PP'!N69/consumo!N73)*100</f>
        <v>4.0112981310824996</v>
      </c>
      <c r="O69" s="176">
        <f>('Ingreso PP'!O69/consumo!O73)*100</f>
        <v>3.9720967058012273</v>
      </c>
      <c r="P69" s="170">
        <f>('Ingreso PP'!P69/consumo!P73)*100</f>
        <v>4.1616002252371214</v>
      </c>
      <c r="Q69" s="207">
        <f t="shared" si="3"/>
        <v>14.010212149369504</v>
      </c>
    </row>
    <row r="70" spans="2:17" ht="21" customHeight="1" x14ac:dyDescent="0.3">
      <c r="B70" s="79">
        <v>2009</v>
      </c>
      <c r="C70" s="179">
        <f>('Ingreso PP'!C70/consumo!C74)*100</f>
        <v>3.9645315930637604</v>
      </c>
      <c r="D70" s="179">
        <f>('Ingreso PP'!D70/consumo!D74)*100</f>
        <v>4.272488954362422</v>
      </c>
      <c r="E70" s="179">
        <f>('Ingreso PP'!E70/consumo!E74)*100</f>
        <v>4.3481817085550727</v>
      </c>
      <c r="F70" s="179">
        <f>('Ingreso PP'!F70/consumo!F74)*100</f>
        <v>4.1883761899152185</v>
      </c>
      <c r="G70" s="179">
        <f>('Ingreso PP'!G70/consumo!G74)*100</f>
        <v>3.9295235995772102</v>
      </c>
      <c r="H70" s="179">
        <f>('Ingreso PP'!H70/consumo!H74)*100</f>
        <v>3.8687587719298242</v>
      </c>
      <c r="I70" s="179">
        <f>('Ingreso PP'!I70/consumo!I74)*100</f>
        <v>4.7479724009481892</v>
      </c>
      <c r="J70" s="179">
        <f>('Ingreso PP'!J70/consumo!J74)*100</f>
        <v>3.5204562417124454</v>
      </c>
      <c r="K70" s="179">
        <f>('Ingreso PP'!K70/consumo!K74)*100</f>
        <v>3.5012533504857579</v>
      </c>
      <c r="L70" s="179">
        <f>('Ingreso PP'!L70/consumo!L74)*100</f>
        <v>4.3980401333082995</v>
      </c>
      <c r="M70" s="179">
        <f>('Ingreso PP'!M70/consumo!M74)*100</f>
        <v>4.9549340843407181</v>
      </c>
      <c r="N70" s="197">
        <f>('Ingreso PP'!N70/consumo!N74)*100</f>
        <v>5.3286346992135316</v>
      </c>
      <c r="O70" s="176">
        <f>('Ingreso PP'!O70/consumo!O74)*100</f>
        <v>4.2387862270364733</v>
      </c>
      <c r="P70" s="170">
        <f>('Ingreso PP'!P70/consumo!P74)*100</f>
        <v>4.3993009407389589</v>
      </c>
      <c r="Q70" s="207">
        <f t="shared" si="3"/>
        <v>6.7140742279951926</v>
      </c>
    </row>
    <row r="71" spans="2:17" ht="21" customHeight="1" x14ac:dyDescent="0.3">
      <c r="B71" s="79">
        <v>2010</v>
      </c>
      <c r="C71" s="179">
        <f>('Ingreso PP'!C71/consumo!C75)*100</f>
        <v>3.9051691262723494</v>
      </c>
      <c r="D71" s="179">
        <f>('Ingreso PP'!D71/consumo!D75)*100</f>
        <v>4.4854618548831686</v>
      </c>
      <c r="E71" s="179">
        <f>('Ingreso PP'!E71/consumo!E75)*100</f>
        <v>4.0535306011567176</v>
      </c>
      <c r="F71" s="179">
        <f>('Ingreso PP'!F71/consumo!F75)*100</f>
        <v>4.5174090994820535</v>
      </c>
      <c r="G71" s="179">
        <f>('Ingreso PP'!G71/consumo!G75)*100</f>
        <v>4.9405772778138433</v>
      </c>
      <c r="H71" s="179">
        <f>('Ingreso PP'!H71/consumo!H75)*100</f>
        <v>4.6474160366836044</v>
      </c>
      <c r="I71" s="179">
        <f>('Ingreso PP'!I71/consumo!I75)*100</f>
        <v>4.7103493845312965</v>
      </c>
      <c r="J71" s="179">
        <f>('Ingreso PP'!J71/consumo!J75)*100</f>
        <v>3.979146770257465</v>
      </c>
      <c r="K71" s="179">
        <f>('Ingreso PP'!K71/consumo!K75)*100</f>
        <v>3.2967906927963293</v>
      </c>
      <c r="L71" s="179">
        <f>('Ingreso PP'!L71/consumo!L75)*100</f>
        <v>4.2446860431039735</v>
      </c>
      <c r="M71" s="179">
        <f>('Ingreso PP'!M71/consumo!M75)*100</f>
        <v>4.2602720996290859</v>
      </c>
      <c r="N71" s="197">
        <f>('Ingreso PP'!N71/consumo!N75)*100</f>
        <v>3.3276632594411009</v>
      </c>
      <c r="O71" s="176">
        <f>('Ingreso PP'!O71/consumo!O75)*100</f>
        <v>4.1966331841439235</v>
      </c>
      <c r="P71" s="170">
        <f>('Ingreso PP'!P71/consumo!P75)*100</f>
        <v>4.0029229652915506</v>
      </c>
      <c r="Q71" s="207">
        <f t="shared" si="3"/>
        <v>-0.99446022127001044</v>
      </c>
    </row>
    <row r="72" spans="2:17" ht="21" customHeight="1" x14ac:dyDescent="0.3">
      <c r="B72" s="79">
        <v>2011</v>
      </c>
      <c r="C72" s="179">
        <f>('Ingreso PP'!C72/consumo!C76)*100</f>
        <v>4.1822902496615981</v>
      </c>
      <c r="D72" s="179">
        <f>('Ingreso PP'!D72/consumo!D76)*100</f>
        <v>4.1167164571017434</v>
      </c>
      <c r="E72" s="179">
        <f>('Ingreso PP'!E72/consumo!E76)*100</f>
        <v>4.034632767656313</v>
      </c>
      <c r="F72" s="179">
        <f>('Ingreso PP'!F72/consumo!F76)*100</f>
        <v>3.9016526082338632</v>
      </c>
      <c r="G72" s="179">
        <f>('Ingreso PP'!G72/consumo!G76)*100</f>
        <v>3.9419540421922665</v>
      </c>
      <c r="H72" s="179">
        <f>('Ingreso PP'!H72/consumo!H76)*100</f>
        <v>4.0324017873794231</v>
      </c>
      <c r="I72" s="179">
        <f>('Ingreso PP'!I72/consumo!I76)*100</f>
        <v>4.445052716245649</v>
      </c>
      <c r="J72" s="179">
        <f>('Ingreso PP'!J72/consumo!J76)*100</f>
        <v>4.2294274973510246</v>
      </c>
      <c r="K72" s="179">
        <f>('Ingreso PP'!K72/consumo!K76)*100</f>
        <v>4.7161377324343849</v>
      </c>
      <c r="L72" s="179">
        <f>('Ingreso PP'!L72/consumo!L76)*100</f>
        <v>4.2413913544120865</v>
      </c>
      <c r="M72" s="179">
        <f>('Ingreso PP'!M72/consumo!M76)*100</f>
        <v>4.325652438394239</v>
      </c>
      <c r="N72" s="197">
        <f>('Ingreso PP'!N72/consumo!N76)*100</f>
        <v>4.3782966525586771</v>
      </c>
      <c r="O72" s="176">
        <f>('Ingreso PP'!O72/consumo!O76)*100</f>
        <v>4.214797324668397</v>
      </c>
      <c r="P72" s="170">
        <f>('Ingreso PP'!P72/consumo!P76)*100</f>
        <v>4.439931294313622</v>
      </c>
      <c r="Q72" s="207">
        <f t="shared" si="3"/>
        <v>0.43282649989764277</v>
      </c>
    </row>
    <row r="73" spans="2:17" ht="21" customHeight="1" x14ac:dyDescent="0.3">
      <c r="B73" s="79">
        <v>2012</v>
      </c>
      <c r="C73" s="179">
        <f>('Ingreso PP'!C73/consumo!C77)*100</f>
        <v>4.1436664062831028</v>
      </c>
      <c r="D73" s="179">
        <f>('Ingreso PP'!D73/consumo!D77)*100</f>
        <v>4.3194099083735438</v>
      </c>
      <c r="E73" s="179">
        <f>('Ingreso PP'!E73/consumo!E77)*100</f>
        <v>4.5195443851063093</v>
      </c>
      <c r="F73" s="179">
        <f>('Ingreso PP'!F73/consumo!F77)*100</f>
        <v>3.2223013124124051</v>
      </c>
      <c r="G73" s="179">
        <f>('Ingreso PP'!G73/consumo!G77)*100</f>
        <v>5.8676002053968643</v>
      </c>
      <c r="H73" s="179">
        <f>('Ingreso PP'!H73/consumo!H77)*100</f>
        <v>4.9051756422584036</v>
      </c>
      <c r="I73" s="179">
        <f>('Ingreso PP'!I73/consumo!I77)*100</f>
        <v>4.6758791928430119</v>
      </c>
      <c r="J73" s="179">
        <f>('Ingreso PP'!J73/consumo!J77)*100</f>
        <v>4.0922196081841458</v>
      </c>
      <c r="K73" s="179">
        <f>('Ingreso PP'!K73/consumo!K77)*100</f>
        <v>4.619323568194079</v>
      </c>
      <c r="L73" s="179">
        <f>('Ingreso PP'!L73/consumo!L77)*100</f>
        <v>8.880425160944867</v>
      </c>
      <c r="M73" s="179">
        <f>('Ingreso PP'!M73/consumo!M77)*100</f>
        <v>0.33800759463572894</v>
      </c>
      <c r="N73" s="197">
        <f>('Ingreso PP'!N73/consumo!N77)*100</f>
        <v>-2.8720350187543323E-2</v>
      </c>
      <c r="O73" s="176">
        <f>('Ingreso PP'!O73/consumo!O77)*100</f>
        <v>3.0088431118208989</v>
      </c>
      <c r="P73" s="170">
        <f>('Ingreso PP'!P73/consumo!P77)*100</f>
        <v>3.1370168571781569</v>
      </c>
      <c r="Q73" s="207">
        <f t="shared" si="3"/>
        <v>-28.612389160192365</v>
      </c>
    </row>
    <row r="74" spans="2:17" ht="21" customHeight="1" x14ac:dyDescent="0.3">
      <c r="B74" s="79">
        <v>2013</v>
      </c>
      <c r="C74" s="170">
        <f>('Ingreso PP'!C74/consumo!C78)*100</f>
        <v>5.7388655597689606</v>
      </c>
      <c r="D74" s="170">
        <f>('Ingreso PP'!D74/consumo!D78)*100</f>
        <v>4.5511120139202745</v>
      </c>
      <c r="E74" s="170">
        <f>('Ingreso PP'!E74/consumo!E78)*100</f>
        <v>5.3708200309400551</v>
      </c>
      <c r="F74" s="170">
        <f>('Ingreso PP'!F74/consumo!F78)*100</f>
        <v>4.7134363997206234</v>
      </c>
      <c r="G74" s="170">
        <f>('Ingreso PP'!G74/consumo!G78)*100</f>
        <v>4.2248815064744978</v>
      </c>
      <c r="H74" s="170">
        <f>('Ingreso PP'!H74/consumo!H78)*100</f>
        <v>5.2524506972626543</v>
      </c>
      <c r="I74" s="170">
        <f>('Ingreso PP'!I74/consumo!I78)*100</f>
        <v>5.5180991278705154</v>
      </c>
      <c r="J74" s="170">
        <f>('Ingreso PP'!J74/consumo!J78)*100</f>
        <v>4.1501296561203365</v>
      </c>
      <c r="K74" s="170">
        <f>('Ingreso PP'!K74/consumo!K78)*100</f>
        <v>4.1918737087737217</v>
      </c>
      <c r="L74" s="170">
        <f>('Ingreso PP'!L74/consumo!L78)*100</f>
        <v>5.4657420352800239</v>
      </c>
      <c r="M74" s="170">
        <f>('Ingreso PP'!M74/consumo!M78)*100</f>
        <v>7.4641772359183758</v>
      </c>
      <c r="N74" s="191">
        <f>('Ingreso PP'!N74/consumo!N78)*100</f>
        <v>5.0183253760602415</v>
      </c>
      <c r="O74" s="176">
        <f>('Ingreso PP'!O74/consumo!O78)*100</f>
        <v>5.1408528643483438</v>
      </c>
      <c r="P74" s="170">
        <f>('Ingreso PP'!P74/consumo!P78)*100</f>
        <v>5.1210167646987523</v>
      </c>
      <c r="Q74" s="207">
        <f t="shared" si="3"/>
        <v>70.858122982596797</v>
      </c>
    </row>
    <row r="75" spans="2:17" ht="21" customHeight="1" x14ac:dyDescent="0.3">
      <c r="B75" s="79">
        <v>2014</v>
      </c>
      <c r="C75" s="170">
        <f>('Ingreso PP'!C75/consumo!C79)*100</f>
        <v>4.9440244505060873</v>
      </c>
      <c r="D75" s="170">
        <f>('Ingreso PP'!D75/consumo!D79)*100</f>
        <v>4.3848709626875539</v>
      </c>
      <c r="E75" s="170">
        <f>('Ingreso PP'!E75/consumo!E79)*100</f>
        <v>5.6929856731015418</v>
      </c>
      <c r="F75" s="170">
        <f>('Ingreso PP'!F75/consumo!F79)*100</f>
        <v>4.5005167416982541</v>
      </c>
      <c r="G75" s="170">
        <f>('Ingreso PP'!G75/consumo!G79)*100</f>
        <v>4.4287029700476177</v>
      </c>
      <c r="H75" s="170">
        <f>('Ingreso PP'!H75/consumo!H79)*100</f>
        <v>5.6729948835472781</v>
      </c>
      <c r="I75" s="170">
        <f>('Ingreso PP'!I75/consumo!I79)*100</f>
        <v>5.6540341961432006</v>
      </c>
      <c r="J75" s="170">
        <f>('Ingreso PP'!J75/consumo!J79)*100</f>
        <v>5.3334052568648023</v>
      </c>
      <c r="K75" s="170">
        <f>('Ingreso PP'!K75/consumo!K79)*100</f>
        <v>5.3617015891514646</v>
      </c>
      <c r="L75" s="170">
        <f>('Ingreso PP'!L75/consumo!L79)*100</f>
        <v>6.1216898350911091</v>
      </c>
      <c r="M75" s="170">
        <f>('Ingreso PP'!M75/consumo!M79)*100</f>
        <v>6.6189040938070081</v>
      </c>
      <c r="N75" s="191">
        <f>('Ingreso PP'!N75/consumo!N79)*100</f>
        <v>5.857359026429255</v>
      </c>
      <c r="O75" s="176">
        <f>('Ingreso PP'!O75/consumo!O79)*100</f>
        <v>5.4093920546539147</v>
      </c>
      <c r="P75" s="170">
        <f>('Ingreso PP'!P75/consumo!P79)*100</f>
        <v>5.6569973704319407</v>
      </c>
      <c r="Q75" s="207">
        <f t="shared" si="3"/>
        <v>5.2236311248641698</v>
      </c>
    </row>
    <row r="76" spans="2:17" ht="21" customHeight="1" x14ac:dyDescent="0.3">
      <c r="B76" s="85">
        <v>2015</v>
      </c>
      <c r="C76" s="171">
        <f>('Ingreso PP'!C76/consumo!C80)*100</f>
        <v>5.7973109839280372</v>
      </c>
      <c r="D76" s="171">
        <f>('Ingreso PP'!D76/consumo!D80)*100</f>
        <v>5.5880342343821452</v>
      </c>
      <c r="E76" s="171">
        <f>('Ingreso PP'!E76/consumo!E80)*100</f>
        <v>5.0942628339568152</v>
      </c>
      <c r="F76" s="171">
        <f>('Ingreso PP'!F76/consumo!F80)*100</f>
        <v>5.8704464576179287</v>
      </c>
      <c r="G76" s="171">
        <f>('Ingreso PP'!G76/consumo!G80)*100</f>
        <v>5.6741553455781286</v>
      </c>
      <c r="H76" s="171">
        <f>('Ingreso PP'!H76/consumo!H80)*100</f>
        <v>4.8230236065661183</v>
      </c>
      <c r="I76" s="171">
        <f>('Ingreso PP'!I76/consumo!I80)*100</f>
        <v>5.7463058970928342</v>
      </c>
      <c r="J76" s="171">
        <f>('Ingreso PP'!J76/consumo!J80)*100</f>
        <v>6.0950692457464939</v>
      </c>
      <c r="K76" s="171">
        <f>('Ingreso PP'!K76/consumo!K80)*100</f>
        <v>6.1009644826786422</v>
      </c>
      <c r="L76" s="171">
        <f>('Ingreso PP'!L76/consumo!L80)*100</f>
        <v>5.0428683340398726</v>
      </c>
      <c r="M76" s="171">
        <f>('Ingreso PP'!M76/consumo!M80)*100</f>
        <v>4.122005013248379</v>
      </c>
      <c r="N76" s="198"/>
      <c r="O76" s="177">
        <f>('Ingreso PP'!O76/consumo!O80)*100</f>
        <v>5.4273246848811949</v>
      </c>
      <c r="P76" s="171"/>
      <c r="Q76" s="218">
        <f t="shared" si="3"/>
        <v>0.33150916121622576</v>
      </c>
    </row>
    <row r="77" spans="2:17" ht="21" customHeight="1" x14ac:dyDescent="0.3">
      <c r="B77" s="95"/>
      <c r="C77" s="96"/>
      <c r="D77" s="96"/>
      <c r="E77" s="96"/>
      <c r="F77" s="96"/>
      <c r="G77" s="96"/>
      <c r="H77" s="96"/>
      <c r="O77" s="97"/>
      <c r="P77" s="96"/>
    </row>
    <row r="78" spans="2:17" ht="33" x14ac:dyDescent="0.6">
      <c r="B78" s="137" t="s">
        <v>65</v>
      </c>
      <c r="C78" s="123"/>
      <c r="D78" s="123"/>
      <c r="E78" s="123"/>
      <c r="F78" s="123"/>
      <c r="G78" s="123"/>
      <c r="H78" s="123"/>
      <c r="I78" s="123"/>
      <c r="J78" s="123"/>
      <c r="K78" s="123"/>
      <c r="L78" s="123"/>
      <c r="M78" s="123"/>
      <c r="N78" s="185"/>
      <c r="O78" s="123"/>
      <c r="P78" s="123"/>
      <c r="Q78" s="123"/>
    </row>
    <row r="79" spans="2:17" ht="31.2" x14ac:dyDescent="0.3">
      <c r="B79" s="139" t="s">
        <v>23</v>
      </c>
      <c r="C79" s="140" t="s">
        <v>24</v>
      </c>
      <c r="D79" s="141" t="s">
        <v>25</v>
      </c>
      <c r="E79" s="141" t="s">
        <v>26</v>
      </c>
      <c r="F79" s="141" t="s">
        <v>27</v>
      </c>
      <c r="G79" s="141" t="s">
        <v>28</v>
      </c>
      <c r="H79" s="141" t="s">
        <v>29</v>
      </c>
      <c r="I79" s="141" t="s">
        <v>30</v>
      </c>
      <c r="J79" s="141" t="s">
        <v>31</v>
      </c>
      <c r="K79" s="141" t="s">
        <v>32</v>
      </c>
      <c r="L79" s="141" t="s">
        <v>33</v>
      </c>
      <c r="M79" s="141" t="s">
        <v>34</v>
      </c>
      <c r="N79" s="184" t="s">
        <v>35</v>
      </c>
      <c r="O79" s="142" t="s">
        <v>36</v>
      </c>
      <c r="P79" s="143" t="s">
        <v>37</v>
      </c>
      <c r="Q79" s="144" t="s">
        <v>38</v>
      </c>
    </row>
    <row r="80" spans="2:17" ht="21" customHeight="1" x14ac:dyDescent="0.3">
      <c r="B80" s="79">
        <v>2000</v>
      </c>
      <c r="C80" s="169">
        <f>('Ingreso PP'!C80/consumo!C85)*100</f>
        <v>0</v>
      </c>
      <c r="D80" s="169">
        <f>('Ingreso PP'!D80/consumo!D85)*100</f>
        <v>0</v>
      </c>
      <c r="E80" s="169">
        <f>('Ingreso PP'!E80/consumo!E85)*100</f>
        <v>0</v>
      </c>
      <c r="F80" s="169">
        <f>('Ingreso PP'!F80/consumo!F85)*100</f>
        <v>2.9895509216187579E-2</v>
      </c>
      <c r="G80" s="169">
        <f>('Ingreso PP'!G80/consumo!G85)*100</f>
        <v>8.6656514374582619E-2</v>
      </c>
      <c r="H80" s="169">
        <f>('Ingreso PP'!H80/consumo!H85)*100</f>
        <v>0.18047669308945719</v>
      </c>
      <c r="I80" s="169">
        <f>('Ingreso PP'!I80/consumo!I85)*100</f>
        <v>0.14557600348450722</v>
      </c>
      <c r="J80" s="169">
        <f>('Ingreso PP'!J80/consumo!J85)*100</f>
        <v>0.18060446508419029</v>
      </c>
      <c r="K80" s="169">
        <f>('Ingreso PP'!K80/consumo!K85)*100</f>
        <v>0.81386544579615427</v>
      </c>
      <c r="L80" s="169">
        <f>('Ingreso PP'!L80/consumo!L85)*100</f>
        <v>1.4970619030836523</v>
      </c>
      <c r="M80" s="169">
        <f>('Ingreso PP'!M80/consumo!M85)*100</f>
        <v>1.5437223193800849</v>
      </c>
      <c r="N80" s="199">
        <f>('Ingreso PP'!N80/consumo!N85)*100</f>
        <v>0.29507728689286783</v>
      </c>
      <c r="O80" s="175">
        <f>('Ingreso PP'!O80/consumo!O85)*100</f>
        <v>0.40033278228301367</v>
      </c>
      <c r="P80" s="169">
        <f>('Ingreso PP'!P80/consumo!P85)*100</f>
        <v>0.90987636049967313</v>
      </c>
      <c r="Q80" s="219"/>
    </row>
    <row r="81" spans="2:17" ht="21" customHeight="1" x14ac:dyDescent="0.3">
      <c r="B81" s="79">
        <v>2001</v>
      </c>
      <c r="C81" s="170">
        <f>('Ingreso PP'!C81/consumo!C86)*100</f>
        <v>1.1353283214301428</v>
      </c>
      <c r="D81" s="170">
        <f>('Ingreso PP'!D81/consumo!D86)*100</f>
        <v>1.6936494263248176</v>
      </c>
      <c r="E81" s="170">
        <f>('Ingreso PP'!E81/consumo!E86)*100</f>
        <v>0.90358327761836976</v>
      </c>
      <c r="F81" s="170">
        <f>('Ingreso PP'!F81/consumo!F86)*100</f>
        <v>0.31707636175042342</v>
      </c>
      <c r="G81" s="170">
        <f>('Ingreso PP'!G81/consumo!G86)*100</f>
        <v>0.73358113213213538</v>
      </c>
      <c r="H81" s="170">
        <f>('Ingreso PP'!H81/consumo!H86)*100</f>
        <v>1.5285918556432494</v>
      </c>
      <c r="I81" s="170">
        <f>('Ingreso PP'!I81/consumo!I86)*100</f>
        <v>0.58136545670299267</v>
      </c>
      <c r="J81" s="170">
        <f>('Ingreso PP'!J81/consumo!J86)*100</f>
        <v>1.8544857783012612</v>
      </c>
      <c r="K81" s="170">
        <f>('Ingreso PP'!K81/consumo!K86)*100</f>
        <v>1.0269078492703851</v>
      </c>
      <c r="L81" s="170">
        <f>('Ingreso PP'!L81/consumo!L86)*100</f>
        <v>1.2062719694312389</v>
      </c>
      <c r="M81" s="170">
        <f>('Ingreso PP'!M81/consumo!M86)*100</f>
        <v>1.6322966003190096</v>
      </c>
      <c r="N81" s="191">
        <f>('Ingreso PP'!N81/consumo!N86)*100</f>
        <v>0.86858927138462794</v>
      </c>
      <c r="O81" s="176">
        <f>('Ingreso PP'!O81/consumo!O86)*100</f>
        <v>1.1361330043300133</v>
      </c>
      <c r="P81" s="170">
        <f>('Ingreso PP'!P81/consumo!P86)*100</f>
        <v>1.2669542325223275</v>
      </c>
      <c r="Q81" s="207"/>
    </row>
    <row r="82" spans="2:17" ht="21" customHeight="1" x14ac:dyDescent="0.3">
      <c r="B82" s="79">
        <v>2002</v>
      </c>
      <c r="C82" s="170">
        <f>('Ingreso PP'!C82/consumo!C87)*100</f>
        <v>1.2170048051254672</v>
      </c>
      <c r="D82" s="170">
        <f>('Ingreso PP'!D82/consumo!D87)*100</f>
        <v>2.0177914110429449</v>
      </c>
      <c r="E82" s="170">
        <f>('Ingreso PP'!E82/consumo!E87)*100</f>
        <v>0.55474403432395603</v>
      </c>
      <c r="F82" s="170">
        <f>('Ingreso PP'!F82/consumo!F87)*100</f>
        <v>1.2490859481582537</v>
      </c>
      <c r="G82" s="170">
        <f>('Ingreso PP'!G82/consumo!G87)*100</f>
        <v>1.3601278961407917</v>
      </c>
      <c r="H82" s="170">
        <f>('Ingreso PP'!H82/consumo!H87)*100</f>
        <v>1.7389982110912343</v>
      </c>
      <c r="I82" s="170">
        <f>('Ingreso PP'!I82/consumo!I87)*100</f>
        <v>1.0903567984570877</v>
      </c>
      <c r="J82" s="170">
        <f>('Ingreso PP'!J82/consumo!J87)*100</f>
        <v>1.3945758799769183</v>
      </c>
      <c r="K82" s="170">
        <f>('Ingreso PP'!K82/consumo!K87)*100</f>
        <v>1.856717337715694</v>
      </c>
      <c r="L82" s="170">
        <f>('Ingreso PP'!L82/consumo!L87)*100</f>
        <v>1.2189322381930183</v>
      </c>
      <c r="M82" s="170">
        <f>('Ingreso PP'!M82/consumo!M87)*100</f>
        <v>1.1643012309920349</v>
      </c>
      <c r="N82" s="191">
        <f>('Ingreso PP'!N82/consumo!N87)*100</f>
        <v>2.0610767326732673</v>
      </c>
      <c r="O82" s="176">
        <f>('Ingreso PP'!O82/consumo!O87)*100</f>
        <v>1.4122460592568074</v>
      </c>
      <c r="P82" s="170">
        <f>('Ingreso PP'!P82/consumo!P87)*100</f>
        <v>1.5822866575088339</v>
      </c>
      <c r="Q82" s="207">
        <f t="shared" ref="Q82:Q95" si="4">((O82/O81)-1)*100</f>
        <v>24.302881253733144</v>
      </c>
    </row>
    <row r="83" spans="2:17" ht="21" customHeight="1" x14ac:dyDescent="0.3">
      <c r="B83" s="79">
        <v>2003</v>
      </c>
      <c r="C83" s="170">
        <f>('Ingreso PP'!C83/consumo!C88)*100</f>
        <v>1.2830306054827667</v>
      </c>
      <c r="D83" s="170">
        <f>('Ingreso PP'!D83/consumo!D88)*100</f>
        <v>0.87767236677012905</v>
      </c>
      <c r="E83" s="170">
        <f>('Ingreso PP'!E83/consumo!E88)*100</f>
        <v>2.0435065194509945</v>
      </c>
      <c r="F83" s="170">
        <f>('Ingreso PP'!F83/consumo!F88)*100</f>
        <v>1.4227978522533478</v>
      </c>
      <c r="G83" s="170">
        <f>('Ingreso PP'!G83/consumo!G88)*100</f>
        <v>1.4449019633085225</v>
      </c>
      <c r="H83" s="170">
        <f>('Ingreso PP'!H83/consumo!H88)*100</f>
        <v>3.0762694751935888</v>
      </c>
      <c r="I83" s="170">
        <f>('Ingreso PP'!I83/consumo!I88)*100</f>
        <v>2.6902475455800672</v>
      </c>
      <c r="J83" s="170">
        <f>('Ingreso PP'!J83/consumo!J88)*100</f>
        <v>1.7001134644478062</v>
      </c>
      <c r="K83" s="170">
        <f>('Ingreso PP'!K83/consumo!K88)*100</f>
        <v>2.5405346426623021</v>
      </c>
      <c r="L83" s="170">
        <f>('Ingreso PP'!L83/consumo!L88)*100</f>
        <v>3.2004384216819446</v>
      </c>
      <c r="M83" s="170">
        <f>('Ingreso PP'!M83/consumo!M88)*100</f>
        <v>2.4196815452884364</v>
      </c>
      <c r="N83" s="191">
        <f>('Ingreso PP'!N83/consumo!N88)*100</f>
        <v>2.4830998781973208</v>
      </c>
      <c r="O83" s="176">
        <f>('Ingreso PP'!O83/consumo!O88)*100</f>
        <v>2.0643403369155529</v>
      </c>
      <c r="P83" s="170">
        <f>('Ingreso PP'!P83/consumo!P88)*100</f>
        <v>2.3645446659822316</v>
      </c>
      <c r="Q83" s="207">
        <f t="shared" si="4"/>
        <v>46.174267818591709</v>
      </c>
    </row>
    <row r="84" spans="2:17" ht="21" customHeight="1" x14ac:dyDescent="0.3">
      <c r="B84" s="79">
        <v>2004</v>
      </c>
      <c r="C84" s="170">
        <f>('Ingreso PP'!C84/consumo!C89)*100</f>
        <v>2.6331105554506968</v>
      </c>
      <c r="D84" s="170">
        <f>('Ingreso PP'!D84/consumo!D89)*100</f>
        <v>2.0405107840701131</v>
      </c>
      <c r="E84" s="170">
        <f>('Ingreso PP'!E84/consumo!E89)*100</f>
        <v>2.3813829785200271</v>
      </c>
      <c r="F84" s="170">
        <f>('Ingreso PP'!F84/consumo!F89)*100</f>
        <v>2.6737683485823762</v>
      </c>
      <c r="G84" s="170">
        <f>('Ingreso PP'!G84/consumo!G89)*100</f>
        <v>2.3444610658175868</v>
      </c>
      <c r="H84" s="170">
        <f>('Ingreso PP'!H84/consumo!H89)*100</f>
        <v>1.6694813018290133</v>
      </c>
      <c r="I84" s="170">
        <f>('Ingreso PP'!I84/consumo!I89)*100</f>
        <v>3.344957421496523</v>
      </c>
      <c r="J84" s="170">
        <f>('Ingreso PP'!J84/consumo!J89)*100</f>
        <v>3.5550099020389179</v>
      </c>
      <c r="K84" s="170">
        <f>('Ingreso PP'!K84/consumo!K89)*100</f>
        <v>2.8957743833755147</v>
      </c>
      <c r="L84" s="170">
        <f>('Ingreso PP'!L84/consumo!L89)*100</f>
        <v>2.8100850192773708</v>
      </c>
      <c r="M84" s="170">
        <f>('Ingreso PP'!M84/consumo!M89)*100</f>
        <v>3.0357434996226695</v>
      </c>
      <c r="N84" s="191">
        <f>('Ingreso PP'!N84/consumo!N89)*100</f>
        <v>2.9772153681094737</v>
      </c>
      <c r="O84" s="176">
        <f>('Ingreso PP'!O84/consumo!O89)*100</f>
        <v>2.6060028693873876</v>
      </c>
      <c r="P84" s="170">
        <f>('Ingreso PP'!P84/consumo!P89)*100</f>
        <v>2.9738488301654988</v>
      </c>
      <c r="Q84" s="207">
        <f t="shared" si="4"/>
        <v>26.239013150378266</v>
      </c>
    </row>
    <row r="85" spans="2:17" ht="21" customHeight="1" x14ac:dyDescent="0.3">
      <c r="B85" s="79">
        <v>2005</v>
      </c>
      <c r="C85" s="170">
        <f>('Ingreso PP'!C85/consumo!C90)*100</f>
        <v>2.927145591772164</v>
      </c>
      <c r="D85" s="170">
        <f>('Ingreso PP'!D85/consumo!D90)*100</f>
        <v>2.8327907419349714</v>
      </c>
      <c r="E85" s="170">
        <f>('Ingreso PP'!E85/consumo!E90)*100</f>
        <v>2.6784553879760873</v>
      </c>
      <c r="F85" s="170">
        <f>('Ingreso PP'!F85/consumo!F90)*100</f>
        <v>2.8542013410052784</v>
      </c>
      <c r="G85" s="170">
        <f>('Ingreso PP'!G85/consumo!G90)*100</f>
        <v>3.0046153514352878</v>
      </c>
      <c r="H85" s="170">
        <f>('Ingreso PP'!H85/consumo!H90)*100</f>
        <v>2.929244655105065</v>
      </c>
      <c r="I85" s="170">
        <f>('Ingreso PP'!I85/consumo!I90)*100</f>
        <v>3.3063851722979347</v>
      </c>
      <c r="J85" s="170">
        <f>('Ingreso PP'!J85/consumo!J90)*100</f>
        <v>2.7759403489821191</v>
      </c>
      <c r="K85" s="170">
        <f>('Ingreso PP'!K85/consumo!K90)*100</f>
        <v>4.0017451451495862</v>
      </c>
      <c r="L85" s="170">
        <f>('Ingreso PP'!L85/consumo!L90)*100</f>
        <v>2.5346862993267929</v>
      </c>
      <c r="M85" s="170">
        <f>('Ingreso PP'!M85/consumo!M90)*100</f>
        <v>3.0556765943488906</v>
      </c>
      <c r="N85" s="191">
        <f>('Ingreso PP'!N85/consumo!N90)*100</f>
        <v>3.0732354293549262</v>
      </c>
      <c r="O85" s="176">
        <f>('Ingreso PP'!O85/consumo!O90)*100</f>
        <v>3.0026752598199384</v>
      </c>
      <c r="P85" s="170">
        <f>('Ingreso PP'!P85/consumo!P90)*100</f>
        <v>3.2025004325677329</v>
      </c>
      <c r="Q85" s="207">
        <f t="shared" si="4"/>
        <v>15.221487093980034</v>
      </c>
    </row>
    <row r="86" spans="2:17" ht="21" customHeight="1" x14ac:dyDescent="0.3">
      <c r="B86" s="79">
        <v>2006</v>
      </c>
      <c r="C86" s="170">
        <f>('Ingreso PP'!C86/consumo!C91)*100</f>
        <v>3.3836674679674195</v>
      </c>
      <c r="D86" s="170">
        <f>('Ingreso PP'!D86/consumo!D91)*100</f>
        <v>3.1932511508029942</v>
      </c>
      <c r="E86" s="170">
        <f>('Ingreso PP'!E86/consumo!E91)*100</f>
        <v>2.7133126927357374</v>
      </c>
      <c r="F86" s="170">
        <f>('Ingreso PP'!F86/consumo!F91)*100</f>
        <v>3.1395111879351743</v>
      </c>
      <c r="G86" s="170">
        <f>('Ingreso PP'!G86/consumo!G91)*100</f>
        <v>2.8996824195684288</v>
      </c>
      <c r="H86" s="170">
        <f>('Ingreso PP'!H86/consumo!H91)*100</f>
        <v>4.5537266514137604</v>
      </c>
      <c r="I86" s="170">
        <f>('Ingreso PP'!I86/consumo!I91)*100</f>
        <v>3.3534365891197369</v>
      </c>
      <c r="J86" s="170">
        <f>('Ingreso PP'!J86/consumo!J91)*100</f>
        <v>4.114180852258138</v>
      </c>
      <c r="K86" s="170">
        <f>('Ingreso PP'!K86/consumo!K91)*100</f>
        <v>4.7603220097907695</v>
      </c>
      <c r="L86" s="170">
        <f>('Ingreso PP'!L86/consumo!L91)*100</f>
        <v>3.5354968486272074</v>
      </c>
      <c r="M86" s="170">
        <f>('Ingreso PP'!M86/consumo!M91)*100</f>
        <v>3.8217193163187746</v>
      </c>
      <c r="N86" s="191">
        <f>('Ingreso PP'!N86/consumo!N91)*100</f>
        <v>4.1810092368552443</v>
      </c>
      <c r="O86" s="176">
        <f>('Ingreso PP'!O86/consumo!O91)*100</f>
        <v>3.6234725061525781</v>
      </c>
      <c r="P86" s="170">
        <f>('Ingreso PP'!P86/consumo!P91)*100</f>
        <v>3.8194933814452754</v>
      </c>
      <c r="Q86" s="207">
        <f t="shared" si="4"/>
        <v>20.674804719637475</v>
      </c>
    </row>
    <row r="87" spans="2:17" ht="21" customHeight="1" x14ac:dyDescent="0.3">
      <c r="B87" s="79">
        <v>2007</v>
      </c>
      <c r="C87" s="170">
        <f>('Ingreso PP'!C87/consumo!C92)*100</f>
        <v>3.4499500934519123</v>
      </c>
      <c r="D87" s="170">
        <f>('Ingreso PP'!D87/consumo!D92)*100</f>
        <v>4.0854825800728189</v>
      </c>
      <c r="E87" s="170">
        <f>('Ingreso PP'!E87/consumo!E92)*100</f>
        <v>3.5353802856418923</v>
      </c>
      <c r="F87" s="170">
        <f>('Ingreso PP'!F87/consumo!F92)*100</f>
        <v>3.426082805354723</v>
      </c>
      <c r="G87" s="170">
        <f>('Ingreso PP'!G87/consumo!G92)*100</f>
        <v>3.3395112194115262</v>
      </c>
      <c r="H87" s="170">
        <f>('Ingreso PP'!H87/consumo!H92)*100</f>
        <v>4.1724916002998391</v>
      </c>
      <c r="I87" s="170">
        <f>('Ingreso PP'!I87/consumo!I92)*100</f>
        <v>3.6517101111092805</v>
      </c>
      <c r="J87" s="170">
        <f>('Ingreso PP'!J87/consumo!J92)*100</f>
        <v>3.651807274201571</v>
      </c>
      <c r="K87" s="170">
        <f>('Ingreso PP'!K87/consumo!K92)*100</f>
        <v>4.3802584752232585</v>
      </c>
      <c r="L87" s="170">
        <f>('Ingreso PP'!L87/consumo!L92)*100</f>
        <v>3.8938492820702262</v>
      </c>
      <c r="M87" s="170">
        <f>('Ingreso PP'!M87/consumo!M92)*100</f>
        <v>3.6409489723493254</v>
      </c>
      <c r="N87" s="191">
        <f>('Ingreso PP'!N87/consumo!N92)*100</f>
        <v>3.5286572516785992</v>
      </c>
      <c r="O87" s="176">
        <f>('Ingreso PP'!O87/consumo!O92)*100</f>
        <v>3.717832032010588</v>
      </c>
      <c r="P87" s="170">
        <f>('Ingreso PP'!P87/consumo!P92)*100</f>
        <v>3.9099452855378884</v>
      </c>
      <c r="Q87" s="207">
        <f t="shared" si="4"/>
        <v>2.6041187203101224</v>
      </c>
    </row>
    <row r="88" spans="2:17" ht="21" customHeight="1" x14ac:dyDescent="0.3">
      <c r="B88" s="79">
        <v>2008</v>
      </c>
      <c r="C88" s="170">
        <f>('Ingreso PP'!C88/consumo!C93)*100</f>
        <v>4.3702760780979055</v>
      </c>
      <c r="D88" s="170">
        <f>('Ingreso PP'!D88/consumo!D93)*100</f>
        <v>3.9100170453143623</v>
      </c>
      <c r="E88" s="170">
        <f>('Ingreso PP'!E88/consumo!E93)*100</f>
        <v>3.6055176034715553</v>
      </c>
      <c r="F88" s="170">
        <f>('Ingreso PP'!F88/consumo!F93)*100</f>
        <v>4.0999157608950147</v>
      </c>
      <c r="G88" s="170">
        <f>('Ingreso PP'!G88/consumo!G93)*100</f>
        <v>4.412051253993158</v>
      </c>
      <c r="H88" s="170">
        <f>('Ingreso PP'!H88/consumo!H93)*100</f>
        <v>4.2926874593761131</v>
      </c>
      <c r="I88" s="170">
        <f>('Ingreso PP'!I88/consumo!I93)*100</f>
        <v>4.1012973086209863</v>
      </c>
      <c r="J88" s="170">
        <f>('Ingreso PP'!J88/consumo!J93)*100</f>
        <v>4.1114882408127853</v>
      </c>
      <c r="K88" s="170">
        <f>('Ingreso PP'!K88/consumo!K93)*100</f>
        <v>4.0477581010926178</v>
      </c>
      <c r="L88" s="170">
        <f>('Ingreso PP'!L88/consumo!L93)*100</f>
        <v>5.5318796846580849</v>
      </c>
      <c r="M88" s="170">
        <f>('Ingreso PP'!M88/consumo!M93)*100</f>
        <v>4.3833120586263581</v>
      </c>
      <c r="N88" s="191">
        <f>('Ingreso PP'!N88/consumo!N93)*100</f>
        <v>4.0685522422352305</v>
      </c>
      <c r="O88" s="176">
        <f>('Ingreso PP'!O88/consumo!O93)*100</f>
        <v>4.2190474122768471</v>
      </c>
      <c r="P88" s="170">
        <f>('Ingreso PP'!P88/consumo!P93)*100</f>
        <v>4.368259309479714</v>
      </c>
      <c r="Q88" s="207">
        <f t="shared" si="4"/>
        <v>13.481388506817616</v>
      </c>
    </row>
    <row r="89" spans="2:17" ht="21" customHeight="1" x14ac:dyDescent="0.3">
      <c r="B89" s="79">
        <v>2009</v>
      </c>
      <c r="C89" s="170">
        <f>('Ingreso PP'!C89/consumo!C94)*100</f>
        <v>4.6076258757009114</v>
      </c>
      <c r="D89" s="170">
        <f>('Ingreso PP'!D89/consumo!D94)*100</f>
        <v>4.8130776995520232</v>
      </c>
      <c r="E89" s="170">
        <f>('Ingreso PP'!E89/consumo!E94)*100</f>
        <v>4.3954500305464705</v>
      </c>
      <c r="F89" s="170">
        <f>('Ingreso PP'!F89/consumo!F94)*100</f>
        <v>4.3396165793688857</v>
      </c>
      <c r="G89" s="170">
        <f>('Ingreso PP'!G89/consumo!G94)*100</f>
        <v>4.1548384289925062</v>
      </c>
      <c r="H89" s="170">
        <f>('Ingreso PP'!H89/consumo!H94)*100</f>
        <v>4.1217345649788761</v>
      </c>
      <c r="I89" s="170">
        <f>('Ingreso PP'!I89/consumo!I94)*100</f>
        <v>5.14813258636788</v>
      </c>
      <c r="J89" s="170">
        <f>('Ingreso PP'!J89/consumo!J94)*100</f>
        <v>3.9629301994302</v>
      </c>
      <c r="K89" s="170">
        <f>('Ingreso PP'!K89/consumo!K94)*100</f>
        <v>3.936318645369461</v>
      </c>
      <c r="L89" s="170">
        <f>('Ingreso PP'!L89/consumo!L94)*100</f>
        <v>5.1063099957823699</v>
      </c>
      <c r="M89" s="170">
        <f>('Ingreso PP'!M89/consumo!M94)*100</f>
        <v>4.8701357164492007</v>
      </c>
      <c r="N89" s="191">
        <f>('Ingreso PP'!N89/consumo!N94)*100</f>
        <v>4.1054886123708512</v>
      </c>
      <c r="O89" s="176">
        <f>('Ingreso PP'!O89/consumo!O94)*100</f>
        <v>4.4581475773098669</v>
      </c>
      <c r="P89" s="170">
        <f>('Ingreso PP'!P89/consumo!P94)*100</f>
        <v>4.6023072234386291</v>
      </c>
      <c r="Q89" s="207">
        <f t="shared" si="4"/>
        <v>5.6671599455666577</v>
      </c>
    </row>
    <row r="90" spans="2:17" ht="21" customHeight="1" x14ac:dyDescent="0.3">
      <c r="B90" s="79">
        <v>2010</v>
      </c>
      <c r="C90" s="170">
        <f>('Ingreso PP'!C90/consumo!C95)*100</f>
        <v>4.5128786303305439</v>
      </c>
      <c r="D90" s="170">
        <f>('Ingreso PP'!D90/consumo!D95)*100</f>
        <v>4.824459947348628</v>
      </c>
      <c r="E90" s="170">
        <f>('Ingreso PP'!E90/consumo!E95)*100</f>
        <v>4.4358669017346548</v>
      </c>
      <c r="F90" s="170">
        <f>('Ingreso PP'!F90/consumo!F95)*100</f>
        <v>4.9159464017314143</v>
      </c>
      <c r="G90" s="170">
        <f>('Ingreso PP'!G90/consumo!G95)*100</f>
        <v>5.1027603848912007</v>
      </c>
      <c r="H90" s="170">
        <f>('Ingreso PP'!H90/consumo!H95)*100</f>
        <v>4.4769694360740422</v>
      </c>
      <c r="I90" s="170">
        <f>('Ingreso PP'!I90/consumo!I95)*100</f>
        <v>4.9741913570429226</v>
      </c>
      <c r="J90" s="170">
        <f>('Ingreso PP'!J90/consumo!J95)*100</f>
        <v>4.1243843244142351</v>
      </c>
      <c r="K90" s="170">
        <f>('Ingreso PP'!K90/consumo!K95)*100</f>
        <v>3.7922806020284723</v>
      </c>
      <c r="L90" s="170">
        <f>('Ingreso PP'!L90/consumo!L95)*100</f>
        <v>4.5641329911955433</v>
      </c>
      <c r="M90" s="170">
        <f>('Ingreso PP'!M90/consumo!M95)*100</f>
        <v>4.2906112578682061</v>
      </c>
      <c r="N90" s="191">
        <f>('Ingreso PP'!N90/consumo!N95)*100</f>
        <v>3.5385203995394514</v>
      </c>
      <c r="O90" s="176">
        <f>('Ingreso PP'!O90/consumo!O95)*100</f>
        <v>4.4544106072591791</v>
      </c>
      <c r="P90" s="170">
        <f>('Ingreso PP'!P90/consumo!P95)*100</f>
        <v>4.2101541252321706</v>
      </c>
      <c r="Q90" s="207">
        <f t="shared" si="4"/>
        <v>-8.3823381480396808E-2</v>
      </c>
    </row>
    <row r="91" spans="2:17" ht="21" customHeight="1" x14ac:dyDescent="0.3">
      <c r="B91" s="79">
        <v>2011</v>
      </c>
      <c r="C91" s="170">
        <f>('Ingreso PP'!C91/consumo!C96)*100</f>
        <v>4.1456736193479333</v>
      </c>
      <c r="D91" s="170">
        <f>('Ingreso PP'!D91/consumo!D96)*100</f>
        <v>4.4391597311804665</v>
      </c>
      <c r="E91" s="170">
        <f>('Ingreso PP'!E91/consumo!E96)*100</f>
        <v>4.1942785455254681</v>
      </c>
      <c r="F91" s="170">
        <f>('Ingreso PP'!F91/consumo!F96)*100</f>
        <v>3.9219567023619679</v>
      </c>
      <c r="G91" s="170">
        <f>('Ingreso PP'!G91/consumo!G96)*100</f>
        <v>4.3463779442164592</v>
      </c>
      <c r="H91" s="170">
        <f>('Ingreso PP'!H91/consumo!H96)*100</f>
        <v>4.299981760743453</v>
      </c>
      <c r="I91" s="170">
        <f>('Ingreso PP'!I91/consumo!I96)*100</f>
        <v>4.5231215604257313</v>
      </c>
      <c r="J91" s="170">
        <f>('Ingreso PP'!J91/consumo!J96)*100</f>
        <v>4.3839825557600509</v>
      </c>
      <c r="K91" s="170">
        <f>('Ingreso PP'!K91/consumo!K96)*100</f>
        <v>4.866244744315054</v>
      </c>
      <c r="L91" s="170">
        <f>('Ingreso PP'!L91/consumo!L96)*100</f>
        <v>4.5360158575171221</v>
      </c>
      <c r="M91" s="170">
        <f>('Ingreso PP'!M91/consumo!M96)*100</f>
        <v>4.506471041850995</v>
      </c>
      <c r="N91" s="191">
        <f>('Ingreso PP'!N91/consumo!N96)*100</f>
        <v>4.6838177697189485</v>
      </c>
      <c r="O91" s="176">
        <f>('Ingreso PP'!O91/consumo!O96)*100</f>
        <v>4.4109950574839054</v>
      </c>
      <c r="P91" s="170">
        <f>('Ingreso PP'!P91/consumo!P96)*100</f>
        <v>4.7546939734547466</v>
      </c>
      <c r="Q91" s="207">
        <f t="shared" si="4"/>
        <v>-0.97466429575489011</v>
      </c>
    </row>
    <row r="92" spans="2:17" ht="21" customHeight="1" x14ac:dyDescent="0.3">
      <c r="B92" s="79">
        <v>2012</v>
      </c>
      <c r="C92" s="170">
        <f>('Ingreso PP'!C92/consumo!C97)*100</f>
        <v>4.2063654063629947</v>
      </c>
      <c r="D92" s="170">
        <f>('Ingreso PP'!D92/consumo!D97)*100</f>
        <v>4.3991395795697992</v>
      </c>
      <c r="E92" s="170">
        <f>('Ingreso PP'!E92/consumo!E97)*100</f>
        <v>4.3172772153325596</v>
      </c>
      <c r="F92" s="170">
        <f>('Ingreso PP'!F92/consumo!F97)*100</f>
        <v>3.6454757776869822</v>
      </c>
      <c r="G92" s="170">
        <f>('Ingreso PP'!G92/consumo!G97)*100</f>
        <v>7.6562319100624388</v>
      </c>
      <c r="H92" s="170">
        <f>('Ingreso PP'!H92/consumo!H97)*100</f>
        <v>5.0832562241085499</v>
      </c>
      <c r="I92" s="170">
        <f>('Ingreso PP'!I92/consumo!I97)*100</f>
        <v>4.5791704894756808</v>
      </c>
      <c r="J92" s="170">
        <f>('Ingreso PP'!J92/consumo!J97)*100</f>
        <v>4.2681095146692689</v>
      </c>
      <c r="K92" s="170">
        <f>('Ingreso PP'!K92/consumo!K97)*100</f>
        <v>4.8334207872339645</v>
      </c>
      <c r="L92" s="170">
        <f>('Ingreso PP'!L92/consumo!L97)*100</f>
        <v>5.1723979008205996</v>
      </c>
      <c r="M92" s="170">
        <f>('Ingreso PP'!M92/consumo!M97)*100</f>
        <v>4.0789411172302357</v>
      </c>
      <c r="N92" s="191">
        <f>('Ingreso PP'!N92/consumo!N97)*100</f>
        <v>3.9194677155343216</v>
      </c>
      <c r="O92" s="176">
        <f>('Ingreso PP'!O92/consumo!O97)*100</f>
        <v>4.7121051312201203</v>
      </c>
      <c r="P92" s="170">
        <f>('Ingreso PP'!P92/consumo!P97)*100</f>
        <v>4.5522079458085987</v>
      </c>
      <c r="Q92" s="207">
        <f t="shared" si="4"/>
        <v>6.8263525533844627</v>
      </c>
    </row>
    <row r="93" spans="2:17" ht="21" customHeight="1" x14ac:dyDescent="0.3">
      <c r="B93" s="79">
        <v>2013</v>
      </c>
      <c r="C93" s="170">
        <f>('Ingreso PP'!C93/consumo!C98)*100</f>
        <v>3.5637428116425403</v>
      </c>
      <c r="D93" s="170">
        <f>('Ingreso PP'!D93/consumo!D98)*100</f>
        <v>4.5778344084819089</v>
      </c>
      <c r="E93" s="170">
        <f>('Ingreso PP'!E93/consumo!E98)*100</f>
        <v>4.7888857250068071</v>
      </c>
      <c r="F93" s="170">
        <f>('Ingreso PP'!F93/consumo!F98)*100</f>
        <v>4.6863740625739432</v>
      </c>
      <c r="G93" s="170">
        <f>('Ingreso PP'!G93/consumo!G98)*100</f>
        <v>4.4873758853099703</v>
      </c>
      <c r="H93" s="170">
        <f>('Ingreso PP'!H93/consumo!H98)*100</f>
        <v>5.4075786069498113</v>
      </c>
      <c r="I93" s="170">
        <f>('Ingreso PP'!I93/consumo!I98)*100</f>
        <v>4.9363762411358838</v>
      </c>
      <c r="J93" s="170">
        <f>('Ingreso PP'!J93/consumo!J98)*100</f>
        <v>4.8298666837910513</v>
      </c>
      <c r="K93" s="170">
        <f>('Ingreso PP'!K93/consumo!K98)*100</f>
        <v>3.7757008156109766</v>
      </c>
      <c r="L93" s="170">
        <f>('Ingreso PP'!L93/consumo!L98)*100</f>
        <v>5.3445020827218244</v>
      </c>
      <c r="M93" s="170">
        <f>('Ingreso PP'!M93/consumo!M98)*100</f>
        <v>6.5168265536748553</v>
      </c>
      <c r="N93" s="191">
        <f>('Ingreso PP'!N93/consumo!N98)*100</f>
        <v>5.4615749570818517</v>
      </c>
      <c r="O93" s="176">
        <f>('Ingreso PP'!O93/consumo!O98)*100</f>
        <v>4.868788702691802</v>
      </c>
      <c r="P93" s="170">
        <f>('Ingreso PP'!P93/consumo!P98)*100</f>
        <v>5.0954576518481751</v>
      </c>
      <c r="Q93" s="207">
        <f t="shared" si="4"/>
        <v>3.3251289414909735</v>
      </c>
    </row>
    <row r="94" spans="2:17" ht="21" customHeight="1" x14ac:dyDescent="0.3">
      <c r="B94" s="79">
        <v>2014</v>
      </c>
      <c r="C94" s="170">
        <f>('Ingreso PP'!C94/consumo!C99)*100</f>
        <v>5.0508764847892387</v>
      </c>
      <c r="D94" s="170">
        <f>('Ingreso PP'!D94/consumo!D99)*100</f>
        <v>4.9285223513775875</v>
      </c>
      <c r="E94" s="170">
        <f>('Ingreso PP'!E94/consumo!E99)*100</f>
        <v>5.2519374158888628</v>
      </c>
      <c r="F94" s="170">
        <f>('Ingreso PP'!F94/consumo!F99)*100</f>
        <v>4.4266187552953928</v>
      </c>
      <c r="G94" s="170">
        <f>('Ingreso PP'!G94/consumo!G99)*100</f>
        <v>5.096407185046357</v>
      </c>
      <c r="H94" s="170">
        <f>('Ingreso PP'!H94/consumo!H99)*100</f>
        <v>5.687109382407538</v>
      </c>
      <c r="I94" s="170">
        <f>('Ingreso PP'!I94/consumo!I99)*100</f>
        <v>5.7621342554797863</v>
      </c>
      <c r="J94" s="170">
        <f>('Ingreso PP'!J94/consumo!J99)*100</f>
        <v>5.9866770816831885</v>
      </c>
      <c r="K94" s="170">
        <f>('Ingreso PP'!K94/consumo!K99)*100</f>
        <v>5.3396814714270766</v>
      </c>
      <c r="L94" s="170">
        <f>('Ingreso PP'!L94/consumo!L99)*100</f>
        <v>6.0026679807593792</v>
      </c>
      <c r="M94" s="170">
        <f>('Ingreso PP'!M94/consumo!M99)*100</f>
        <v>6.2841909229825497</v>
      </c>
      <c r="N94" s="191">
        <f>('Ingreso PP'!N94/consumo!N99)*100</f>
        <v>6.3188207435116244</v>
      </c>
      <c r="O94" s="176">
        <f>('Ingreso PP'!O94/consumo!O99)*100</f>
        <v>5.4884869179367017</v>
      </c>
      <c r="P94" s="170">
        <f>('Ingreso PP'!P94/consumo!P99)*100</f>
        <v>5.7494019145029984</v>
      </c>
      <c r="Q94" s="207">
        <f t="shared" si="4"/>
        <v>12.727975130699098</v>
      </c>
    </row>
    <row r="95" spans="2:17" ht="21" customHeight="1" x14ac:dyDescent="0.3">
      <c r="B95" s="85">
        <v>2015</v>
      </c>
      <c r="C95" s="171">
        <f>('Ingreso PP'!C95/consumo!C100)*100</f>
        <v>5.7972778388330832</v>
      </c>
      <c r="D95" s="171">
        <f>('Ingreso PP'!D95/consumo!D100)*100</f>
        <v>5.6377255481844948</v>
      </c>
      <c r="E95" s="171">
        <f>('Ingreso PP'!E95/consumo!E100)*100</f>
        <v>5.3563472951113837</v>
      </c>
      <c r="F95" s="171">
        <f>('Ingreso PP'!F95/consumo!F100)*100</f>
        <v>5.3444284928368493</v>
      </c>
      <c r="G95" s="171">
        <f>('Ingreso PP'!G95/consumo!G100)*100</f>
        <v>5.8021745761513293</v>
      </c>
      <c r="H95" s="171">
        <f>('Ingreso PP'!H95/consumo!H100)*100</f>
        <v>5.4626600933823726</v>
      </c>
      <c r="I95" s="171">
        <f>('Ingreso PP'!I95/consumo!I100)*100</f>
        <v>5.8065499452182889</v>
      </c>
      <c r="J95" s="171">
        <f>('Ingreso PP'!J95/consumo!J100)*100</f>
        <v>5.9136489300304138</v>
      </c>
      <c r="K95" s="171">
        <f>('Ingreso PP'!K95/consumo!K100)*100</f>
        <v>5.2527673180585976</v>
      </c>
      <c r="L95" s="171">
        <f>('Ingreso PP'!L95/consumo!L100)*100</f>
        <v>4.9057548394335511</v>
      </c>
      <c r="M95" s="171">
        <f>('Ingreso PP'!M95/consumo!M100)*100</f>
        <v>4.9362598884125131</v>
      </c>
      <c r="N95" s="198"/>
      <c r="O95" s="177">
        <f>('Ingreso PP'!O95/consumo!O100)*100</f>
        <v>5.4672383134684752</v>
      </c>
      <c r="P95" s="171"/>
      <c r="Q95" s="218">
        <f t="shared" si="4"/>
        <v>-0.38714867660127883</v>
      </c>
    </row>
    <row r="96" spans="2:17" ht="21" customHeight="1" x14ac:dyDescent="0.3">
      <c r="B96" s="95"/>
      <c r="C96" s="96"/>
      <c r="D96" s="96"/>
      <c r="E96" s="96"/>
      <c r="F96" s="96"/>
      <c r="G96" s="96"/>
      <c r="H96" s="96"/>
      <c r="O96" s="97"/>
      <c r="P96" s="96"/>
    </row>
    <row r="97" spans="2:18" ht="30" x14ac:dyDescent="0.5">
      <c r="B97" s="72" t="s">
        <v>66</v>
      </c>
      <c r="C97" s="123"/>
      <c r="D97" s="123"/>
      <c r="E97" s="123"/>
      <c r="F97" s="123"/>
      <c r="G97" s="123"/>
      <c r="H97" s="123"/>
      <c r="I97" s="123"/>
      <c r="J97" s="123"/>
      <c r="K97" s="123"/>
      <c r="L97" s="123"/>
      <c r="M97" s="123"/>
      <c r="N97" s="185"/>
      <c r="O97" s="123"/>
      <c r="P97" s="123"/>
      <c r="Q97" s="123"/>
    </row>
    <row r="98" spans="2:18" ht="31.2" x14ac:dyDescent="0.3">
      <c r="B98" s="139" t="s">
        <v>23</v>
      </c>
      <c r="C98" s="140" t="s">
        <v>24</v>
      </c>
      <c r="D98" s="141" t="s">
        <v>25</v>
      </c>
      <c r="E98" s="141" t="s">
        <v>26</v>
      </c>
      <c r="F98" s="141" t="s">
        <v>27</v>
      </c>
      <c r="G98" s="141" t="s">
        <v>28</v>
      </c>
      <c r="H98" s="141" t="s">
        <v>29</v>
      </c>
      <c r="I98" s="141" t="s">
        <v>30</v>
      </c>
      <c r="J98" s="141" t="s">
        <v>31</v>
      </c>
      <c r="K98" s="141" t="s">
        <v>32</v>
      </c>
      <c r="L98" s="141" t="s">
        <v>33</v>
      </c>
      <c r="M98" s="141" t="s">
        <v>34</v>
      </c>
      <c r="N98" s="184" t="s">
        <v>35</v>
      </c>
      <c r="O98" s="142" t="s">
        <v>36</v>
      </c>
      <c r="P98" s="143" t="s">
        <v>37</v>
      </c>
      <c r="Q98" s="144" t="s">
        <v>38</v>
      </c>
    </row>
    <row r="99" spans="2:18" ht="21" customHeight="1" x14ac:dyDescent="0.3">
      <c r="B99" s="79">
        <v>2000</v>
      </c>
      <c r="C99" s="169">
        <f>('Ingreso PP'!C99/consumo!C105)*100</f>
        <v>0</v>
      </c>
      <c r="D99" s="169">
        <f>('Ingreso PP'!D99/consumo!D105)*100</f>
        <v>0</v>
      </c>
      <c r="E99" s="169">
        <f>('Ingreso PP'!E99/consumo!E105)*100</f>
        <v>7.5064604351735321E-3</v>
      </c>
      <c r="F99" s="169">
        <f>('Ingreso PP'!F99/consumo!F105)*100</f>
        <v>2.0207823997936109E-2</v>
      </c>
      <c r="G99" s="169">
        <f>('Ingreso PP'!G99/consumo!G105)*100</f>
        <v>0.11843514017983192</v>
      </c>
      <c r="H99" s="169">
        <f>('Ingreso PP'!H99/consumo!H105)*100</f>
        <v>8.486361886051498E-2</v>
      </c>
      <c r="I99" s="169">
        <f>('Ingreso PP'!I99/consumo!I105)*100</f>
        <v>0.13156248969231388</v>
      </c>
      <c r="J99" s="169">
        <f>('Ingreso PP'!J99/consumo!J105)*100</f>
        <v>0.30363483538703079</v>
      </c>
      <c r="K99" s="169">
        <f>('Ingreso PP'!K99/consumo!K105)*100</f>
        <v>0.56787169285722872</v>
      </c>
      <c r="L99" s="169">
        <f>('Ingreso PP'!L99/consumo!L105)*100</f>
        <v>1.1328891887725021</v>
      </c>
      <c r="M99" s="169">
        <f>('Ingreso PP'!M99/consumo!M105)*100</f>
        <v>1.1981971381312442</v>
      </c>
      <c r="N99" s="199">
        <f>('Ingreso PP'!N99/consumo!N105)*100</f>
        <v>1.4892924037211386</v>
      </c>
      <c r="O99" s="175">
        <f>('Ingreso PP'!O99/consumo!O105)*100</f>
        <v>0.38106585459782977</v>
      </c>
      <c r="P99" s="169">
        <f>('Ingreso PP'!P99/consumo!P105)*100</f>
        <v>0.78591439722015888</v>
      </c>
      <c r="Q99" s="219"/>
    </row>
    <row r="100" spans="2:18" ht="21" customHeight="1" x14ac:dyDescent="0.3">
      <c r="B100" s="79">
        <v>2001</v>
      </c>
      <c r="C100" s="170">
        <f>('Ingreso PP'!C100/consumo!C106)*100</f>
        <v>1.1945087740618243</v>
      </c>
      <c r="D100" s="170">
        <f>('Ingreso PP'!D100/consumo!D106)*100</f>
        <v>1.3740620225512268</v>
      </c>
      <c r="E100" s="170">
        <f>('Ingreso PP'!E100/consumo!E106)*100</f>
        <v>0.93552769031839711</v>
      </c>
      <c r="F100" s="170">
        <f>('Ingreso PP'!F100/consumo!F106)*100</f>
        <v>0.51180902408760243</v>
      </c>
      <c r="G100" s="170">
        <f>('Ingreso PP'!G100/consumo!G106)*100</f>
        <v>0.70473082047413949</v>
      </c>
      <c r="H100" s="170">
        <f>('Ingreso PP'!H100/consumo!H106)*100</f>
        <v>0.49344929871676735</v>
      </c>
      <c r="I100" s="170">
        <f>('Ingreso PP'!I100/consumo!I106)*100</f>
        <v>1.472128758868777</v>
      </c>
      <c r="J100" s="170">
        <f>('Ingreso PP'!J100/consumo!J106)*100</f>
        <v>1.1013692310471437</v>
      </c>
      <c r="K100" s="170">
        <f>('Ingreso PP'!K100/consumo!K106)*100</f>
        <v>0.92336129314395765</v>
      </c>
      <c r="L100" s="170">
        <f>('Ingreso PP'!L100/consumo!L106)*100</f>
        <v>1.4866059219928152</v>
      </c>
      <c r="M100" s="170">
        <f>('Ingreso PP'!M100/consumo!M106)*100</f>
        <v>0.93481746070123684</v>
      </c>
      <c r="N100" s="191">
        <f>('Ingreso PP'!N100/consumo!N106)*100</f>
        <v>1.1390137549124446</v>
      </c>
      <c r="O100" s="176">
        <f>('Ingreso PP'!O100/consumo!O106)*100</f>
        <v>0.97559666990556337</v>
      </c>
      <c r="P100" s="170">
        <f>('Ingreso PP'!P100/consumo!P106)*100</f>
        <v>1.1622452438402155</v>
      </c>
      <c r="Q100" s="207"/>
    </row>
    <row r="101" spans="2:18" ht="21" customHeight="1" x14ac:dyDescent="0.3">
      <c r="B101" s="79">
        <v>2002</v>
      </c>
      <c r="C101" s="170">
        <f>('Ingreso PP'!C101/consumo!C107)*100</f>
        <v>1.1355154191970975</v>
      </c>
      <c r="D101" s="170">
        <f>('Ingreso PP'!D101/consumo!D107)*100</f>
        <v>0.88537665324899362</v>
      </c>
      <c r="E101" s="170">
        <f>('Ingreso PP'!E101/consumo!E107)*100</f>
        <v>1.3123406455778306</v>
      </c>
      <c r="F101" s="170">
        <f>('Ingreso PP'!F101/consumo!F107)*100</f>
        <v>1.0579915134370579</v>
      </c>
      <c r="G101" s="170">
        <f>('Ingreso PP'!G101/consumo!G107)*100</f>
        <v>6.4977562611460025</v>
      </c>
      <c r="H101" s="170">
        <f>('Ingreso PP'!H101/consumo!H107)*100</f>
        <v>1.0900626019254038</v>
      </c>
      <c r="I101" s="170">
        <f>('Ingreso PP'!I101/consumo!I107)*100</f>
        <v>1.4348789557562418</v>
      </c>
      <c r="J101" s="170">
        <f>('Ingreso PP'!J101/consumo!J107)*100</f>
        <v>1.2771745932415519</v>
      </c>
      <c r="K101" s="170">
        <f>('Ingreso PP'!K101/consumo!K107)*100</f>
        <v>1.1686086260818969</v>
      </c>
      <c r="L101" s="170">
        <f>('Ingreso PP'!L101/consumo!L107)*100</f>
        <v>1.3991936549900859</v>
      </c>
      <c r="M101" s="170">
        <f>('Ingreso PP'!M101/consumo!M107)*100</f>
        <v>1.170902721947858</v>
      </c>
      <c r="N101" s="191">
        <f>('Ingreso PP'!N101/consumo!N107)*100</f>
        <v>1.3085406514490896</v>
      </c>
      <c r="O101" s="176">
        <f>('Ingreso PP'!O101/consumo!O107)*100</f>
        <v>1.2113571333198025</v>
      </c>
      <c r="P101" s="170">
        <f>('Ingreso PP'!P101/consumo!P107)*100</f>
        <v>1.3931904248568163</v>
      </c>
      <c r="Q101" s="207">
        <f t="shared" ref="Q101:Q114" si="5">((O101/O100)-1)*100</f>
        <v>24.1657716438352</v>
      </c>
    </row>
    <row r="102" spans="2:18" ht="21" customHeight="1" x14ac:dyDescent="0.3">
      <c r="B102" s="79">
        <v>2003</v>
      </c>
      <c r="C102" s="170">
        <f>('Ingreso PP'!C102/consumo!C108)*100</f>
        <v>1.4927445792730982</v>
      </c>
      <c r="D102" s="170">
        <f>('Ingreso PP'!D102/consumo!D108)*100</f>
        <v>1.2960421069204415</v>
      </c>
      <c r="E102" s="170">
        <f>('Ingreso PP'!E102/consumo!E108)*100</f>
        <v>1.2528162519245762</v>
      </c>
      <c r="F102" s="170">
        <f>('Ingreso PP'!F102/consumo!F108)*100</f>
        <v>1.5279667875130238</v>
      </c>
      <c r="G102" s="170">
        <f>('Ingreso PP'!G102/consumo!G108)*100</f>
        <v>1.5079919150079988</v>
      </c>
      <c r="H102" s="170">
        <f>('Ingreso PP'!H102/consumo!H108)*100</f>
        <v>2.1476011662869383</v>
      </c>
      <c r="I102" s="170">
        <f>('Ingreso PP'!I102/consumo!I108)*100</f>
        <v>1.8740462567962715</v>
      </c>
      <c r="J102" s="170">
        <f>('Ingreso PP'!J102/consumo!J108)*100</f>
        <v>2.4116155613659771</v>
      </c>
      <c r="K102" s="170">
        <f>('Ingreso PP'!K102/consumo!K108)*100</f>
        <v>1.7893864370290633</v>
      </c>
      <c r="L102" s="170">
        <f>('Ingreso PP'!L102/consumo!L108)*100</f>
        <v>2.2927248677248677</v>
      </c>
      <c r="M102" s="170">
        <f>('Ingreso PP'!M102/consumo!M108)*100</f>
        <v>1.9018255443441316</v>
      </c>
      <c r="N102" s="191">
        <f>('Ingreso PP'!N102/consumo!N108)*100</f>
        <v>2.0368347664420172</v>
      </c>
      <c r="O102" s="176">
        <f>('Ingreso PP'!O102/consumo!O108)*100</f>
        <v>1.7696128853469513</v>
      </c>
      <c r="P102" s="170">
        <f>('Ingreso PP'!P102/consumo!P108)*100</f>
        <v>2.0225663868936863</v>
      </c>
      <c r="Q102" s="207">
        <f t="shared" si="5"/>
        <v>46.085150008339212</v>
      </c>
    </row>
    <row r="103" spans="2:18" ht="21" customHeight="1" x14ac:dyDescent="0.3">
      <c r="B103" s="79">
        <v>2004</v>
      </c>
      <c r="C103" s="170">
        <f>('Ingreso PP'!C103/consumo!C109)*100</f>
        <v>1.8146146172340738</v>
      </c>
      <c r="D103" s="170">
        <f>('Ingreso PP'!D103/consumo!D109)*100</f>
        <v>2.0995845523472627</v>
      </c>
      <c r="E103" s="170">
        <f>('Ingreso PP'!E103/consumo!E109)*100</f>
        <v>2.0921860154955745</v>
      </c>
      <c r="F103" s="170">
        <f>('Ingreso PP'!F103/consumo!F109)*100</f>
        <v>1.8712404354263266</v>
      </c>
      <c r="G103" s="170">
        <f>('Ingreso PP'!G103/consumo!G109)*100</f>
        <v>1.9623864885433022</v>
      </c>
      <c r="H103" s="170">
        <f>('Ingreso PP'!H103/consumo!H109)*100</f>
        <v>2.2090442209565819</v>
      </c>
      <c r="I103" s="170">
        <f>('Ingreso PP'!I103/consumo!I109)*100</f>
        <v>2.4615475887787097</v>
      </c>
      <c r="J103" s="170">
        <f>('Ingreso PP'!J103/consumo!J109)*100</f>
        <v>2.6065839032900473</v>
      </c>
      <c r="K103" s="170">
        <f>('Ingreso PP'!K103/consumo!K109)*100</f>
        <v>2.0693574337606457</v>
      </c>
      <c r="L103" s="170">
        <f>('Ingreso PP'!L103/consumo!L109)*100</f>
        <v>2.7026679824357962</v>
      </c>
      <c r="M103" s="170">
        <f>('Ingreso PP'!M103/consumo!M109)*100</f>
        <v>2.2035680449848614</v>
      </c>
      <c r="N103" s="191">
        <f>('Ingreso PP'!N103/consumo!N109)*100</f>
        <v>2.4754892049760735</v>
      </c>
      <c r="O103" s="176">
        <f>('Ingreso PP'!O103/consumo!O109)*100</f>
        <v>2.1866452635620441</v>
      </c>
      <c r="P103" s="170">
        <f>('Ingreso PP'!P103/consumo!P109)*100</f>
        <v>2.3912987213021211</v>
      </c>
      <c r="Q103" s="207">
        <f t="shared" si="5"/>
        <v>23.566305471003023</v>
      </c>
    </row>
    <row r="104" spans="2:18" ht="21" customHeight="1" x14ac:dyDescent="0.3">
      <c r="B104" s="79">
        <v>2005</v>
      </c>
      <c r="C104" s="170">
        <f>('Ingreso PP'!C104/consumo!C110)*100</f>
        <v>2.3076108781438087</v>
      </c>
      <c r="D104" s="170">
        <f>('Ingreso PP'!D104/consumo!D110)*100</f>
        <v>2.250059457029689</v>
      </c>
      <c r="E104" s="170">
        <f>('Ingreso PP'!E104/consumo!E110)*100</f>
        <v>2.357465169216153</v>
      </c>
      <c r="F104" s="170">
        <f>('Ingreso PP'!F104/consumo!F110)*100</f>
        <v>2.2876625100225692</v>
      </c>
      <c r="G104" s="170">
        <f>('Ingreso PP'!G104/consumo!G110)*100</f>
        <v>2.5574030590386059</v>
      </c>
      <c r="H104" s="170">
        <f>('Ingreso PP'!H104/consumo!H110)*100</f>
        <v>2.3881418314160934</v>
      </c>
      <c r="I104" s="170">
        <f>('Ingreso PP'!I104/consumo!I110)*100</f>
        <v>2.8341339893915931</v>
      </c>
      <c r="J104" s="170">
        <f>('Ingreso PP'!J104/consumo!J110)*100</f>
        <v>2.8555399777536747</v>
      </c>
      <c r="K104" s="170">
        <f>('Ingreso PP'!K104/consumo!K110)*100</f>
        <v>2.4550424586653525</v>
      </c>
      <c r="L104" s="170">
        <f>('Ingreso PP'!L104/consumo!L110)*100</f>
        <v>2.5847050429658061</v>
      </c>
      <c r="M104" s="170">
        <f>('Ingreso PP'!M104/consumo!M110)*100</f>
        <v>2.5117944359106961</v>
      </c>
      <c r="N104" s="191">
        <f>('Ingreso PP'!N104/consumo!N110)*100</f>
        <v>2.4364694255887045</v>
      </c>
      <c r="O104" s="176">
        <f>('Ingreso PP'!O104/consumo!O110)*100</f>
        <v>2.4606945632339539</v>
      </c>
      <c r="P104" s="170">
        <f>('Ingreso PP'!P104/consumo!P110)*100</f>
        <v>2.6090791433456517</v>
      </c>
      <c r="Q104" s="207">
        <f t="shared" si="5"/>
        <v>12.532865034792318</v>
      </c>
    </row>
    <row r="105" spans="2:18" ht="21" customHeight="1" x14ac:dyDescent="0.3">
      <c r="B105" s="79">
        <v>2006</v>
      </c>
      <c r="C105" s="170">
        <f>('Ingreso PP'!C105/consumo!C111)*100</f>
        <v>2.5245169673448529</v>
      </c>
      <c r="D105" s="170">
        <f>('Ingreso PP'!D105/consumo!D111)*100</f>
        <v>2.5157595736826877</v>
      </c>
      <c r="E105" s="170">
        <f>('Ingreso PP'!E105/consumo!E111)*100</f>
        <v>2.5326912409641307</v>
      </c>
      <c r="F105" s="170">
        <f>('Ingreso PP'!F105/consumo!F111)*100</f>
        <v>2.42815670708316</v>
      </c>
      <c r="G105" s="170">
        <f>('Ingreso PP'!G105/consumo!G111)*100</f>
        <v>2.8735781200331592</v>
      </c>
      <c r="H105" s="170">
        <f>('Ingreso PP'!H105/consumo!H111)*100</f>
        <v>2.9313650716714306</v>
      </c>
      <c r="I105" s="170">
        <f>('Ingreso PP'!I105/consumo!I111)*100</f>
        <v>3.2083780907543429</v>
      </c>
      <c r="J105" s="170">
        <f>('Ingreso PP'!J105/consumo!J111)*100</f>
        <v>4.0240323782154475</v>
      </c>
      <c r="K105" s="170">
        <f>('Ingreso PP'!K105/consumo!K111)*100</f>
        <v>2.9401462063963981</v>
      </c>
      <c r="L105" s="170">
        <f>('Ingreso PP'!L105/consumo!L111)*100</f>
        <v>3.3866591583592593</v>
      </c>
      <c r="M105" s="170">
        <f>('Ingreso PP'!M105/consumo!M111)*100</f>
        <v>3.5541004856082816</v>
      </c>
      <c r="N105" s="191">
        <f>('Ingreso PP'!N105/consumo!N111)*100</f>
        <v>3.4725103148158429</v>
      </c>
      <c r="O105" s="176">
        <f>('Ingreso PP'!O105/consumo!O111)*100</f>
        <v>2.9745880204625639</v>
      </c>
      <c r="P105" s="170">
        <f>('Ingreso PP'!P105/consumo!P111)*100</f>
        <v>3.2219389346959235</v>
      </c>
      <c r="Q105" s="207">
        <f t="shared" si="5"/>
        <v>20.88408146654448</v>
      </c>
    </row>
    <row r="106" spans="2:18" ht="21" customHeight="1" x14ac:dyDescent="0.3">
      <c r="B106" s="79">
        <v>2007</v>
      </c>
      <c r="C106" s="170">
        <f>('Ingreso PP'!C106/consumo!C112)*100</f>
        <v>2.9457700669057365</v>
      </c>
      <c r="D106" s="170">
        <f>('Ingreso PP'!D106/consumo!D112)*100</f>
        <v>3.0952629927846909</v>
      </c>
      <c r="E106" s="170">
        <f>('Ingreso PP'!E106/consumo!E112)*100</f>
        <v>3.2033786504937849</v>
      </c>
      <c r="F106" s="170">
        <f>('Ingreso PP'!F106/consumo!F112)*100</f>
        <v>2.7865607477672842</v>
      </c>
      <c r="G106" s="170">
        <f>('Ingreso PP'!G106/consumo!G112)*100</f>
        <v>3.1512995475611643</v>
      </c>
      <c r="H106" s="170">
        <f>('Ingreso PP'!H106/consumo!H112)*100</f>
        <v>3.0575535137154075</v>
      </c>
      <c r="I106" s="170">
        <f>('Ingreso PP'!I106/consumo!I112)*100</f>
        <v>3.1599174016492162</v>
      </c>
      <c r="J106" s="170">
        <f>('Ingreso PP'!J106/consumo!J112)*100</f>
        <v>3.2489597730833717</v>
      </c>
      <c r="K106" s="170">
        <f>('Ingreso PP'!K106/consumo!K112)*100</f>
        <v>3.3897919286131728</v>
      </c>
      <c r="L106" s="170">
        <f>('Ingreso PP'!L106/consumo!L112)*100</f>
        <v>3.413748384310924</v>
      </c>
      <c r="M106" s="170">
        <f>('Ingreso PP'!M106/consumo!M112)*100</f>
        <v>3.0521639876388957</v>
      </c>
      <c r="N106" s="191">
        <f>('Ingreso PP'!N106/consumo!N112)*100</f>
        <v>3.0840346825597114</v>
      </c>
      <c r="O106" s="176">
        <f>('Ingreso PP'!O106/consumo!O112)*100</f>
        <v>3.1157017887016436</v>
      </c>
      <c r="P106" s="170">
        <f>('Ingreso PP'!P106/consumo!P112)*100</f>
        <v>3.2394598334211855</v>
      </c>
      <c r="Q106" s="207">
        <f t="shared" si="5"/>
        <v>4.7439768891806233</v>
      </c>
    </row>
    <row r="107" spans="2:18" ht="21" customHeight="1" x14ac:dyDescent="0.3">
      <c r="B107" s="79">
        <v>2008</v>
      </c>
      <c r="C107" s="170">
        <f>('Ingreso PP'!C107/consumo!C113)*100</f>
        <v>3.2744450730587777</v>
      </c>
      <c r="D107" s="170">
        <f>('Ingreso PP'!D107/consumo!D113)*100</f>
        <v>3.0957528025142125</v>
      </c>
      <c r="E107" s="170">
        <f>('Ingreso PP'!E107/consumo!E113)*100</f>
        <v>3.3242246433519482</v>
      </c>
      <c r="F107" s="170">
        <f>('Ingreso PP'!F107/consumo!F113)*100</f>
        <v>3.1452458830034051</v>
      </c>
      <c r="G107" s="170">
        <f>('Ingreso PP'!G107/consumo!G113)*100</f>
        <v>3.3751773651135291</v>
      </c>
      <c r="H107" s="170">
        <f>('Ingreso PP'!H107/consumo!H113)*100</f>
        <v>3.459585286020781</v>
      </c>
      <c r="I107" s="170">
        <f>('Ingreso PP'!I107/consumo!I113)*100</f>
        <v>3.3464954638320075</v>
      </c>
      <c r="J107" s="170">
        <f>('Ingreso PP'!J107/consumo!J113)*100</f>
        <v>3.4953792049970249</v>
      </c>
      <c r="K107" s="170">
        <f>('Ingreso PP'!K107/consumo!K113)*100</f>
        <v>3.6808001911452477</v>
      </c>
      <c r="L107" s="170">
        <f>('Ingreso PP'!L107/consumo!L113)*100</f>
        <v>3.8852775455342914</v>
      </c>
      <c r="M107" s="170">
        <f>('Ingreso PP'!M107/consumo!M113)*100</f>
        <v>3.6154671467109454</v>
      </c>
      <c r="N107" s="191">
        <f>('Ingreso PP'!N107/consumo!N113)*100</f>
        <v>3.5841954702135386</v>
      </c>
      <c r="O107" s="176">
        <f>('Ingreso PP'!O107/consumo!O113)*100</f>
        <v>3.4287152392422908</v>
      </c>
      <c r="P107" s="170">
        <f>('Ingreso PP'!P107/consumo!P113)*100</f>
        <v>3.6340920155886929</v>
      </c>
      <c r="Q107" s="207">
        <f t="shared" si="5"/>
        <v>10.046322522768914</v>
      </c>
      <c r="R107" s="41"/>
    </row>
    <row r="108" spans="2:18" ht="21" customHeight="1" x14ac:dyDescent="0.3">
      <c r="B108" s="79">
        <v>2009</v>
      </c>
      <c r="C108" s="170">
        <f>('Ingreso PP'!C108/consumo!C114)*100</f>
        <v>3.8109817154738259</v>
      </c>
      <c r="D108" s="170">
        <f>('Ingreso PP'!D108/consumo!D114)*100</f>
        <v>3.7054793909165116</v>
      </c>
      <c r="E108" s="170">
        <f>('Ingreso PP'!E108/consumo!E114)*100</f>
        <v>3.7789291099657314</v>
      </c>
      <c r="F108" s="170">
        <f>('Ingreso PP'!F108/consumo!F114)*100</f>
        <v>3.4993417679028846</v>
      </c>
      <c r="G108" s="170">
        <f>('Ingreso PP'!G108/consumo!G114)*100</f>
        <v>3.4006797154311883</v>
      </c>
      <c r="H108" s="170">
        <f>('Ingreso PP'!H108/consumo!H114)*100</f>
        <v>3.8048205793341978</v>
      </c>
      <c r="I108" s="170">
        <f>('Ingreso PP'!I108/consumo!I114)*100</f>
        <v>3.8123468652414116</v>
      </c>
      <c r="J108" s="170">
        <f>('Ingreso PP'!J108/consumo!J114)*100</f>
        <v>3.4728231943495098</v>
      </c>
      <c r="K108" s="170">
        <f>('Ingreso PP'!K108/consumo!K114)*100</f>
        <v>3.5846233387197577</v>
      </c>
      <c r="L108" s="170">
        <f>('Ingreso PP'!L108/consumo!L114)*100</f>
        <v>3.621995993400895</v>
      </c>
      <c r="M108" s="170">
        <f>('Ingreso PP'!M108/consumo!M114)*100</f>
        <v>3.979570889474735</v>
      </c>
      <c r="N108" s="191">
        <f>('Ingreso PP'!N108/consumo!N114)*100</f>
        <v>3.67828354546638</v>
      </c>
      <c r="O108" s="176">
        <f>('Ingreso PP'!O108/consumo!O114)*100</f>
        <v>3.6808675881603006</v>
      </c>
      <c r="P108" s="170">
        <f>('Ingreso PP'!P108/consumo!P114)*100</f>
        <v>3.7973010375139067</v>
      </c>
      <c r="Q108" s="207">
        <f t="shared" si="5"/>
        <v>7.3541350425395002</v>
      </c>
    </row>
    <row r="109" spans="2:18" ht="21" customHeight="1" x14ac:dyDescent="0.3">
      <c r="B109" s="79">
        <v>2010</v>
      </c>
      <c r="C109" s="170">
        <f>('Ingreso PP'!C109/consumo!C115)*100</f>
        <v>3.8157068598748274</v>
      </c>
      <c r="D109" s="170">
        <f>('Ingreso PP'!D109/consumo!D115)*100</f>
        <v>3.8028699284009551</v>
      </c>
      <c r="E109" s="170">
        <f>('Ingreso PP'!E109/consumo!E115)*100</f>
        <v>3.7839449652895611</v>
      </c>
      <c r="F109" s="170">
        <f>('Ingreso PP'!F109/consumo!F115)*100</f>
        <v>3.840864281430977</v>
      </c>
      <c r="G109" s="170">
        <f>('Ingreso PP'!G109/consumo!G115)*100</f>
        <v>3.9599337594021971</v>
      </c>
      <c r="H109" s="170">
        <f>('Ingreso PP'!H109/consumo!H115)*100</f>
        <v>4.2195065713626931</v>
      </c>
      <c r="I109" s="170">
        <f>('Ingreso PP'!I109/consumo!I115)*100</f>
        <v>3.642270930458106</v>
      </c>
      <c r="J109" s="170">
        <f>('Ingreso PP'!J109/consumo!J115)*100</f>
        <v>3.2791457393084893</v>
      </c>
      <c r="K109" s="170">
        <f>('Ingreso PP'!K109/consumo!K115)*100</f>
        <v>3.352098019732261</v>
      </c>
      <c r="L109" s="170">
        <f>('Ingreso PP'!L109/consumo!L115)*100</f>
        <v>3.5443279147378619</v>
      </c>
      <c r="M109" s="170">
        <f>('Ingreso PP'!M109/consumo!M115)*100</f>
        <v>3.4058380992336894</v>
      </c>
      <c r="N109" s="191">
        <f>('Ingreso PP'!N109/consumo!N115)*100</f>
        <v>3.0551379957070459</v>
      </c>
      <c r="O109" s="176">
        <f>('Ingreso PP'!O109/consumo!O115)*100</f>
        <v>3.6404879734694715</v>
      </c>
      <c r="P109" s="170">
        <f>('Ingreso PP'!P109/consumo!P115)*100</f>
        <v>3.4317101904960503</v>
      </c>
      <c r="Q109" s="207">
        <f t="shared" si="5"/>
        <v>-1.097013509008371</v>
      </c>
    </row>
    <row r="110" spans="2:18" ht="21" customHeight="1" x14ac:dyDescent="0.3">
      <c r="B110" s="79">
        <v>2011</v>
      </c>
      <c r="C110" s="170">
        <f>('Ingreso PP'!C110/consumo!C116)*100</f>
        <v>3.5984893837019341</v>
      </c>
      <c r="D110" s="170">
        <f>('Ingreso PP'!D110/consumo!D116)*100</f>
        <v>3.4678900572402811</v>
      </c>
      <c r="E110" s="170">
        <f>('Ingreso PP'!E110/consumo!E116)*100</f>
        <v>3.5266639587885602</v>
      </c>
      <c r="F110" s="170">
        <f>('Ingreso PP'!F110/consumo!F116)*100</f>
        <v>3.1504310455553108</v>
      </c>
      <c r="G110" s="170">
        <f>('Ingreso PP'!G110/consumo!G116)*100</f>
        <v>3.7156621557473533</v>
      </c>
      <c r="H110" s="170">
        <f>('Ingreso PP'!H110/consumo!H116)*100</f>
        <v>3.4819267446571107</v>
      </c>
      <c r="I110" s="170">
        <f>('Ingreso PP'!I110/consumo!I116)*100</f>
        <v>3.8017584075025388</v>
      </c>
      <c r="J110" s="170">
        <f>('Ingreso PP'!J110/consumo!J116)*100</f>
        <v>3.7245520352617594</v>
      </c>
      <c r="K110" s="170">
        <f>('Ingreso PP'!K110/consumo!K116)*100</f>
        <v>3.8969377085563028</v>
      </c>
      <c r="L110" s="170">
        <f>('Ingreso PP'!L110/consumo!L116)*100</f>
        <v>3.7136629879590406</v>
      </c>
      <c r="M110" s="170">
        <f>('Ingreso PP'!M110/consumo!M116)*100</f>
        <v>4.0236054614950554</v>
      </c>
      <c r="N110" s="191">
        <f>('Ingreso PP'!N110/consumo!N116)*100</f>
        <v>3.7448797800549856</v>
      </c>
      <c r="O110" s="176">
        <f>('Ingreso PP'!O110/consumo!O116)*100</f>
        <v>3.6459727551184882</v>
      </c>
      <c r="P110" s="170">
        <f>('Ingreso PP'!P110/consumo!P116)*100</f>
        <v>3.7626694080670156</v>
      </c>
      <c r="Q110" s="207">
        <f t="shared" si="5"/>
        <v>0.15066061717516899</v>
      </c>
    </row>
    <row r="111" spans="2:18" ht="21" customHeight="1" x14ac:dyDescent="0.3">
      <c r="B111" s="79">
        <v>2012</v>
      </c>
      <c r="C111" s="170">
        <f>('Ingreso PP'!C111/consumo!C117)*100</f>
        <v>3.5727075788728637</v>
      </c>
      <c r="D111" s="170">
        <f>('Ingreso PP'!D111/consumo!D117)*100</f>
        <v>3.5065490920414866</v>
      </c>
      <c r="E111" s="170">
        <f>('Ingreso PP'!E111/consumo!E117)*100</f>
        <v>3.7191142362306797</v>
      </c>
      <c r="F111" s="170">
        <f>('Ingreso PP'!F111/consumo!F117)*100</f>
        <v>3.7681420087439204</v>
      </c>
      <c r="G111" s="170">
        <f>('Ingreso PP'!G111/consumo!G117)*100</f>
        <v>3.5213229976176983</v>
      </c>
      <c r="H111" s="170">
        <f>('Ingreso PP'!H111/consumo!H117)*100</f>
        <v>4.2566484017227193</v>
      </c>
      <c r="I111" s="170">
        <f>('Ingreso PP'!I111/consumo!I117)*100</f>
        <v>4.1262214385026388</v>
      </c>
      <c r="J111" s="170">
        <f>('Ingreso PP'!J111/consumo!J117)*100</f>
        <v>3.8671645012396554</v>
      </c>
      <c r="K111" s="170">
        <f>('Ingreso PP'!K111/consumo!K117)*100</f>
        <v>4.1701168731718949</v>
      </c>
      <c r="L111" s="170">
        <f>('Ingreso PP'!L111/consumo!L117)*100</f>
        <v>4.1196183675802134</v>
      </c>
      <c r="M111" s="170">
        <f>('Ingreso PP'!M111/consumo!M117)*100</f>
        <v>3.4011698116988254</v>
      </c>
      <c r="N111" s="191">
        <f>('Ingreso PP'!N111/consumo!N117)*100</f>
        <v>3.7887072664192041</v>
      </c>
      <c r="O111" s="176">
        <f>('Ingreso PP'!O111/consumo!O117)*100</f>
        <v>3.692123224926132</v>
      </c>
      <c r="P111" s="170">
        <f>('Ingreso PP'!P111/consumo!P117)*100</f>
        <v>3.7769224321726913</v>
      </c>
      <c r="Q111" s="207">
        <f t="shared" si="5"/>
        <v>1.2657930518777061</v>
      </c>
    </row>
    <row r="112" spans="2:18" ht="21" customHeight="1" x14ac:dyDescent="0.3">
      <c r="B112" s="79">
        <v>2013</v>
      </c>
      <c r="C112" s="170">
        <f>('Ingreso PP'!C112/consumo!C118)*100</f>
        <v>2.9599477161325325</v>
      </c>
      <c r="D112" s="170">
        <f>('Ingreso PP'!D112/consumo!D118)*100</f>
        <v>3.8324545317860732</v>
      </c>
      <c r="E112" s="170">
        <f>('Ingreso PP'!E112/consumo!E118)*100</f>
        <v>6.830292660388193</v>
      </c>
      <c r="F112" s="170">
        <f>('Ingreso PP'!F112/consumo!F118)*100</f>
        <v>3.9316697891218015</v>
      </c>
      <c r="G112" s="170">
        <f>('Ingreso PP'!G112/consumo!G118)*100</f>
        <v>3.8333445625845433</v>
      </c>
      <c r="H112" s="170">
        <f>('Ingreso PP'!H112/consumo!H118)*100</f>
        <v>4.4517985861894624</v>
      </c>
      <c r="I112" s="170">
        <f>('Ingreso PP'!I112/consumo!I118)*100</f>
        <v>4.4434173027917874</v>
      </c>
      <c r="J112" s="170">
        <f>('Ingreso PP'!J112/consumo!J118)*100</f>
        <v>4.0111149471490695</v>
      </c>
      <c r="K112" s="170">
        <f>('Ingreso PP'!K112/consumo!K118)*100</f>
        <v>3.8037907232793184</v>
      </c>
      <c r="L112" s="170">
        <f>('Ingreso PP'!L112/consumo!L118)*100</f>
        <v>4.6197648342977136</v>
      </c>
      <c r="M112" s="170">
        <f>('Ingreso PP'!M112/consumo!M118)*100</f>
        <v>5.4937554347996693</v>
      </c>
      <c r="N112" s="191">
        <f>('Ingreso PP'!N112/consumo!N118)*100</f>
        <v>4.5280110084825171</v>
      </c>
      <c r="O112" s="176">
        <f>('Ingreso PP'!O112/consumo!O118)*100</f>
        <v>4.062103730294635</v>
      </c>
      <c r="P112" s="170">
        <f>('Ingreso PP'!P112/consumo!P118)*100</f>
        <v>4.4869065426630641</v>
      </c>
      <c r="Q112" s="207">
        <f t="shared" si="5"/>
        <v>10.020805992354308</v>
      </c>
    </row>
    <row r="113" spans="2:17" ht="21" customHeight="1" x14ac:dyDescent="0.3">
      <c r="B113" s="79">
        <v>2014</v>
      </c>
      <c r="C113" s="170">
        <f>('Ingreso PP'!C113/consumo!C119)*100</f>
        <v>4.3018597966030931</v>
      </c>
      <c r="D113" s="170">
        <f>('Ingreso PP'!D113/consumo!D119)*100</f>
        <v>4.7591112293017561</v>
      </c>
      <c r="E113" s="170">
        <f>('Ingreso PP'!E113/consumo!E119)*100</f>
        <v>4.9460969405039821</v>
      </c>
      <c r="F113" s="170">
        <f>('Ingreso PP'!F113/consumo!F119)*100</f>
        <v>3.7728409765770068</v>
      </c>
      <c r="G113" s="170">
        <f>('Ingreso PP'!G113/consumo!G119)*100</f>
        <v>4.3958983814350479</v>
      </c>
      <c r="H113" s="170">
        <f>('Ingreso PP'!H113/consumo!H119)*100</f>
        <v>4.9377934744108902</v>
      </c>
      <c r="I113" s="170">
        <f>('Ingreso PP'!I113/consumo!I119)*100</f>
        <v>5.176176452516553</v>
      </c>
      <c r="J113" s="170">
        <f>('Ingreso PP'!J113/consumo!J119)*100</f>
        <v>4.9547971241052888</v>
      </c>
      <c r="K113" s="170">
        <f>('Ingreso PP'!K113/consumo!K119)*100</f>
        <v>4.6863061486785682</v>
      </c>
      <c r="L113" s="170">
        <f>('Ingreso PP'!L113/consumo!L119)*100</f>
        <v>5.2157942329532903</v>
      </c>
      <c r="M113" s="170">
        <f>('Ingreso PP'!M113/consumo!M119)*100</f>
        <v>5.3722220969887067</v>
      </c>
      <c r="N113" s="191">
        <f>('Ingreso PP'!N113/consumo!N119)*100</f>
        <v>5.3309470110859136</v>
      </c>
      <c r="O113" s="176">
        <f>('Ingreso PP'!O113/consumo!O119)*100</f>
        <v>4.8084639879285369</v>
      </c>
      <c r="P113" s="170">
        <f>('Ingreso PP'!P113/consumo!P119)*100</f>
        <v>4.9489880388040293</v>
      </c>
      <c r="Q113" s="207">
        <f t="shared" si="5"/>
        <v>18.373737038462256</v>
      </c>
    </row>
    <row r="114" spans="2:17" ht="21" customHeight="1" x14ac:dyDescent="0.3">
      <c r="B114" s="85">
        <v>2015</v>
      </c>
      <c r="C114" s="171">
        <f>('Ingreso PP'!C114/consumo!C120)*100</f>
        <v>5.0317504695931641</v>
      </c>
      <c r="D114" s="171">
        <f>('Ingreso PP'!D114/consumo!D120)*100</f>
        <v>4.8900613758037421</v>
      </c>
      <c r="E114" s="171">
        <f>('Ingreso PP'!E114/consumo!E120)*100</f>
        <v>4.6780926357274977</v>
      </c>
      <c r="F114" s="171">
        <f>('Ingreso PP'!F114/consumo!F120)*100</f>
        <v>4.528371717502842</v>
      </c>
      <c r="G114" s="171">
        <f>('Ingreso PP'!G114/consumo!G120)*100</f>
        <v>4.8701265595675531</v>
      </c>
      <c r="H114" s="171">
        <f>('Ingreso PP'!H114/consumo!H120)*100</f>
        <v>4.7522421426875345</v>
      </c>
      <c r="I114" s="171">
        <f>('Ingreso PP'!I114/consumo!I120)*100</f>
        <v>5.2297893139800413</v>
      </c>
      <c r="J114" s="171">
        <f>('Ingreso PP'!J114/consumo!J120)*100</f>
        <v>5.1137300826988401</v>
      </c>
      <c r="K114" s="171">
        <f>('Ingreso PP'!K114/consumo!K120)*100</f>
        <v>4.3615707796743859</v>
      </c>
      <c r="L114" s="171">
        <f>('Ingreso PP'!L114/consumo!L120)*100</f>
        <v>4.2492741594475598</v>
      </c>
      <c r="M114" s="171">
        <f>('Ingreso PP'!M114/consumo!M120)*100</f>
        <v>4.2494889208051427</v>
      </c>
      <c r="N114" s="198"/>
      <c r="O114" s="177">
        <f>('Ingreso PP'!O114/consumo!O120)*100</f>
        <v>4.7194007081719374</v>
      </c>
      <c r="P114" s="171"/>
      <c r="Q114" s="218">
        <f t="shared" si="5"/>
        <v>-1.8522189202246131</v>
      </c>
    </row>
    <row r="115" spans="2:17" ht="21" customHeight="1" x14ac:dyDescent="0.3">
      <c r="B115" s="95"/>
      <c r="C115" s="96"/>
      <c r="D115" s="96"/>
      <c r="E115" s="96"/>
      <c r="F115" s="96"/>
      <c r="G115" s="96"/>
      <c r="H115" s="96"/>
      <c r="O115" s="97"/>
      <c r="P115" s="96"/>
    </row>
    <row r="116" spans="2:17" ht="21" customHeight="1" x14ac:dyDescent="0.3"/>
    <row r="117" spans="2:17" ht="30" x14ac:dyDescent="0.5">
      <c r="B117" s="72" t="s">
        <v>59</v>
      </c>
      <c r="C117" s="123"/>
      <c r="D117" s="123"/>
      <c r="E117" s="123"/>
      <c r="F117" s="123"/>
      <c r="G117" s="123"/>
      <c r="H117" s="123"/>
      <c r="I117" s="123"/>
      <c r="J117" s="123"/>
      <c r="K117" s="123"/>
      <c r="L117" s="123"/>
      <c r="M117" s="123"/>
      <c r="N117" s="185"/>
      <c r="O117" s="123"/>
      <c r="P117" s="123"/>
      <c r="Q117" s="123"/>
    </row>
    <row r="118" spans="2:17" ht="31.2" x14ac:dyDescent="0.3">
      <c r="B118" s="139" t="s">
        <v>23</v>
      </c>
      <c r="C118" s="140" t="s">
        <v>24</v>
      </c>
      <c r="D118" s="141" t="s">
        <v>25</v>
      </c>
      <c r="E118" s="141" t="s">
        <v>26</v>
      </c>
      <c r="F118" s="141" t="s">
        <v>27</v>
      </c>
      <c r="G118" s="141" t="s">
        <v>28</v>
      </c>
      <c r="H118" s="141" t="s">
        <v>29</v>
      </c>
      <c r="I118" s="141" t="s">
        <v>30</v>
      </c>
      <c r="J118" s="141" t="s">
        <v>31</v>
      </c>
      <c r="K118" s="141" t="s">
        <v>32</v>
      </c>
      <c r="L118" s="141" t="s">
        <v>33</v>
      </c>
      <c r="M118" s="141" t="s">
        <v>34</v>
      </c>
      <c r="N118" s="184" t="s">
        <v>35</v>
      </c>
      <c r="O118" s="142" t="s">
        <v>36</v>
      </c>
      <c r="P118" s="143" t="s">
        <v>37</v>
      </c>
      <c r="Q118" s="144" t="s">
        <v>38</v>
      </c>
    </row>
    <row r="119" spans="2:17" ht="21" customHeight="1" x14ac:dyDescent="0.3">
      <c r="B119" s="79">
        <v>2000</v>
      </c>
      <c r="C119" s="169">
        <f>('Ingreso PP'!C118/consumo!C125)*100</f>
        <v>0</v>
      </c>
      <c r="D119" s="169">
        <f>('Ingreso PP'!D118/consumo!D125)*100</f>
        <v>0</v>
      </c>
      <c r="E119" s="169">
        <f>('Ingreso PP'!E118/consumo!E125)*100</f>
        <v>2.3090478118878814E-3</v>
      </c>
      <c r="F119" s="169">
        <f>('Ingreso PP'!F118/consumo!F125)*100</f>
        <v>2.3190040263154507E-2</v>
      </c>
      <c r="G119" s="169">
        <f>('Ingreso PP'!G118/consumo!G125)*100</f>
        <v>6.7199473286967265E-2</v>
      </c>
      <c r="H119" s="169">
        <f>('Ingreso PP'!H118/consumo!H125)*100</f>
        <v>7.8898765186742575E-2</v>
      </c>
      <c r="I119" s="169">
        <f>('Ingreso PP'!I118/consumo!I125)*100</f>
        <v>8.6564987126785925E-2</v>
      </c>
      <c r="J119" s="169">
        <f>('Ingreso PP'!J118/consumo!J125)*100</f>
        <v>0.28549759821816778</v>
      </c>
      <c r="K119" s="169">
        <f>('Ingreso PP'!K118/consumo!K125)*100</f>
        <v>0.82284845852209021</v>
      </c>
      <c r="L119" s="169">
        <f>('Ingreso PP'!L118/consumo!L125)*100</f>
        <v>1.2942743006660868</v>
      </c>
      <c r="M119" s="169">
        <f>('Ingreso PP'!M118/consumo!M125)*100</f>
        <v>1.2963392555558864</v>
      </c>
      <c r="N119" s="199">
        <f>('Ingreso PP'!N118/consumo!N125)*100</f>
        <v>0.81238874743291523</v>
      </c>
      <c r="O119" s="175">
        <f>('Ingreso PP'!O118/consumo!O125)*100</f>
        <v>0.39415647907047968</v>
      </c>
      <c r="P119" s="169">
        <f>('Ingreso PP'!P118/consumo!P125)*100</f>
        <v>0.82669991522847253</v>
      </c>
      <c r="Q119" s="219"/>
    </row>
    <row r="120" spans="2:17" ht="21" customHeight="1" x14ac:dyDescent="0.3">
      <c r="B120" s="79">
        <v>2001</v>
      </c>
      <c r="C120" s="170">
        <f>('Ingreso PP'!C119/consumo!C126)*100</f>
        <v>0.91731866082438496</v>
      </c>
      <c r="D120" s="170">
        <f>('Ingreso PP'!D119/consumo!D126)*100</f>
        <v>1.1999827513059957</v>
      </c>
      <c r="E120" s="170">
        <f>('Ingreso PP'!E119/consumo!E126)*100</f>
        <v>0.88506335016871751</v>
      </c>
      <c r="F120" s="170">
        <f>('Ingreso PP'!F119/consumo!F126)*100</f>
        <v>0.35563823382218801</v>
      </c>
      <c r="G120" s="170">
        <f>('Ingreso PP'!G119/consumo!G126)*100</f>
        <v>0.90954293444863044</v>
      </c>
      <c r="H120" s="170">
        <f>('Ingreso PP'!H119/consumo!H126)*100</f>
        <v>0.91438280376473957</v>
      </c>
      <c r="I120" s="170">
        <f>('Ingreso PP'!I119/consumo!I126)*100</f>
        <v>1.5376882522560051</v>
      </c>
      <c r="J120" s="170">
        <f>('Ingreso PP'!J119/consumo!J126)*100</f>
        <v>1.4659789146153579</v>
      </c>
      <c r="K120" s="170">
        <f>('Ingreso PP'!K119/consumo!K126)*100</f>
        <v>0.97601886642488622</v>
      </c>
      <c r="L120" s="170">
        <f>('Ingreso PP'!L119/consumo!L126)*100</f>
        <v>1.5010420918339757</v>
      </c>
      <c r="M120" s="170">
        <f>('Ingreso PP'!M119/consumo!M126)*100</f>
        <v>1.1276870023913927</v>
      </c>
      <c r="N120" s="191">
        <f>('Ingreso PP'!N119/consumo!N126)*100</f>
        <v>1.1181270028155061</v>
      </c>
      <c r="O120" s="176">
        <f>('Ingreso PP'!O119/consumo!O126)*100</f>
        <v>1.0644512380409212</v>
      </c>
      <c r="P120" s="170">
        <f>('Ingreso PP'!P119/consumo!P126)*100</f>
        <v>1.2559139751585382</v>
      </c>
      <c r="Q120" s="207"/>
    </row>
    <row r="121" spans="2:17" ht="21" customHeight="1" x14ac:dyDescent="0.3">
      <c r="B121" s="79">
        <v>2002</v>
      </c>
      <c r="C121" s="170">
        <f>('Ingreso PP'!C120/consumo!C127)*100</f>
        <v>1.2198845614322624</v>
      </c>
      <c r="D121" s="170">
        <f>('Ingreso PP'!D120/consumo!D127)*100</f>
        <v>1.1346219474886226</v>
      </c>
      <c r="E121" s="170">
        <f>('Ingreso PP'!E120/consumo!E127)*100</f>
        <v>1.2215256393424996</v>
      </c>
      <c r="F121" s="170">
        <f>('Ingreso PP'!F120/consumo!F127)*100</f>
        <v>1.1577738199110681</v>
      </c>
      <c r="G121" s="170">
        <f>('Ingreso PP'!G120/consumo!G127)*100</f>
        <v>1.3666119283130758</v>
      </c>
      <c r="H121" s="170">
        <f>('Ingreso PP'!H120/consumo!H127)*100</f>
        <v>1.3081848897426096</v>
      </c>
      <c r="I121" s="170">
        <f>('Ingreso PP'!I120/consumo!I127)*100</f>
        <v>1.4422566330591671</v>
      </c>
      <c r="J121" s="170">
        <f>('Ingreso PP'!J120/consumo!J127)*100</f>
        <v>1.393883132156251</v>
      </c>
      <c r="K121" s="170">
        <f>('Ingreso PP'!K120/consumo!K127)*100</f>
        <v>1.3399021968256595</v>
      </c>
      <c r="L121" s="170">
        <f>('Ingreso PP'!L120/consumo!L127)*100</f>
        <v>1.4663692876936363</v>
      </c>
      <c r="M121" s="170">
        <f>('Ingreso PP'!M120/consumo!M127)*100</f>
        <v>1.4517687897294629</v>
      </c>
      <c r="N121" s="191">
        <f>('Ingreso PP'!N120/consumo!N127)*100</f>
        <v>1.4326957842300629</v>
      </c>
      <c r="O121" s="176">
        <f>('Ingreso PP'!O120/consumo!O127)*100</f>
        <v>1.3248554254220346</v>
      </c>
      <c r="P121" s="170">
        <f>('Ingreso PP'!P120/consumo!P127)*100</f>
        <v>1.5155473883524082</v>
      </c>
      <c r="Q121" s="207">
        <f t="shared" ref="Q121:Q134" si="6">((O121/O120)-1)*100</f>
        <v>24.463702805247944</v>
      </c>
    </row>
    <row r="122" spans="2:17" ht="21" customHeight="1" x14ac:dyDescent="0.3">
      <c r="B122" s="79">
        <v>2003</v>
      </c>
      <c r="C122" s="170">
        <f>('Ingreso PP'!C121/consumo!C128)*100</f>
        <v>1.4228688126581917</v>
      </c>
      <c r="D122" s="170">
        <f>('Ingreso PP'!D121/consumo!D128)*100</f>
        <v>1.2162133724067286</v>
      </c>
      <c r="E122" s="170">
        <f>('Ingreso PP'!E121/consumo!E128)*100</f>
        <v>1.4345822900647665</v>
      </c>
      <c r="F122" s="170">
        <f>('Ingreso PP'!F121/consumo!F128)*100</f>
        <v>1.5759382237618877</v>
      </c>
      <c r="G122" s="170">
        <f>('Ingreso PP'!G121/consumo!G128)*100</f>
        <v>1.5859223472662494</v>
      </c>
      <c r="H122" s="170">
        <f>('Ingreso PP'!H121/consumo!H128)*100</f>
        <v>2.3692079972138682</v>
      </c>
      <c r="I122" s="170">
        <f>('Ingreso PP'!I121/consumo!I128)*100</f>
        <v>2.2858822435636328</v>
      </c>
      <c r="J122" s="170">
        <f>('Ingreso PP'!J121/consumo!J128)*100</f>
        <v>2.341900920780307</v>
      </c>
      <c r="K122" s="170">
        <f>('Ingreso PP'!K121/consumo!K128)*100</f>
        <v>2.0219711556893563</v>
      </c>
      <c r="L122" s="170">
        <f>('Ingreso PP'!L121/consumo!L128)*100</f>
        <v>2.5098636111834374</v>
      </c>
      <c r="M122" s="170">
        <f>('Ingreso PP'!M121/consumo!M128)*100</f>
        <v>2.1642704022660104</v>
      </c>
      <c r="N122" s="191">
        <f>('Ingreso PP'!N121/consumo!N128)*100</f>
        <v>2.118515279196922</v>
      </c>
      <c r="O122" s="176">
        <f>('Ingreso PP'!O121/consumo!O128)*100</f>
        <v>1.9085442668998975</v>
      </c>
      <c r="P122" s="170">
        <f>('Ingreso PP'!P121/consumo!P128)*100</f>
        <v>2.2236581265351489</v>
      </c>
      <c r="Q122" s="207">
        <f t="shared" si="6"/>
        <v>44.056795200270862</v>
      </c>
    </row>
    <row r="123" spans="2:17" ht="21" customHeight="1" x14ac:dyDescent="0.3">
      <c r="B123" s="79">
        <v>2004</v>
      </c>
      <c r="C123" s="170">
        <f>('Ingreso PP'!C122/consumo!C129)*100</f>
        <v>2.0809097438671937</v>
      </c>
      <c r="D123" s="170">
        <f>('Ingreso PP'!D122/consumo!D129)*100</f>
        <v>2.2631506881329804</v>
      </c>
      <c r="E123" s="170">
        <f>('Ingreso PP'!E122/consumo!E129)*100</f>
        <v>2.257101163316757</v>
      </c>
      <c r="F123" s="170">
        <f>('Ingreso PP'!F122/consumo!F129)*100</f>
        <v>2.058235206769401</v>
      </c>
      <c r="G123" s="170">
        <f>('Ingreso PP'!G122/consumo!G129)*100</f>
        <v>2.1836914268658303</v>
      </c>
      <c r="H123" s="170">
        <f>('Ingreso PP'!H122/consumo!H129)*100</f>
        <v>2.4740715448886732</v>
      </c>
      <c r="I123" s="170">
        <f>('Ingreso PP'!I122/consumo!I129)*100</f>
        <v>2.6690197002916141</v>
      </c>
      <c r="J123" s="170">
        <f>('Ingreso PP'!J122/consumo!J129)*100</f>
        <v>2.8261210985659533</v>
      </c>
      <c r="K123" s="170">
        <f>('Ingreso PP'!K122/consumo!K129)*100</f>
        <v>2.3207286411481345</v>
      </c>
      <c r="L123" s="170">
        <f>('Ingreso PP'!L122/consumo!L129)*100</f>
        <v>2.9009370590287684</v>
      </c>
      <c r="M123" s="170">
        <f>('Ingreso PP'!M122/consumo!M129)*100</f>
        <v>2.4354316393432547</v>
      </c>
      <c r="N123" s="191">
        <f>('Ingreso PP'!N122/consumo!N129)*100</f>
        <v>2.6512898413325421</v>
      </c>
      <c r="O123" s="176">
        <f>('Ingreso PP'!O122/consumo!O129)*100</f>
        <v>2.4137215299566273</v>
      </c>
      <c r="P123" s="170">
        <f>('Ingreso PP'!P122/consumo!P129)*100</f>
        <v>2.5928209006605893</v>
      </c>
      <c r="Q123" s="207">
        <f t="shared" si="6"/>
        <v>26.469245268138497</v>
      </c>
    </row>
    <row r="124" spans="2:17" ht="21" customHeight="1" x14ac:dyDescent="0.3">
      <c r="B124" s="79">
        <v>2005</v>
      </c>
      <c r="C124" s="170">
        <f>('Ingreso PP'!C123/consumo!C130)*100</f>
        <v>2.4854953585584569</v>
      </c>
      <c r="D124" s="170">
        <f>('Ingreso PP'!D123/consumo!D130)*100</f>
        <v>2.5036887380163422</v>
      </c>
      <c r="E124" s="170">
        <f>('Ingreso PP'!E123/consumo!E130)*100</f>
        <v>2.5773685826463706</v>
      </c>
      <c r="F124" s="170">
        <f>('Ingreso PP'!F123/consumo!F130)*100</f>
        <v>2.4874442631606977</v>
      </c>
      <c r="G124" s="170">
        <f>('Ingreso PP'!G123/consumo!G130)*100</f>
        <v>2.7096068605020465</v>
      </c>
      <c r="H124" s="170">
        <f>('Ingreso PP'!H123/consumo!H130)*100</f>
        <v>2.5989379284425977</v>
      </c>
      <c r="I124" s="170">
        <f>('Ingreso PP'!I123/consumo!I130)*100</f>
        <v>2.9815475190965048</v>
      </c>
      <c r="J124" s="170">
        <f>('Ingreso PP'!J123/consumo!J130)*100</f>
        <v>3.139418292239053</v>
      </c>
      <c r="K124" s="170">
        <f>('Ingreso PP'!K123/consumo!K130)*100</f>
        <v>2.7930010032310157</v>
      </c>
      <c r="L124" s="170">
        <f>('Ingreso PP'!L123/consumo!L130)*100</f>
        <v>2.7095923610852211</v>
      </c>
      <c r="M124" s="170">
        <f>('Ingreso PP'!M123/consumo!M130)*100</f>
        <v>2.6812316053494425</v>
      </c>
      <c r="N124" s="191">
        <f>('Ingreso PP'!N123/consumo!N130)*100</f>
        <v>2.7503114851960362</v>
      </c>
      <c r="O124" s="176">
        <f>('Ingreso PP'!O123/consumo!O130)*100</f>
        <v>2.6906170786116896</v>
      </c>
      <c r="P124" s="170">
        <f>('Ingreso PP'!P123/consumo!P130)*100</f>
        <v>2.8480019983558504</v>
      </c>
      <c r="Q124" s="207">
        <f t="shared" si="6"/>
        <v>11.471727173931212</v>
      </c>
    </row>
    <row r="125" spans="2:17" ht="21" customHeight="1" x14ac:dyDescent="0.3">
      <c r="B125" s="79">
        <v>2006</v>
      </c>
      <c r="C125" s="170">
        <f>('Ingreso PP'!C124/consumo!C131)*100</f>
        <v>2.7509012959664481</v>
      </c>
      <c r="D125" s="170">
        <f>('Ingreso PP'!D124/consumo!D131)*100</f>
        <v>2.755848939234165</v>
      </c>
      <c r="E125" s="170">
        <f>('Ingreso PP'!E124/consumo!E131)*100</f>
        <v>2.7551425639500966</v>
      </c>
      <c r="F125" s="170">
        <f>('Ingreso PP'!F124/consumo!F131)*100</f>
        <v>2.6517617750114124</v>
      </c>
      <c r="G125" s="170">
        <f>('Ingreso PP'!G124/consumo!G131)*100</f>
        <v>3.0228939549586853</v>
      </c>
      <c r="H125" s="170">
        <f>('Ingreso PP'!H124/consumo!H131)*100</f>
        <v>3.3121824431222211</v>
      </c>
      <c r="I125" s="170">
        <f>('Ingreso PP'!I124/consumo!I131)*100</f>
        <v>3.5050947739409386</v>
      </c>
      <c r="J125" s="170">
        <f>('Ingreso PP'!J124/consumo!J131)*100</f>
        <v>4.0889378228785977</v>
      </c>
      <c r="K125" s="170">
        <f>('Ingreso PP'!K124/consumo!K131)*100</f>
        <v>3.5116914659920533</v>
      </c>
      <c r="L125" s="170">
        <f>('Ingreso PP'!L124/consumo!L131)*100</f>
        <v>3.6637153787578174</v>
      </c>
      <c r="M125" s="170">
        <f>('Ingreso PP'!M124/consumo!M131)*100</f>
        <v>3.8040673205844868</v>
      </c>
      <c r="N125" s="191">
        <f>('Ingreso PP'!N124/consumo!N131)*100</f>
        <v>3.719061110116364</v>
      </c>
      <c r="O125" s="176">
        <f>('Ingreso PP'!O124/consumo!O131)*100</f>
        <v>3.2707364133417287</v>
      </c>
      <c r="P125" s="170">
        <f>('Ingreso PP'!P124/consumo!P131)*100</f>
        <v>3.4969132070983817</v>
      </c>
      <c r="Q125" s="207">
        <f t="shared" si="6"/>
        <v>21.560828530433994</v>
      </c>
    </row>
    <row r="126" spans="2:17" ht="21" customHeight="1" x14ac:dyDescent="0.3">
      <c r="B126" s="79">
        <v>2007</v>
      </c>
      <c r="C126" s="170">
        <f>('Ingreso PP'!C125/consumo!C132)*100</f>
        <v>3.2761552334674384</v>
      </c>
      <c r="D126" s="170">
        <f>('Ingreso PP'!D125/consumo!D132)*100</f>
        <v>3.3775314618164249</v>
      </c>
      <c r="E126" s="170">
        <f>('Ingreso PP'!E125/consumo!E132)*100</f>
        <v>3.3640814590700425</v>
      </c>
      <c r="F126" s="170">
        <f>('Ingreso PP'!F125/consumo!F132)*100</f>
        <v>3.0362809930843841</v>
      </c>
      <c r="G126" s="170">
        <f>('Ingreso PP'!G125/consumo!G132)*100</f>
        <v>3.3169131748311051</v>
      </c>
      <c r="H126" s="170">
        <f>('Ingreso PP'!H125/consumo!H132)*100</f>
        <v>3.4480706903965261</v>
      </c>
      <c r="I126" s="170">
        <f>('Ingreso PP'!I125/consumo!I132)*100</f>
        <v>3.4606968940613743</v>
      </c>
      <c r="J126" s="170">
        <f>('Ingreso PP'!J125/consumo!J132)*100</f>
        <v>3.5675725684878126</v>
      </c>
      <c r="K126" s="170">
        <f>('Ingreso PP'!K125/consumo!K132)*100</f>
        <v>3.7392061331216198</v>
      </c>
      <c r="L126" s="170">
        <f>('Ingreso PP'!L125/consumo!L132)*100</f>
        <v>3.7184723165680675</v>
      </c>
      <c r="M126" s="170">
        <f>('Ingreso PP'!M125/consumo!M132)*100</f>
        <v>3.4744137649038205</v>
      </c>
      <c r="N126" s="191">
        <f>('Ingreso PP'!N125/consumo!N132)*100</f>
        <v>3.468079031153338</v>
      </c>
      <c r="O126" s="176">
        <f>('Ingreso PP'!O125/consumo!O132)*100</f>
        <v>3.4293767880901624</v>
      </c>
      <c r="P126" s="170">
        <f>('Ingreso PP'!P125/consumo!P132)*100</f>
        <v>3.5883403354001504</v>
      </c>
      <c r="Q126" s="207">
        <f t="shared" si="6"/>
        <v>4.8502953066263732</v>
      </c>
    </row>
    <row r="127" spans="2:17" ht="21" customHeight="1" x14ac:dyDescent="0.3">
      <c r="B127" s="79">
        <v>2008</v>
      </c>
      <c r="C127" s="170">
        <f>('Ingreso PP'!C126/consumo!C133)*100</f>
        <v>3.576001526849621</v>
      </c>
      <c r="D127" s="170">
        <f>('Ingreso PP'!D126/consumo!D133)*100</f>
        <v>3.4569485355062808</v>
      </c>
      <c r="E127" s="170">
        <f>('Ingreso PP'!E126/consumo!E133)*100</f>
        <v>3.5656972740178934</v>
      </c>
      <c r="F127" s="170">
        <f>('Ingreso PP'!F126/consumo!F133)*100</f>
        <v>3.5121754736956787</v>
      </c>
      <c r="G127" s="170">
        <f>('Ingreso PP'!G126/consumo!G133)*100</f>
        <v>3.7077726511971538</v>
      </c>
      <c r="H127" s="170">
        <f>('Ingreso PP'!H126/consumo!H133)*100</f>
        <v>3.8584734671606538</v>
      </c>
      <c r="I127" s="170">
        <f>('Ingreso PP'!I126/consumo!I133)*100</f>
        <v>3.7546082559968443</v>
      </c>
      <c r="J127" s="170">
        <f>('Ingreso PP'!J126/consumo!J133)*100</f>
        <v>3.8991675802895873</v>
      </c>
      <c r="K127" s="170">
        <f>('Ingreso PP'!K126/consumo!K133)*100</f>
        <v>4.0588390628660003</v>
      </c>
      <c r="L127" s="170">
        <f>('Ingreso PP'!L126/consumo!L133)*100</f>
        <v>4.3381410757782746</v>
      </c>
      <c r="M127" s="170">
        <f>('Ingreso PP'!M126/consumo!M133)*100</f>
        <v>4.0901341276305834</v>
      </c>
      <c r="N127" s="191">
        <f>('Ingreso PP'!N126/consumo!N133)*100</f>
        <v>3.9873523218887952</v>
      </c>
      <c r="O127" s="176">
        <f>('Ingreso PP'!O126/consumo!O133)*100</f>
        <v>3.8045560483378753</v>
      </c>
      <c r="P127" s="170">
        <f>('Ingreso PP'!P126/consumo!P133)*100</f>
        <v>4.0165662098130372</v>
      </c>
      <c r="Q127" s="207">
        <f t="shared" si="6"/>
        <v>10.940158618634976</v>
      </c>
    </row>
    <row r="128" spans="2:17" ht="21" customHeight="1" x14ac:dyDescent="0.3">
      <c r="B128" s="79">
        <v>2009</v>
      </c>
      <c r="C128" s="170">
        <f>('Ingreso PP'!C127/consumo!C134)*100</f>
        <v>4.0610017301293073</v>
      </c>
      <c r="D128" s="170">
        <f>('Ingreso PP'!D127/consumo!D134)*100</f>
        <v>4.1068122538816692</v>
      </c>
      <c r="E128" s="170">
        <f>('Ingreso PP'!E127/consumo!E134)*100</f>
        <v>4.1794932294280489</v>
      </c>
      <c r="F128" s="170">
        <f>('Ingreso PP'!F127/consumo!F134)*100</f>
        <v>3.9158712066502677</v>
      </c>
      <c r="G128" s="170">
        <f>('Ingreso PP'!G127/consumo!G134)*100</f>
        <v>3.7966649270427277</v>
      </c>
      <c r="H128" s="170">
        <f>('Ingreso PP'!H127/consumo!H134)*100</f>
        <v>3.9827222833301148</v>
      </c>
      <c r="I128" s="170">
        <f>('Ingreso PP'!I127/consumo!I134)*100</f>
        <v>4.3814738072388328</v>
      </c>
      <c r="J128" s="170">
        <f>('Ingreso PP'!J127/consumo!J134)*100</f>
        <v>3.7026346497966447</v>
      </c>
      <c r="K128" s="170">
        <f>('Ingreso PP'!K127/consumo!K134)*100</f>
        <v>3.9323401410887597</v>
      </c>
      <c r="L128" s="170">
        <f>('Ingreso PP'!L127/consumo!L134)*100</f>
        <v>4.105913342109897</v>
      </c>
      <c r="M128" s="170">
        <f>('Ingreso PP'!M127/consumo!M134)*100</f>
        <v>4.4627831979306558</v>
      </c>
      <c r="N128" s="191">
        <f>('Ingreso PP'!N127/consumo!N134)*100</f>
        <v>4.1258227581987761</v>
      </c>
      <c r="O128" s="176">
        <f>('Ingreso PP'!O127/consumo!O134)*100</f>
        <v>4.0646948131871135</v>
      </c>
      <c r="P128" s="170">
        <f>('Ingreso PP'!P127/consumo!P134)*100</f>
        <v>4.2332946564330456</v>
      </c>
      <c r="Q128" s="207">
        <f t="shared" si="6"/>
        <v>6.8375590093589844</v>
      </c>
    </row>
    <row r="129" spans="2:17" ht="21" customHeight="1" x14ac:dyDescent="0.3">
      <c r="B129" s="79">
        <v>2010</v>
      </c>
      <c r="C129" s="170">
        <f>('Ingreso PP'!C128/consumo!C135)*100</f>
        <v>4.1679309655738708</v>
      </c>
      <c r="D129" s="170">
        <f>('Ingreso PP'!D128/consumo!D135)*100</f>
        <v>4.2864405615224319</v>
      </c>
      <c r="E129" s="170">
        <f>('Ingreso PP'!E128/consumo!E135)*100</f>
        <v>4.1857422932730062</v>
      </c>
      <c r="F129" s="170">
        <f>('Ingreso PP'!F128/consumo!F135)*100</f>
        <v>4.3424094617288365</v>
      </c>
      <c r="G129" s="170">
        <f>('Ingreso PP'!G128/consumo!G135)*100</f>
        <v>4.3627686129709584</v>
      </c>
      <c r="H129" s="170">
        <f>('Ingreso PP'!H128/consumo!H135)*100</f>
        <v>4.65436605040128</v>
      </c>
      <c r="I129" s="170">
        <f>('Ingreso PP'!I128/consumo!I135)*100</f>
        <v>4.1656045630392127</v>
      </c>
      <c r="J129" s="170">
        <f>('Ingreso PP'!J128/consumo!J135)*100</f>
        <v>3.6491979712742948</v>
      </c>
      <c r="K129" s="170">
        <f>('Ingreso PP'!K128/consumo!K135)*100</f>
        <v>3.595519698140349</v>
      </c>
      <c r="L129" s="170">
        <f>('Ingreso PP'!L128/consumo!L135)*100</f>
        <v>3.9537993876325825</v>
      </c>
      <c r="M129" s="170">
        <f>('Ingreso PP'!M128/consumo!M135)*100</f>
        <v>3.7435859021041593</v>
      </c>
      <c r="N129" s="191">
        <f>('Ingreso PP'!N128/consumo!N135)*100</f>
        <v>3.3598808586952882</v>
      </c>
      <c r="O129" s="176">
        <f>('Ingreso PP'!O128/consumo!O135)*100</f>
        <v>4.0422493710441607</v>
      </c>
      <c r="P129" s="170">
        <f>('Ingreso PP'!P128/consumo!P135)*100</f>
        <v>3.794749043319344</v>
      </c>
      <c r="Q129" s="207">
        <f t="shared" si="6"/>
        <v>-0.55220485607265779</v>
      </c>
    </row>
    <row r="130" spans="2:17" ht="21" customHeight="1" x14ac:dyDescent="0.3">
      <c r="B130" s="79">
        <v>2011</v>
      </c>
      <c r="C130" s="170">
        <f>('Ingreso PP'!C129/consumo!C136)*100</f>
        <v>3.9413125301630831</v>
      </c>
      <c r="D130" s="170">
        <f>('Ingreso PP'!D129/consumo!D136)*100</f>
        <v>3.8568915226276639</v>
      </c>
      <c r="E130" s="170">
        <f>('Ingreso PP'!E129/consumo!E136)*100</f>
        <v>3.8949290084749593</v>
      </c>
      <c r="F130" s="170">
        <f>('Ingreso PP'!F129/consumo!F136)*100</f>
        <v>3.5595713021086377</v>
      </c>
      <c r="G130" s="170">
        <f>('Ingreso PP'!G129/consumo!G136)*100</f>
        <v>4.0045550091293434</v>
      </c>
      <c r="H130" s="170">
        <f>('Ingreso PP'!H129/consumo!H136)*100</f>
        <v>3.859321064696581</v>
      </c>
      <c r="I130" s="170">
        <f>('Ingreso PP'!I129/consumo!I136)*100</f>
        <v>4.1843903288562263</v>
      </c>
      <c r="J130" s="170">
        <f>('Ingreso PP'!J129/consumo!J136)*100</f>
        <v>4.0312911304492216</v>
      </c>
      <c r="K130" s="170">
        <f>('Ingreso PP'!K129/consumo!K136)*100</f>
        <v>4.2324375510786263</v>
      </c>
      <c r="L130" s="170">
        <f>('Ingreso PP'!L129/consumo!L136)*100</f>
        <v>4.0966446662278981</v>
      </c>
      <c r="M130" s="170">
        <f>('Ingreso PP'!M129/consumo!M136)*100</f>
        <v>4.3103233011502295</v>
      </c>
      <c r="N130" s="191">
        <f>('Ingreso PP'!N129/consumo!N136)*100</f>
        <v>4.1270812539542474</v>
      </c>
      <c r="O130" s="176">
        <f>('Ingreso PP'!O129/consumo!O136)*100</f>
        <v>4.0010975668627493</v>
      </c>
      <c r="P130" s="170">
        <f>('Ingreso PP'!P129/consumo!P136)*100</f>
        <v>4.2058802881827511</v>
      </c>
      <c r="Q130" s="207">
        <f t="shared" si="6"/>
        <v>-1.0180421939377182</v>
      </c>
    </row>
    <row r="131" spans="2:17" ht="21" customHeight="1" x14ac:dyDescent="0.3">
      <c r="B131" s="79">
        <v>2012</v>
      </c>
      <c r="C131" s="170">
        <f>('Ingreso PP'!C130/consumo!C137)*100</f>
        <v>3.8706433529577575</v>
      </c>
      <c r="D131" s="170">
        <f>('Ingreso PP'!D130/consumo!D137)*100</f>
        <v>3.9329200304058718</v>
      </c>
      <c r="E131" s="170">
        <f>('Ingreso PP'!E130/consumo!E137)*100</f>
        <v>4.0148555816545839</v>
      </c>
      <c r="F131" s="170">
        <f>('Ingreso PP'!F130/consumo!F137)*100</f>
        <v>3.9543380164560928</v>
      </c>
      <c r="G131" s="170">
        <f>('Ingreso PP'!G130/consumo!G137)*100</f>
        <v>5.1111990227436666</v>
      </c>
      <c r="H131" s="170">
        <f>('Ingreso PP'!H130/consumo!H137)*100</f>
        <v>4.662799980199507</v>
      </c>
      <c r="I131" s="170">
        <f>('Ingreso PP'!I130/consumo!I137)*100</f>
        <v>4.3475927674626815</v>
      </c>
      <c r="J131" s="170">
        <f>('Ingreso PP'!J130/consumo!J137)*100</f>
        <v>4.215061610168477</v>
      </c>
      <c r="K131" s="170">
        <f>('Ingreso PP'!K130/consumo!K137)*100</f>
        <v>4.3905072878647626</v>
      </c>
      <c r="L131" s="170">
        <f>('Ingreso PP'!L130/consumo!L137)*100</f>
        <v>4.8412384838013693</v>
      </c>
      <c r="M131" s="170">
        <f>('Ingreso PP'!M130/consumo!M137)*100</f>
        <v>3.1436963182629745</v>
      </c>
      <c r="N131" s="191">
        <f>('Ingreso PP'!N130/consumo!N137)*100</f>
        <v>4.9383984787865174</v>
      </c>
      <c r="O131" s="176">
        <f>('Ingreso PP'!O130/consumo!O137)*100</f>
        <v>4.2322313251881161</v>
      </c>
      <c r="P131" s="170">
        <f>('Ingreso PP'!P130/consumo!P137)*100</f>
        <v>4.2756004286398888</v>
      </c>
      <c r="Q131" s="207">
        <f t="shared" si="6"/>
        <v>5.7767588633585332</v>
      </c>
    </row>
    <row r="132" spans="2:17" ht="21" customHeight="1" x14ac:dyDescent="0.3">
      <c r="B132" s="79">
        <v>2013</v>
      </c>
      <c r="C132" s="170">
        <f>('Ingreso PP'!C131/consumo!C138)*100</f>
        <v>3.9156640823893398</v>
      </c>
      <c r="D132" s="170">
        <f>('Ingreso PP'!D131/consumo!D138)*100</f>
        <v>4.2706113289319916</v>
      </c>
      <c r="E132" s="170">
        <f>('Ingreso PP'!E131/consumo!E138)*100</f>
        <v>4.1629458171050748</v>
      </c>
      <c r="F132" s="170">
        <f>('Ingreso PP'!F131/consumo!F138)*100</f>
        <v>4.3574586093042047</v>
      </c>
      <c r="G132" s="170">
        <f>('Ingreso PP'!G131/consumo!G138)*100</f>
        <v>4.2339332813660873</v>
      </c>
      <c r="H132" s="170">
        <f>('Ingreso PP'!H131/consumo!H138)*100</f>
        <v>5.1817160603321648</v>
      </c>
      <c r="I132" s="170">
        <f>('Ingreso PP'!I131/consumo!I138)*100</f>
        <v>5.2968374561432432</v>
      </c>
      <c r="J132" s="170">
        <f>('Ingreso PP'!J131/consumo!J138)*100</f>
        <v>4.1709022294184619</v>
      </c>
      <c r="K132" s="170">
        <f>('Ingreso PP'!K131/consumo!K138)*100</f>
        <v>4.2114013209198893</v>
      </c>
      <c r="L132" s="170">
        <f>('Ingreso PP'!L131/consumo!L138)*100</f>
        <v>4.9881991458160932</v>
      </c>
      <c r="M132" s="170">
        <f>('Ingreso PP'!M131/consumo!M138)*100</f>
        <v>6.0627672048641239</v>
      </c>
      <c r="N132" s="191">
        <f>('Ingreso PP'!N131/consumo!N138)*100</f>
        <v>5.1169721938754904</v>
      </c>
      <c r="O132" s="176">
        <f>('Ingreso PP'!O131/consumo!O138)*100</f>
        <v>4.6392688619262623</v>
      </c>
      <c r="P132" s="170">
        <f>('Ingreso PP'!P131/consumo!P138)*100</f>
        <v>4.865993362578469</v>
      </c>
      <c r="Q132" s="207">
        <f t="shared" si="6"/>
        <v>9.6175635371267063</v>
      </c>
    </row>
    <row r="133" spans="2:17" ht="21" customHeight="1" x14ac:dyDescent="0.3">
      <c r="B133" s="79">
        <v>2014</v>
      </c>
      <c r="C133" s="170">
        <f>('Ingreso PP'!C132/consumo!C139)*100</f>
        <v>4.6588632389913451</v>
      </c>
      <c r="D133" s="170">
        <f>('Ingreso PP'!D132/consumo!D139)*100</f>
        <v>4.7955379911227753</v>
      </c>
      <c r="E133" s="170">
        <f>('Ingreso PP'!E132/consumo!E139)*100</f>
        <v>4.8526760743248998</v>
      </c>
      <c r="F133" s="170">
        <f>('Ingreso PP'!F132/consumo!F139)*100</f>
        <v>4.173940807098738</v>
      </c>
      <c r="G133" s="170">
        <f>('Ingreso PP'!G132/consumo!G139)*100</f>
        <v>4.7335686757072413</v>
      </c>
      <c r="H133" s="170">
        <f>('Ingreso PP'!H132/consumo!H139)*100</f>
        <v>5.3532004272016041</v>
      </c>
      <c r="I133" s="170">
        <f>('Ingreso PP'!I132/consumo!I139)*100</f>
        <v>5.477825230524151</v>
      </c>
      <c r="J133" s="170">
        <f>('Ingreso PP'!J132/consumo!J139)*100</f>
        <v>5.5188635269639708</v>
      </c>
      <c r="K133" s="170">
        <f>('Ingreso PP'!K132/consumo!K139)*100</f>
        <v>5.022650705997747</v>
      </c>
      <c r="L133" s="170">
        <f>('Ingreso PP'!L132/consumo!L139)*100</f>
        <v>5.6834544435848979</v>
      </c>
      <c r="M133" s="170">
        <f>('Ingreso PP'!M132/consumo!M139)*100</f>
        <v>5.8849391347878353</v>
      </c>
      <c r="N133" s="191">
        <f>('Ingreso PP'!N132/consumo!N139)*100</f>
        <v>5.9011982135246113</v>
      </c>
      <c r="O133" s="176">
        <f>('Ingreso PP'!O132/consumo!O139)*100</f>
        <v>5.147718814871844</v>
      </c>
      <c r="P133" s="170">
        <f>('Ingreso PP'!P132/consumo!P139)*100</f>
        <v>5.4080931446469807</v>
      </c>
      <c r="Q133" s="207">
        <f t="shared" si="6"/>
        <v>10.95970007512066</v>
      </c>
    </row>
    <row r="134" spans="2:17" ht="21" customHeight="1" x14ac:dyDescent="0.3">
      <c r="B134" s="85">
        <v>2015</v>
      </c>
      <c r="C134" s="171">
        <f>('Ingreso PP'!C133/consumo!C140)*100</f>
        <v>5.5118652889312312</v>
      </c>
      <c r="D134" s="171">
        <f>('Ingreso PP'!D133/consumo!D140)*100</f>
        <v>5.3577811259148795</v>
      </c>
      <c r="E134" s="171">
        <f>('Ingreso PP'!E133/consumo!E140)*100</f>
        <v>5.0752091314307588</v>
      </c>
      <c r="F134" s="171">
        <f>('Ingreso PP'!F133/consumo!F140)*100</f>
        <v>4.8246508157480221</v>
      </c>
      <c r="G134" s="171">
        <f>('Ingreso PP'!G133/consumo!G140)*100</f>
        <v>5.4158207921793018</v>
      </c>
      <c r="H134" s="171">
        <f>('Ingreso PP'!H133/consumo!H140)*100</f>
        <v>5.2746324657494403</v>
      </c>
      <c r="I134" s="171">
        <f>('Ingreso PP'!I133/consumo!I140)*100</f>
        <v>5.5405965275981401</v>
      </c>
      <c r="J134" s="171">
        <f>('Ingreso PP'!J133/consumo!J140)*100</f>
        <v>5.5362758945996866</v>
      </c>
      <c r="K134" s="171">
        <f>('Ingreso PP'!K133/consumo!K140)*100</f>
        <v>4.7588583363898911</v>
      </c>
      <c r="L134" s="171">
        <f>('Ingreso PP'!L133/consumo!L140)*100</f>
        <v>4.6163030797167561</v>
      </c>
      <c r="M134" s="171">
        <f>('Ingreso PP'!M133/consumo!M140)*100</f>
        <v>4.6302029144644088</v>
      </c>
      <c r="N134" s="198"/>
      <c r="O134" s="177">
        <f>('Ingreso PP'!O133/consumo!O140)*100</f>
        <v>5.1349271678242738</v>
      </c>
      <c r="P134" s="171"/>
      <c r="Q134" s="218">
        <f t="shared" si="6"/>
        <v>-0.24849156505236669</v>
      </c>
    </row>
    <row r="135" spans="2:17" ht="21" customHeight="1" x14ac:dyDescent="0.3">
      <c r="B135" s="95"/>
      <c r="C135" s="96"/>
      <c r="D135" s="96"/>
      <c r="E135" s="96"/>
      <c r="F135" s="96"/>
      <c r="G135" s="96"/>
      <c r="H135" s="96"/>
      <c r="O135" s="97"/>
      <c r="P135" s="96"/>
    </row>
    <row r="136" spans="2:17" ht="21" customHeight="1" x14ac:dyDescent="0.3"/>
    <row r="137" spans="2:17" ht="21" customHeight="1" x14ac:dyDescent="0.3"/>
    <row r="138" spans="2:17" ht="21" customHeight="1" x14ac:dyDescent="0.3"/>
    <row r="139" spans="2:17" ht="21" customHeight="1" x14ac:dyDescent="0.3"/>
    <row r="140" spans="2:17" ht="21" customHeight="1" x14ac:dyDescent="0.3"/>
    <row r="141" spans="2:17" ht="21" customHeight="1" x14ac:dyDescent="0.3"/>
    <row r="142" spans="2:17" ht="21" customHeight="1" x14ac:dyDescent="0.3"/>
    <row r="143" spans="2:17" ht="21" customHeight="1" x14ac:dyDescent="0.3"/>
    <row r="144" spans="2:17"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sheetData>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85"/>
  <sheetViews>
    <sheetView zoomScale="70" zoomScaleNormal="70" workbookViewId="0">
      <selection activeCell="O138" sqref="O138"/>
    </sheetView>
  </sheetViews>
  <sheetFormatPr defaultColWidth="9.109375" defaultRowHeight="15.6" x14ac:dyDescent="0.3"/>
  <cols>
    <col min="1" max="1" width="20.6640625" style="4" customWidth="1"/>
    <col min="2" max="2" width="12.88671875" style="70" bestFit="1" customWidth="1"/>
    <col min="3" max="4" width="13.5546875" style="70" customWidth="1"/>
    <col min="5" max="5" width="14" style="70" customWidth="1"/>
    <col min="6" max="14" width="13.5546875" style="70" customWidth="1"/>
    <col min="15" max="18" width="14.44140625" style="70" customWidth="1"/>
    <col min="19" max="19" width="12.5546875" style="4" customWidth="1"/>
    <col min="20" max="16384" width="9.109375" style="4"/>
  </cols>
  <sheetData>
    <row r="1" spans="2:19" ht="37.200000000000003" x14ac:dyDescent="0.6">
      <c r="B1" s="178" t="s">
        <v>19</v>
      </c>
      <c r="C1" s="68"/>
      <c r="D1" s="68"/>
      <c r="E1" s="68"/>
      <c r="F1" s="68"/>
      <c r="G1" s="68"/>
      <c r="H1" s="68"/>
      <c r="I1" s="68"/>
      <c r="J1" s="68"/>
      <c r="K1" s="68"/>
      <c r="L1" s="68"/>
      <c r="M1" s="68"/>
      <c r="N1" s="68"/>
      <c r="O1" s="68"/>
      <c r="P1" s="68"/>
      <c r="Q1" s="68"/>
      <c r="R1" s="68"/>
    </row>
    <row r="2" spans="2:19" ht="33.75" x14ac:dyDescent="0.5">
      <c r="B2" s="137" t="s">
        <v>46</v>
      </c>
      <c r="C2" s="138"/>
      <c r="D2" s="138"/>
      <c r="E2" s="138"/>
      <c r="F2" s="138"/>
      <c r="G2" s="138"/>
      <c r="H2" s="138"/>
      <c r="I2" s="138"/>
      <c r="J2" s="138"/>
      <c r="K2" s="138"/>
      <c r="L2" s="138"/>
      <c r="M2" s="138"/>
      <c r="N2" s="138"/>
      <c r="O2" s="138"/>
      <c r="P2" s="138"/>
      <c r="Q2" s="181" t="s">
        <v>42</v>
      </c>
      <c r="R2" s="69"/>
    </row>
    <row r="3" spans="2:19" ht="31.2" x14ac:dyDescent="0.3">
      <c r="B3" s="139" t="s">
        <v>23</v>
      </c>
      <c r="C3" s="140" t="s">
        <v>24</v>
      </c>
      <c r="D3" s="141" t="s">
        <v>25</v>
      </c>
      <c r="E3" s="141" t="s">
        <v>26</v>
      </c>
      <c r="F3" s="141" t="s">
        <v>27</v>
      </c>
      <c r="G3" s="141" t="s">
        <v>28</v>
      </c>
      <c r="H3" s="141" t="s">
        <v>29</v>
      </c>
      <c r="I3" s="141" t="s">
        <v>30</v>
      </c>
      <c r="J3" s="141" t="s">
        <v>31</v>
      </c>
      <c r="K3" s="141" t="s">
        <v>32</v>
      </c>
      <c r="L3" s="141" t="s">
        <v>33</v>
      </c>
      <c r="M3" s="141" t="s">
        <v>34</v>
      </c>
      <c r="N3" s="140" t="s">
        <v>35</v>
      </c>
      <c r="O3" s="142" t="s">
        <v>36</v>
      </c>
      <c r="P3" s="143" t="s">
        <v>37</v>
      </c>
      <c r="Q3" s="144" t="s">
        <v>38</v>
      </c>
      <c r="R3" s="157"/>
    </row>
    <row r="4" spans="2:19" ht="21" customHeight="1" x14ac:dyDescent="0.25">
      <c r="B4" s="79">
        <v>2000</v>
      </c>
      <c r="C4" s="169">
        <f>('Ingresos totales'!C4/consumo!C5)*100</f>
        <v>8.7196778930807017</v>
      </c>
      <c r="D4" s="169">
        <f>('Ingresos totales'!D4/consumo!D5)*100</f>
        <v>9.1937841621466987</v>
      </c>
      <c r="E4" s="169">
        <f>('Ingresos totales'!E4/consumo!E5)*100</f>
        <v>9.5737897343359641</v>
      </c>
      <c r="F4" s="169">
        <f>('Ingresos totales'!F4/consumo!F5)*100</f>
        <v>9.597775793976524</v>
      </c>
      <c r="G4" s="169">
        <f>('Ingresos totales'!G4/consumo!G5)*100</f>
        <v>9.6008163615753226</v>
      </c>
      <c r="H4" s="169">
        <f>('Ingresos totales'!H4/consumo!H5)*100</f>
        <v>9.5767698060321713</v>
      </c>
      <c r="I4" s="169">
        <f>('Ingresos totales'!I4/consumo!I5)*100</f>
        <v>9.8611753376085343</v>
      </c>
      <c r="J4" s="169">
        <f>('Ingresos totales'!J4/consumo!J5)*100</f>
        <v>10.227108288722361</v>
      </c>
      <c r="K4" s="169">
        <f>('Ingresos totales'!K4/consumo!K5)*100</f>
        <v>10.212338072156395</v>
      </c>
      <c r="L4" s="169">
        <f>('Ingresos totales'!L4/consumo!L5)*100</f>
        <v>10.887714446755545</v>
      </c>
      <c r="M4" s="169">
        <f>('Ingresos totales'!M4/consumo!M5)*100</f>
        <v>10.783050702526719</v>
      </c>
      <c r="N4" s="169">
        <f>('Ingresos totales'!N4/consumo!N5)*100</f>
        <v>11.080065092499183</v>
      </c>
      <c r="O4" s="175">
        <f>('Ingresos totales'!O4/consumo!O5)*100</f>
        <v>9.9160901261706229</v>
      </c>
      <c r="P4" s="169">
        <f>('Ingresos totales'!P4/consumo!P5)*100</f>
        <v>11.193002465736186</v>
      </c>
      <c r="Q4" s="219"/>
      <c r="R4" s="158"/>
    </row>
    <row r="5" spans="2:19" ht="21" customHeight="1" x14ac:dyDescent="0.25">
      <c r="B5" s="79">
        <v>2001</v>
      </c>
      <c r="C5" s="170">
        <f>('Ingresos totales'!C5/consumo!C6)*100</f>
        <v>11.64833346131015</v>
      </c>
      <c r="D5" s="170">
        <f>('Ingresos totales'!D5/consumo!D6)*100</f>
        <v>12.093431208916474</v>
      </c>
      <c r="E5" s="170">
        <f>('Ingresos totales'!E5/consumo!E6)*100</f>
        <v>11.605884616707305</v>
      </c>
      <c r="F5" s="170">
        <f>('Ingresos totales'!F5/consumo!F6)*100</f>
        <v>11.946878078647437</v>
      </c>
      <c r="G5" s="170">
        <f>('Ingresos totales'!G5/consumo!G6)*100</f>
        <v>11.924341837054005</v>
      </c>
      <c r="H5" s="170">
        <f>('Ingresos totales'!H5/consumo!H6)*100</f>
        <v>11.39284265509667</v>
      </c>
      <c r="I5" s="170">
        <f>('Ingresos totales'!I5/consumo!I6)*100</f>
        <v>12.516702566496962</v>
      </c>
      <c r="J5" s="170">
        <f>('Ingresos totales'!J5/consumo!J6)*100</f>
        <v>11.762728911527258</v>
      </c>
      <c r="K5" s="170">
        <f>('Ingresos totales'!K5/consumo!K6)*100</f>
        <v>11.363046736207973</v>
      </c>
      <c r="L5" s="170">
        <f>('Ingresos totales'!L5/consumo!L6)*100</f>
        <v>11.990206677336081</v>
      </c>
      <c r="M5" s="170">
        <f>('Ingresos totales'!M5/consumo!M6)*100</f>
        <v>11.489087480966331</v>
      </c>
      <c r="N5" s="170">
        <f>('Ingresos totales'!N5/consumo!N6)*100</f>
        <v>11.346314449833176</v>
      </c>
      <c r="O5" s="176">
        <f>('Ingresos totales'!O5/consumo!O6)*100</f>
        <v>11.756969348937522</v>
      </c>
      <c r="P5" s="170">
        <f>('Ingresos totales'!P5/consumo!P6)*100</f>
        <v>11.139519102753026</v>
      </c>
      <c r="Q5" s="207">
        <f>((O5/O4)-1)*100</f>
        <v>18.564567277463894</v>
      </c>
      <c r="R5" s="159"/>
    </row>
    <row r="6" spans="2:19" ht="21" customHeight="1" x14ac:dyDescent="0.25">
      <c r="B6" s="79">
        <v>2002</v>
      </c>
      <c r="C6" s="170">
        <f>('Ingresos totales'!C6/consumo!C7)*100</f>
        <v>11.060786369891101</v>
      </c>
      <c r="D6" s="170">
        <f>('Ingresos totales'!D6/consumo!D7)*100</f>
        <v>10.520909025762297</v>
      </c>
      <c r="E6" s="170">
        <f>('Ingresos totales'!E6/consumo!E7)*100</f>
        <v>10.646613004151712</v>
      </c>
      <c r="F6" s="170">
        <f>('Ingresos totales'!F6/consumo!F7)*100</f>
        <v>10.784936836702595</v>
      </c>
      <c r="G6" s="170">
        <f>('Ingresos totales'!G6/consumo!G7)*100</f>
        <v>10.085735912065065</v>
      </c>
      <c r="H6" s="170">
        <f>('Ingresos totales'!H6/consumo!H7)*100</f>
        <v>10.534805334699147</v>
      </c>
      <c r="I6" s="170">
        <f>('Ingresos totales'!I6/consumo!I7)*100</f>
        <v>10.179669225905212</v>
      </c>
      <c r="J6" s="170">
        <f>('Ingresos totales'!J6/consumo!J7)*100</f>
        <v>9.9324285478242338</v>
      </c>
      <c r="K6" s="170">
        <f>('Ingresos totales'!K6/consumo!K7)*100</f>
        <v>10.096100377955178</v>
      </c>
      <c r="L6" s="170">
        <f>('Ingresos totales'!L6/consumo!L7)*100</f>
        <v>10.535735460922615</v>
      </c>
      <c r="M6" s="170">
        <f>('Ingresos totales'!M6/consumo!M7)*100</f>
        <v>10.678237928624</v>
      </c>
      <c r="N6" s="170">
        <f>('Ingresos totales'!N6/consumo!N7)*100</f>
        <v>10.810543509722487</v>
      </c>
      <c r="O6" s="176">
        <f>('Ingresos totales'!O6/consumo!O7)*100</f>
        <v>10.50429926590701</v>
      </c>
      <c r="P6" s="170">
        <f>('Ingresos totales'!P6/consumo!P7)*100</f>
        <v>10.923698557267571</v>
      </c>
      <c r="Q6" s="207">
        <f t="shared" ref="Q6:Q19" si="0">((O6/O5)-1)*100</f>
        <v>-10.654702294887898</v>
      </c>
      <c r="R6" s="159"/>
    </row>
    <row r="7" spans="2:19" ht="21" customHeight="1" x14ac:dyDescent="0.25">
      <c r="B7" s="79">
        <v>2003</v>
      </c>
      <c r="C7" s="170">
        <f>('Ingresos totales'!C7/consumo!C8)*100</f>
        <v>11.114787736365903</v>
      </c>
      <c r="D7" s="170">
        <f>('Ingresos totales'!D7/consumo!D8)*100</f>
        <v>11.451648409502877</v>
      </c>
      <c r="E7" s="170">
        <f>('Ingresos totales'!E7/consumo!E8)*100</f>
        <v>10.901100893377343</v>
      </c>
      <c r="F7" s="170">
        <f>('Ingresos totales'!F7/consumo!F8)*100</f>
        <v>11.529207819269136</v>
      </c>
      <c r="G7" s="170">
        <f>('Ingresos totales'!G7/consumo!G8)*100</f>
        <v>11.581001326623594</v>
      </c>
      <c r="H7" s="170">
        <f>('Ingresos totales'!H7/consumo!H8)*100</f>
        <v>11.798985461324197</v>
      </c>
      <c r="I7" s="170">
        <f>('Ingresos totales'!I7/consumo!I8)*100</f>
        <v>12.312360339201046</v>
      </c>
      <c r="J7" s="170">
        <f>('Ingresos totales'!J7/consumo!J8)*100</f>
        <v>12.400594946484626</v>
      </c>
      <c r="K7" s="170">
        <f>('Ingresos totales'!K7/consumo!K8)*100</f>
        <v>13.041150278880473</v>
      </c>
      <c r="L7" s="170">
        <f>('Ingresos totales'!L7/consumo!L8)*100</f>
        <v>12.772372853407459</v>
      </c>
      <c r="M7" s="170">
        <f>('Ingresos totales'!M7/consumo!M8)*100</f>
        <v>12.157890418913025</v>
      </c>
      <c r="N7" s="170">
        <f>('Ingresos totales'!N7/consumo!N8)*100</f>
        <v>12.310727896631587</v>
      </c>
      <c r="O7" s="176">
        <f>('Ingresos totales'!O7/consumo!O8)*100</f>
        <v>11.917940691506404</v>
      </c>
      <c r="P7" s="170">
        <f>('Ingresos totales'!P7/consumo!P8)*100</f>
        <v>12.160609240434098</v>
      </c>
      <c r="Q7" s="207">
        <f t="shared" si="0"/>
        <v>13.457741347750263</v>
      </c>
      <c r="R7" s="159"/>
    </row>
    <row r="8" spans="2:19" ht="21" customHeight="1" x14ac:dyDescent="0.25">
      <c r="B8" s="79">
        <v>2004</v>
      </c>
      <c r="C8" s="170">
        <f>('Ingresos totales'!C8/consumo!C9)*100</f>
        <v>11.884173739915038</v>
      </c>
      <c r="D8" s="170">
        <f>('Ingresos totales'!D8/consumo!D9)*100</f>
        <v>12.322069568547287</v>
      </c>
      <c r="E8" s="170">
        <f>('Ingresos totales'!E8/consumo!E9)*100</f>
        <v>12.278701261277829</v>
      </c>
      <c r="F8" s="170">
        <f>('Ingresos totales'!F8/consumo!F9)*100</f>
        <v>11.462344056086197</v>
      </c>
      <c r="G8" s="170">
        <f>('Ingresos totales'!G8/consumo!G9)*100</f>
        <v>11.764383980876831</v>
      </c>
      <c r="H8" s="170">
        <f>('Ingresos totales'!H8/consumo!H9)*100</f>
        <v>11.507216875366117</v>
      </c>
      <c r="I8" s="170">
        <f>('Ingresos totales'!I8/consumo!I9)*100</f>
        <v>12.521648756932583</v>
      </c>
      <c r="J8" s="170">
        <f>('Ingresos totales'!J8/consumo!J9)*100</f>
        <v>12.500045081472377</v>
      </c>
      <c r="K8" s="170">
        <f>('Ingresos totales'!K8/consumo!K9)*100</f>
        <v>12.568814236752509</v>
      </c>
      <c r="L8" s="170">
        <f>('Ingresos totales'!L8/consumo!L9)*100</f>
        <v>12.692602098857385</v>
      </c>
      <c r="M8" s="170">
        <f>('Ingresos totales'!M8/consumo!M9)*100</f>
        <v>12.154748723444133</v>
      </c>
      <c r="N8" s="170">
        <f>('Ingresos totales'!N8/consumo!N9)*100</f>
        <v>13.419386032441352</v>
      </c>
      <c r="O8" s="176">
        <f>('Ingresos totales'!O8/consumo!O9)*100</f>
        <v>12.236828773156889</v>
      </c>
      <c r="P8" s="170">
        <f>('Ingresos totales'!P8/consumo!P9)*100</f>
        <v>12.913991441871991</v>
      </c>
      <c r="Q8" s="207">
        <f t="shared" si="0"/>
        <v>2.6756978399611331</v>
      </c>
      <c r="R8" s="159"/>
    </row>
    <row r="9" spans="2:19" ht="21" customHeight="1" x14ac:dyDescent="0.25">
      <c r="B9" s="79">
        <v>2005</v>
      </c>
      <c r="C9" s="170">
        <f>('Ingresos totales'!C9/consumo!C10)*100</f>
        <v>12.424941149191572</v>
      </c>
      <c r="D9" s="170">
        <f>('Ingresos totales'!D9/consumo!D10)*100</f>
        <v>12.830930437270514</v>
      </c>
      <c r="E9" s="170">
        <f>('Ingresos totales'!E9/consumo!E10)*100</f>
        <v>13.045911270169603</v>
      </c>
      <c r="F9" s="170">
        <f>('Ingresos totales'!F9/consumo!F10)*100</f>
        <v>13.852389381280839</v>
      </c>
      <c r="G9" s="170">
        <f>('Ingresos totales'!G9/consumo!G10)*100</f>
        <v>13.640908813576591</v>
      </c>
      <c r="H9" s="170">
        <f>('Ingresos totales'!H9/consumo!H10)*100</f>
        <v>13.235227436708751</v>
      </c>
      <c r="I9" s="170">
        <f>('Ingresos totales'!I9/consumo!I10)*100</f>
        <v>14.135360261537553</v>
      </c>
      <c r="J9" s="170">
        <f>('Ingresos totales'!J9/consumo!J10)*100</f>
        <v>15.842015149264629</v>
      </c>
      <c r="K9" s="170">
        <f>('Ingresos totales'!K9/consumo!K10)*100</f>
        <v>15.126553586615557</v>
      </c>
      <c r="L9" s="170">
        <f>('Ingresos totales'!L9/consumo!L10)*100</f>
        <v>16.010872399480917</v>
      </c>
      <c r="M9" s="170">
        <f>('Ingresos totales'!M9/consumo!M10)*100</f>
        <v>16.278350686816292</v>
      </c>
      <c r="N9" s="170">
        <f>('Ingresos totales'!N9/consumo!N10)*100</f>
        <v>16.087292838241058</v>
      </c>
      <c r="O9" s="176">
        <f>('Ingresos totales'!O9/consumo!O10)*100</f>
        <v>14.337758524003286</v>
      </c>
      <c r="P9" s="170">
        <f>('Ingresos totales'!P9/consumo!P10)*100</f>
        <v>16.611630346115533</v>
      </c>
      <c r="Q9" s="207">
        <f t="shared" si="0"/>
        <v>17.168906992104581</v>
      </c>
      <c r="R9" s="159"/>
    </row>
    <row r="10" spans="2:19" ht="21" customHeight="1" x14ac:dyDescent="0.25">
      <c r="B10" s="79">
        <v>2006</v>
      </c>
      <c r="C10" s="170">
        <f>('Ingresos totales'!C10/consumo!C11)*100</f>
        <v>16.19210962037015</v>
      </c>
      <c r="D10" s="170">
        <f>('Ingresos totales'!D10/consumo!D11)*100</f>
        <v>17.602523601708729</v>
      </c>
      <c r="E10" s="170">
        <f>('Ingresos totales'!E10/consumo!E11)*100</f>
        <v>18.195794460487093</v>
      </c>
      <c r="F10" s="170">
        <f>('Ingresos totales'!F10/consumo!F11)*100</f>
        <v>18.378777319249757</v>
      </c>
      <c r="G10" s="170">
        <f>('Ingresos totales'!G10/consumo!G11)*100</f>
        <v>17.618565985262187</v>
      </c>
      <c r="H10" s="170">
        <f>('Ingresos totales'!H10/consumo!H11)*100</f>
        <v>17.362272586482614</v>
      </c>
      <c r="I10" s="170">
        <f>('Ingresos totales'!I10/consumo!I11)*100</f>
        <v>17.598211421787855</v>
      </c>
      <c r="J10" s="170">
        <f>('Ingresos totales'!J10/consumo!J11)*100</f>
        <v>17.866328601924909</v>
      </c>
      <c r="K10" s="170">
        <f>('Ingresos totales'!K10/consumo!K11)*100</f>
        <v>17.798424602761862</v>
      </c>
      <c r="L10" s="170">
        <f>('Ingresos totales'!L10/consumo!L11)*100</f>
        <v>18.336796513446281</v>
      </c>
      <c r="M10" s="170">
        <f>('Ingresos totales'!M10/consumo!M11)*100</f>
        <v>18.148926702517901</v>
      </c>
      <c r="N10" s="170">
        <f>('Ingresos totales'!N10/consumo!N11)*100</f>
        <v>17.68752218675867</v>
      </c>
      <c r="O10" s="176">
        <f>('Ingresos totales'!O10/consumo!O11)*100</f>
        <v>17.718203426536512</v>
      </c>
      <c r="P10" s="170">
        <f>('Ingresos totales'!P10/consumo!P11)*100</f>
        <v>17.675971006336759</v>
      </c>
      <c r="Q10" s="207">
        <f t="shared" si="0"/>
        <v>23.577220225001817</v>
      </c>
      <c r="R10" s="159"/>
    </row>
    <row r="11" spans="2:19" ht="21" customHeight="1" x14ac:dyDescent="0.25">
      <c r="B11" s="79">
        <v>2007</v>
      </c>
      <c r="C11" s="170">
        <f>('Ingresos totales'!C11/consumo!C12)*100</f>
        <v>17.992635848326746</v>
      </c>
      <c r="D11" s="170">
        <f>('Ingresos totales'!D11/consumo!D12)*100</f>
        <v>18.762745492304862</v>
      </c>
      <c r="E11" s="170">
        <f>('Ingresos totales'!E11/consumo!E12)*100</f>
        <v>17.460011848290133</v>
      </c>
      <c r="F11" s="170">
        <f>('Ingresos totales'!F11/consumo!F12)*100</f>
        <v>17.666126081869642</v>
      </c>
      <c r="G11" s="170">
        <f>('Ingresos totales'!G11/consumo!G12)*100</f>
        <v>16.574442806995531</v>
      </c>
      <c r="H11" s="170">
        <f>('Ingresos totales'!H11/consumo!H12)*100</f>
        <v>16.195453324478681</v>
      </c>
      <c r="I11" s="170">
        <f>('Ingresos totales'!I11/consumo!I12)*100</f>
        <v>16.84797272077056</v>
      </c>
      <c r="J11" s="170">
        <f>('Ingresos totales'!J11/consumo!J12)*100</f>
        <v>18.036763882300292</v>
      </c>
      <c r="K11" s="170">
        <f>('Ingresos totales'!K11/consumo!K12)*100</f>
        <v>17.017751838266836</v>
      </c>
      <c r="L11" s="170">
        <f>('Ingresos totales'!L11/consumo!L12)*100</f>
        <v>18.144373298095648</v>
      </c>
      <c r="M11" s="170">
        <f>('Ingresos totales'!M11/consumo!M12)*100</f>
        <v>18.367514472365812</v>
      </c>
      <c r="N11" s="170">
        <f>('Ingresos totales'!N11/consumo!N12)*100</f>
        <v>17.600394437252845</v>
      </c>
      <c r="O11" s="176">
        <f>('Ingresos totales'!O11/consumo!O12)*100</f>
        <v>17.565291911864861</v>
      </c>
      <c r="P11" s="170">
        <f>('Ingresos totales'!P11/consumo!P12)*100</f>
        <v>19.151945769183055</v>
      </c>
      <c r="Q11" s="207">
        <f t="shared" si="0"/>
        <v>-0.86301929710681513</v>
      </c>
      <c r="R11" s="159"/>
    </row>
    <row r="12" spans="2:19" ht="21" customHeight="1" x14ac:dyDescent="0.25">
      <c r="B12" s="79">
        <v>2008</v>
      </c>
      <c r="C12" s="170">
        <f>('Ingresos totales'!C12/consumo!C13)*100</f>
        <v>18.854285906785016</v>
      </c>
      <c r="D12" s="170">
        <f>('Ingresos totales'!D12/consumo!D13)*100</f>
        <v>19.63256372267098</v>
      </c>
      <c r="E12" s="170">
        <f>('Ingresos totales'!E12/consumo!E13)*100</f>
        <v>19.52196904292396</v>
      </c>
      <c r="F12" s="170">
        <f>('Ingresos totales'!F12/consumo!F13)*100</f>
        <v>20.221507930629699</v>
      </c>
      <c r="G12" s="170">
        <f>('Ingresos totales'!G12/consumo!G13)*100</f>
        <v>22.942869541362011</v>
      </c>
      <c r="H12" s="170">
        <f>('Ingresos totales'!H12/consumo!H13)*100</f>
        <v>22.824509599592567</v>
      </c>
      <c r="I12" s="170">
        <f>('Ingresos totales'!I12/consumo!I13)*100</f>
        <v>22.304336556792006</v>
      </c>
      <c r="J12" s="170">
        <f>('Ingresos totales'!J12/consumo!J13)*100</f>
        <v>23.320633868600506</v>
      </c>
      <c r="K12" s="170">
        <f>('Ingresos totales'!K12/consumo!K13)*100</f>
        <v>21.620548407900593</v>
      </c>
      <c r="L12" s="170">
        <f>('Ingresos totales'!L12/consumo!L13)*100</f>
        <v>22.554910160907919</v>
      </c>
      <c r="M12" s="170">
        <f>('Ingresos totales'!M12/consumo!M13)*100</f>
        <v>25.373263271053581</v>
      </c>
      <c r="N12" s="170">
        <f>('Ingresos totales'!N12/consumo!N13)*100</f>
        <v>28.408362773359926</v>
      </c>
      <c r="O12" s="176">
        <f>('Ingresos totales'!O12/consumo!O13)*100</f>
        <v>22.17745115834861</v>
      </c>
      <c r="P12" s="170">
        <f>('Ingresos totales'!P12/consumo!P13)*100</f>
        <v>24.316256496445821</v>
      </c>
      <c r="Q12" s="207">
        <f t="shared" si="0"/>
        <v>26.257230848343394</v>
      </c>
      <c r="R12" s="159"/>
      <c r="S12" s="26"/>
    </row>
    <row r="13" spans="2:19" ht="21" customHeight="1" x14ac:dyDescent="0.25">
      <c r="B13" s="79">
        <v>2009</v>
      </c>
      <c r="C13" s="170">
        <f>('Ingresos totales'!C13/consumo!C14)*100</f>
        <v>30.091419007299251</v>
      </c>
      <c r="D13" s="170">
        <f>('Ingresos totales'!D13/consumo!D14)*100</f>
        <v>28.320320170427149</v>
      </c>
      <c r="E13" s="170">
        <f>('Ingresos totales'!E13/consumo!E14)*100</f>
        <v>26.01324607571593</v>
      </c>
      <c r="F13" s="170">
        <f>('Ingresos totales'!F13/consumo!F14)*100</f>
        <v>23.257909251457601</v>
      </c>
      <c r="G13" s="170">
        <f>('Ingresos totales'!G13/consumo!G14)*100</f>
        <v>21.029057350043296</v>
      </c>
      <c r="H13" s="170">
        <f>('Ingresos totales'!H13/consumo!H14)*100</f>
        <v>17.051809426109742</v>
      </c>
      <c r="I13" s="170">
        <f>('Ingresos totales'!I13/consumo!I14)*100</f>
        <v>17.358747034819331</v>
      </c>
      <c r="J13" s="170">
        <f>('Ingresos totales'!J13/consumo!J14)*100</f>
        <v>18.262833650023136</v>
      </c>
      <c r="K13" s="170">
        <f>('Ingresos totales'!K13/consumo!K14)*100</f>
        <v>17.657489482536146</v>
      </c>
      <c r="L13" s="170">
        <f>('Ingresos totales'!L13/consumo!L14)*100</f>
        <v>18.056118740315938</v>
      </c>
      <c r="M13" s="170">
        <f>('Ingresos totales'!M13/consumo!M14)*100</f>
        <v>18.630370790103512</v>
      </c>
      <c r="N13" s="170">
        <f>('Ingresos totales'!N13/consumo!N14)*100</f>
        <v>19.584789052139236</v>
      </c>
      <c r="O13" s="176">
        <f>('Ingresos totales'!O13/consumo!O14)*100</f>
        <v>21.583521919908318</v>
      </c>
      <c r="P13" s="170">
        <f>('Ingresos totales'!P13/consumo!P14)*100</f>
        <v>19.677292707369158</v>
      </c>
      <c r="Q13" s="207">
        <f t="shared" si="0"/>
        <v>-2.6780770892001704</v>
      </c>
      <c r="R13" s="159"/>
      <c r="S13" s="45"/>
    </row>
    <row r="14" spans="2:19" ht="21" customHeight="1" x14ac:dyDescent="0.25">
      <c r="B14" s="79">
        <v>2010</v>
      </c>
      <c r="C14" s="170">
        <f>('Ingresos totales'!C14/consumo!C15)*100</f>
        <v>19.821903281802474</v>
      </c>
      <c r="D14" s="170">
        <f>('Ingresos totales'!D14/consumo!D15)*100</f>
        <v>19.902090494949711</v>
      </c>
      <c r="E14" s="170">
        <f>('Ingresos totales'!E14/consumo!E15)*100</f>
        <v>20.094556092159181</v>
      </c>
      <c r="F14" s="170">
        <f>('Ingresos totales'!F14/consumo!F15)*100</f>
        <v>21.601408079376753</v>
      </c>
      <c r="G14" s="170">
        <f>('Ingresos totales'!G14/consumo!G15)*100</f>
        <v>21.57100769840233</v>
      </c>
      <c r="H14" s="170">
        <f>('Ingresos totales'!H14/consumo!H15)*100</f>
        <v>22.137434108499868</v>
      </c>
      <c r="I14" s="170">
        <f>('Ingresos totales'!I14/consumo!I15)*100</f>
        <v>21.934206526415682</v>
      </c>
      <c r="J14" s="170">
        <f>('Ingresos totales'!J14/consumo!J15)*100</f>
        <v>23.567327655349917</v>
      </c>
      <c r="K14" s="170">
        <f>('Ingresos totales'!K14/consumo!K15)*100</f>
        <v>22.190041268400115</v>
      </c>
      <c r="L14" s="170">
        <f>('Ingresos totales'!L14/consumo!L15)*100</f>
        <v>22.278864972444989</v>
      </c>
      <c r="M14" s="170">
        <f>('Ingresos totales'!M14/consumo!M15)*100</f>
        <v>21.926509573373202</v>
      </c>
      <c r="N14" s="170">
        <f>('Ingresos totales'!N14/consumo!N15)*100</f>
        <v>21.435492408009235</v>
      </c>
      <c r="O14" s="176">
        <f>('Ingresos totales'!O14/consumo!O15)*100</f>
        <v>21.461074890170988</v>
      </c>
      <c r="P14" s="170">
        <f>('Ingresos totales'!P14/consumo!P15)*100</f>
        <v>21.800022954777614</v>
      </c>
      <c r="Q14" s="207">
        <f t="shared" si="0"/>
        <v>-0.56731718850938639</v>
      </c>
      <c r="R14" s="159"/>
    </row>
    <row r="15" spans="2:19" ht="21" customHeight="1" x14ac:dyDescent="0.25">
      <c r="B15" s="79">
        <v>2011</v>
      </c>
      <c r="C15" s="170">
        <f>('Ingresos totales'!C15/consumo!C16)*100</f>
        <v>21.065176055232804</v>
      </c>
      <c r="D15" s="170">
        <f>('Ingresos totales'!D15/consumo!D16)*100</f>
        <v>21.207732350009767</v>
      </c>
      <c r="E15" s="170">
        <f>('Ingresos totales'!E15/consumo!E16)*100</f>
        <v>20.927418668204627</v>
      </c>
      <c r="F15" s="170">
        <f>('Ingresos totales'!F15/consumo!F16)*100</f>
        <v>22.14785448135008</v>
      </c>
      <c r="G15" s="170">
        <f>('Ingresos totales'!G15/consumo!G16)*100</f>
        <v>20.678229711849486</v>
      </c>
      <c r="H15" s="170">
        <f>('Ingresos totales'!H15/consumo!H16)*100</f>
        <v>22.98771459191893</v>
      </c>
      <c r="I15" s="170">
        <f>('Ingresos totales'!I15/consumo!I16)*100</f>
        <v>23.932351653975619</v>
      </c>
      <c r="J15" s="170">
        <f>('Ingresos totales'!J15/consumo!J16)*100</f>
        <v>24.439331519799026</v>
      </c>
      <c r="K15" s="170">
        <f>('Ingresos totales'!K15/consumo!K16)*100</f>
        <v>26.66533279660548</v>
      </c>
      <c r="L15" s="170">
        <f>('Ingresos totales'!L15/consumo!L16)*100</f>
        <v>26.270983897508021</v>
      </c>
      <c r="M15" s="170">
        <f>('Ingresos totales'!M15/consumo!M16)*100</f>
        <v>26.021312866590339</v>
      </c>
      <c r="N15" s="170">
        <f>('Ingresos totales'!N15/consumo!N16)*100</f>
        <v>27.815646336326932</v>
      </c>
      <c r="O15" s="176">
        <f>('Ingresos totales'!O15/consumo!O16)*100</f>
        <v>23.547504587400432</v>
      </c>
      <c r="P15" s="170">
        <f>('Ingresos totales'!P15/consumo!P16)*100</f>
        <v>26.544177756120231</v>
      </c>
      <c r="Q15" s="207">
        <f t="shared" si="0"/>
        <v>9.721925429676471</v>
      </c>
      <c r="R15" s="159"/>
    </row>
    <row r="16" spans="2:19" ht="21" customHeight="1" x14ac:dyDescent="0.25">
      <c r="B16" s="79">
        <v>2012</v>
      </c>
      <c r="C16" s="170">
        <f>('Ingresos totales'!C16/consumo!C17)*100</f>
        <v>26.777502050237782</v>
      </c>
      <c r="D16" s="170">
        <f>('Ingresos totales'!D16/consumo!D17)*100</f>
        <v>28.113922829809155</v>
      </c>
      <c r="E16" s="170">
        <f>('Ingresos totales'!E16/consumo!E17)*100</f>
        <v>28.191675897173052</v>
      </c>
      <c r="F16" s="170">
        <f>('Ingresos totales'!F16/consumo!F17)*100</f>
        <v>27.850700359921039</v>
      </c>
      <c r="G16" s="170">
        <f>('Ingresos totales'!G16/consumo!G17)*100</f>
        <v>26.939905557680031</v>
      </c>
      <c r="H16" s="170">
        <f>('Ingresos totales'!H16/consumo!H17)*100</f>
        <v>24.528803730505643</v>
      </c>
      <c r="I16" s="170">
        <f>('Ingresos totales'!I16/consumo!I17)*100</f>
        <v>24.359220557079304</v>
      </c>
      <c r="J16" s="170">
        <f>('Ingresos totales'!J16/consumo!J17)*100</f>
        <v>28.58338136574806</v>
      </c>
      <c r="K16" s="170">
        <f>('Ingresos totales'!K16/consumo!K17)*100</f>
        <v>27.52536607221791</v>
      </c>
      <c r="L16" s="170">
        <f>('Ingresos totales'!L16/consumo!L17)*100</f>
        <v>26.419549284798133</v>
      </c>
      <c r="M16" s="170">
        <f>('Ingresos totales'!M16/consumo!M17)*100</f>
        <v>22.641944441451312</v>
      </c>
      <c r="N16" s="170">
        <f>('Ingresos totales'!N16/consumo!N17)*100</f>
        <v>30.319796055263993</v>
      </c>
      <c r="O16" s="176">
        <f>('Ingresos totales'!O16/consumo!O17)*100</f>
        <v>26.784426539470896</v>
      </c>
      <c r="P16" s="170">
        <f>('Ingresos totales'!P16/consumo!P17)*100</f>
        <v>24.955469192926731</v>
      </c>
      <c r="Q16" s="207">
        <f t="shared" si="0"/>
        <v>13.746348111138884</v>
      </c>
      <c r="R16" s="159"/>
    </row>
    <row r="17" spans="2:18" ht="21" customHeight="1" x14ac:dyDescent="0.25">
      <c r="B17" s="79">
        <v>2013</v>
      </c>
      <c r="C17" s="170">
        <f>('Ingresos totales'!C17/consumo!C18)*100</f>
        <v>25.372893986816614</v>
      </c>
      <c r="D17" s="170">
        <f>('Ingresos totales'!D17/consumo!D18)*100</f>
        <v>25.661296827896251</v>
      </c>
      <c r="E17" s="170">
        <f>('Ingresos totales'!E17/consumo!E18)*100</f>
        <v>21.729807766209738</v>
      </c>
      <c r="F17" s="170">
        <f>('Ingresos totales'!F17/consumo!F18)*100</f>
        <v>22.439229840441662</v>
      </c>
      <c r="G17" s="170">
        <f>('Ingresos totales'!G17/consumo!G18)*100</f>
        <v>21.464458826665069</v>
      </c>
      <c r="H17" s="170">
        <f>('Ingresos totales'!H17/consumo!H18)*100</f>
        <v>25.401832212661684</v>
      </c>
      <c r="I17" s="170">
        <f>('Ingresos totales'!I17/consumo!I18)*100</f>
        <v>27.451626625918184</v>
      </c>
      <c r="J17" s="170">
        <f>('Ingresos totales'!J17/consumo!J18)*100</f>
        <v>30.611801506843829</v>
      </c>
      <c r="K17" s="170">
        <f>('Ingresos totales'!K17/consumo!K18)*100</f>
        <v>25.676088293363701</v>
      </c>
      <c r="L17" s="170">
        <f>('Ingresos totales'!L17/consumo!L18)*100</f>
        <v>26.204555872687465</v>
      </c>
      <c r="M17" s="170">
        <f>('Ingresos totales'!M17/consumo!M18)*100</f>
        <v>26.007465666306889</v>
      </c>
      <c r="N17" s="170">
        <f>('Ingresos totales'!N17/consumo!N18)*100</f>
        <v>24.991996123098197</v>
      </c>
      <c r="O17" s="176">
        <f>('Ingresos totales'!O17/consumo!O18)*100</f>
        <v>25.048710383353278</v>
      </c>
      <c r="P17" s="170">
        <f>('Ingresos totales'!P17/consumo!P18)*100</f>
        <v>25.844826299473766</v>
      </c>
      <c r="Q17" s="207">
        <f t="shared" si="0"/>
        <v>-6.4803185297239052</v>
      </c>
      <c r="R17" s="159"/>
    </row>
    <row r="18" spans="2:18" ht="21" customHeight="1" x14ac:dyDescent="0.25">
      <c r="B18" s="79">
        <v>2014</v>
      </c>
      <c r="C18" s="170">
        <f>('Ingresos totales'!C18/consumo!C19)*100</f>
        <v>25.314914402617056</v>
      </c>
      <c r="D18" s="170">
        <f>('Ingresos totales'!D18/consumo!D19)*100</f>
        <v>26.033856101927515</v>
      </c>
      <c r="E18" s="170">
        <f>('Ingresos totales'!E18/consumo!E19)*100</f>
        <v>24.661393290305057</v>
      </c>
      <c r="F18" s="170">
        <f>('Ingresos totales'!F18/consumo!F19)*100</f>
        <v>25.480817394857414</v>
      </c>
      <c r="G18" s="170">
        <f>('Ingresos totales'!G18/consumo!G19)*100</f>
        <v>24.834654882060072</v>
      </c>
      <c r="H18" s="170">
        <f>('Ingresos totales'!H18/consumo!H19)*100</f>
        <v>23.97254551291481</v>
      </c>
      <c r="I18" s="170">
        <f>('Ingresos totales'!I18/consumo!I19)*100</f>
        <v>25.468862038049604</v>
      </c>
      <c r="J18" s="170">
        <f>('Ingresos totales'!J18/consumo!J19)*100</f>
        <v>28.476582869465584</v>
      </c>
      <c r="K18" s="170">
        <f>('Ingresos totales'!K18/consumo!K19)*100</f>
        <v>27.798397848957002</v>
      </c>
      <c r="L18" s="170">
        <f>('Ingresos totales'!L18/consumo!L19)*100</f>
        <v>26.631315592435982</v>
      </c>
      <c r="M18" s="170">
        <f>('Ingresos totales'!M18/consumo!M19)*100</f>
        <v>26.757265101714101</v>
      </c>
      <c r="N18" s="170">
        <f>('Ingresos totales'!N18/consumo!N19)*100</f>
        <v>28.036333537944163</v>
      </c>
      <c r="O18" s="176">
        <f>('Ingresos totales'!O18/consumo!O19)*100</f>
        <v>26.063619042717868</v>
      </c>
      <c r="P18" s="170">
        <f>('Ingresos totales'!P18/consumo!P19)*100</f>
        <v>26.312381753248303</v>
      </c>
      <c r="Q18" s="207">
        <f t="shared" si="0"/>
        <v>4.0517401647913731</v>
      </c>
      <c r="R18" s="159"/>
    </row>
    <row r="19" spans="2:18" ht="21" customHeight="1" x14ac:dyDescent="0.25">
      <c r="B19" s="85">
        <v>2015</v>
      </c>
      <c r="C19" s="171">
        <f>('Ingresos totales'!C19/consumo!C20)*100</f>
        <v>26.085833504083599</v>
      </c>
      <c r="D19" s="171">
        <f>('Ingresos totales'!D19/consumo!D20)*100</f>
        <v>27.32757842982107</v>
      </c>
      <c r="E19" s="171">
        <f>('Ingresos totales'!E19/consumo!E20)*100</f>
        <v>26.290498904182407</v>
      </c>
      <c r="F19" s="171">
        <f>('Ingresos totales'!F19/consumo!F20)*100</f>
        <v>26.736788084334385</v>
      </c>
      <c r="G19" s="171">
        <f>('Ingresos totales'!G19/consumo!G20)*100</f>
        <v>23.323794912251714</v>
      </c>
      <c r="H19" s="171">
        <f>('Ingresos totales'!H19/consumo!H20)*100</f>
        <v>22.984674744057525</v>
      </c>
      <c r="I19" s="171">
        <f>('Ingresos totales'!I19/consumo!I20)*100</f>
        <v>21.593844036200096</v>
      </c>
      <c r="J19" s="171">
        <f>('Ingresos totales'!J19/consumo!J20)*100</f>
        <v>22.725310455648184</v>
      </c>
      <c r="K19" s="171">
        <f>('Ingresos totales'!K19/consumo!K20)*100</f>
        <v>21.39697532121642</v>
      </c>
      <c r="L19" s="171">
        <f>('Ingresos totales'!L19/consumo!L20)*100</f>
        <v>22.034792563232365</v>
      </c>
      <c r="M19" s="171">
        <f>('Ingresos totales'!M19/consumo!M20)*100</f>
        <v>20.117552745808204</v>
      </c>
      <c r="N19" s="171"/>
      <c r="O19" s="177">
        <f>('Ingresos totales'!O19/consumo!O20)*100</f>
        <v>23.819034209592974</v>
      </c>
      <c r="P19" s="171"/>
      <c r="Q19" s="218">
        <f t="shared" si="0"/>
        <v>-8.6119461362831213</v>
      </c>
      <c r="R19" s="159"/>
    </row>
    <row r="20" spans="2:18" ht="21" customHeight="1" x14ac:dyDescent="0.25">
      <c r="C20" s="96"/>
      <c r="D20" s="96"/>
      <c r="E20" s="96"/>
      <c r="F20" s="96"/>
      <c r="G20" s="96"/>
      <c r="H20" s="96"/>
      <c r="O20" s="97"/>
      <c r="P20" s="96"/>
      <c r="R20" s="156"/>
    </row>
    <row r="21" spans="2:18" ht="33.75" x14ac:dyDescent="0.5">
      <c r="B21" s="148" t="s">
        <v>62</v>
      </c>
      <c r="C21" s="149"/>
      <c r="D21" s="149"/>
      <c r="E21" s="149"/>
      <c r="F21" s="149"/>
      <c r="G21" s="149"/>
      <c r="H21" s="149"/>
      <c r="I21" s="149"/>
      <c r="J21" s="149"/>
      <c r="K21" s="149"/>
      <c r="L21" s="149"/>
      <c r="M21" s="149"/>
      <c r="N21" s="149"/>
      <c r="O21" s="149"/>
      <c r="P21" s="149"/>
      <c r="Q21" s="149"/>
      <c r="R21" s="160"/>
    </row>
    <row r="22" spans="2:18" s="22" customFormat="1" ht="31.2" x14ac:dyDescent="0.3">
      <c r="B22" s="139" t="s">
        <v>23</v>
      </c>
      <c r="C22" s="140" t="s">
        <v>24</v>
      </c>
      <c r="D22" s="141" t="s">
        <v>25</v>
      </c>
      <c r="E22" s="141" t="s">
        <v>26</v>
      </c>
      <c r="F22" s="141" t="s">
        <v>27</v>
      </c>
      <c r="G22" s="141" t="s">
        <v>28</v>
      </c>
      <c r="H22" s="141" t="s">
        <v>29</v>
      </c>
      <c r="I22" s="141" t="s">
        <v>30</v>
      </c>
      <c r="J22" s="141" t="s">
        <v>31</v>
      </c>
      <c r="K22" s="141" t="s">
        <v>32</v>
      </c>
      <c r="L22" s="141" t="s">
        <v>33</v>
      </c>
      <c r="M22" s="141" t="s">
        <v>34</v>
      </c>
      <c r="N22" s="140" t="s">
        <v>35</v>
      </c>
      <c r="O22" s="142" t="s">
        <v>36</v>
      </c>
      <c r="P22" s="143" t="s">
        <v>37</v>
      </c>
      <c r="Q22" s="144" t="s">
        <v>38</v>
      </c>
      <c r="R22" s="157"/>
    </row>
    <row r="23" spans="2:18" ht="21" customHeight="1" x14ac:dyDescent="0.25">
      <c r="B23" s="79">
        <v>2000</v>
      </c>
      <c r="C23" s="169">
        <f>('Ingresos totales'!C23/consumo!C25)*100</f>
        <v>11.039434444941705</v>
      </c>
      <c r="D23" s="169">
        <f>('Ingresos totales'!D23/consumo!D25)*100</f>
        <v>11.345935026164925</v>
      </c>
      <c r="E23" s="169">
        <f>('Ingresos totales'!E23/consumo!E25)*100</f>
        <v>11.759754167170984</v>
      </c>
      <c r="F23" s="169">
        <f>('Ingresos totales'!F23/consumo!F25)*100</f>
        <v>11.697047355281519</v>
      </c>
      <c r="G23" s="169">
        <f>('Ingresos totales'!G23/consumo!G25)*100</f>
        <v>11.720361852722441</v>
      </c>
      <c r="H23" s="169">
        <f>('Ingresos totales'!H23/consumo!H25)*100</f>
        <v>11.973508680377776</v>
      </c>
      <c r="I23" s="169">
        <f>('Ingresos totales'!I23/consumo!I25)*100</f>
        <v>12.354579462368619</v>
      </c>
      <c r="J23" s="169">
        <f>('Ingresos totales'!J23/consumo!J25)*100</f>
        <v>12.807906893814833</v>
      </c>
      <c r="K23" s="169">
        <f>('Ingresos totales'!K23/consumo!K25)*100</f>
        <v>12.306374720138551</v>
      </c>
      <c r="L23" s="169">
        <f>('Ingresos totales'!L23/consumo!L25)*100</f>
        <v>13.223437165692644</v>
      </c>
      <c r="M23" s="169">
        <f>('Ingresos totales'!M23/consumo!M25)*100</f>
        <v>13.164511981562008</v>
      </c>
      <c r="N23" s="169">
        <f>('Ingresos totales'!N23/consumo!N25)*100</f>
        <v>13.009206819567643</v>
      </c>
      <c r="O23" s="175">
        <f>('Ingresos totales'!O23/consumo!O25)*100</f>
        <v>12.193224214997711</v>
      </c>
      <c r="P23" s="169">
        <f>('Ingresos totales'!P23/consumo!P25)*100</f>
        <v>13.119094527135649</v>
      </c>
      <c r="Q23" s="219"/>
      <c r="R23" s="158"/>
    </row>
    <row r="24" spans="2:18" ht="21" customHeight="1" x14ac:dyDescent="0.3">
      <c r="B24" s="79">
        <v>2001</v>
      </c>
      <c r="C24" s="170">
        <f>('Ingresos totales'!C24/consumo!C26)*100</f>
        <v>12.811112842457842</v>
      </c>
      <c r="D24" s="170">
        <f>('Ingresos totales'!D24/consumo!D26)*100</f>
        <v>13.600085369385859</v>
      </c>
      <c r="E24" s="170">
        <f>('Ingresos totales'!E24/consumo!E26)*100</f>
        <v>13.56822011402371</v>
      </c>
      <c r="F24" s="170">
        <f>('Ingresos totales'!F24/consumo!F26)*100</f>
        <v>13.706283665216578</v>
      </c>
      <c r="G24" s="170">
        <f>('Ingresos totales'!G24/consumo!G26)*100</f>
        <v>13.921965221958724</v>
      </c>
      <c r="H24" s="170">
        <f>('Ingresos totales'!H24/consumo!H26)*100</f>
        <v>12.746702287168693</v>
      </c>
      <c r="I24" s="170">
        <f>('Ingresos totales'!I24/consumo!I26)*100</f>
        <v>14.3443669452896</v>
      </c>
      <c r="J24" s="170">
        <f>('Ingresos totales'!J24/consumo!J26)*100</f>
        <v>14.111341306806066</v>
      </c>
      <c r="K24" s="170">
        <f>('Ingresos totales'!K24/consumo!K26)*100</f>
        <v>13.669573376387151</v>
      </c>
      <c r="L24" s="170">
        <f>('Ingresos totales'!L24/consumo!L26)*100</f>
        <v>14.356248033189786</v>
      </c>
      <c r="M24" s="170">
        <f>('Ingresos totales'!M24/consumo!M26)*100</f>
        <v>13.178687871185282</v>
      </c>
      <c r="N24" s="170">
        <f>('Ingresos totales'!N24/consumo!N26)*100</f>
        <v>12.707681972763179</v>
      </c>
      <c r="O24" s="176">
        <f>('Ingresos totales'!O24/consumo!O26)*100</f>
        <v>13.533018767938984</v>
      </c>
      <c r="P24" s="170">
        <f>('Ingresos totales'!P24/consumo!P26)*100</f>
        <v>13.020137289650958</v>
      </c>
      <c r="Q24" s="207">
        <f>((O24/O23)-1)*100</f>
        <v>10.988025228744004</v>
      </c>
      <c r="R24" s="159"/>
    </row>
    <row r="25" spans="2:18" ht="21" customHeight="1" x14ac:dyDescent="0.3">
      <c r="B25" s="79">
        <v>2002</v>
      </c>
      <c r="C25" s="170">
        <f>('Ingresos totales'!C25/consumo!C27)*100</f>
        <v>12.645807587045196</v>
      </c>
      <c r="D25" s="170">
        <f>('Ingresos totales'!D25/consumo!D27)*100</f>
        <v>12.312218462840917</v>
      </c>
      <c r="E25" s="170">
        <f>('Ingresos totales'!E25/consumo!E27)*100</f>
        <v>12.866127796042917</v>
      </c>
      <c r="F25" s="170">
        <f>('Ingresos totales'!F25/consumo!F27)*100</f>
        <v>12.644050669468212</v>
      </c>
      <c r="G25" s="170">
        <f>('Ingresos totales'!G25/consumo!G27)*100</f>
        <v>11.801095098395328</v>
      </c>
      <c r="H25" s="170">
        <f>('Ingresos totales'!H25/consumo!H27)*100</f>
        <v>12.168705254262271</v>
      </c>
      <c r="I25" s="170">
        <f>('Ingresos totales'!I25/consumo!I27)*100</f>
        <v>11.815695706250469</v>
      </c>
      <c r="J25" s="170">
        <f>('Ingresos totales'!J25/consumo!J27)*100</f>
        <v>11.922095679471695</v>
      </c>
      <c r="K25" s="170">
        <f>('Ingresos totales'!K25/consumo!K27)*100</f>
        <v>12.123299422200432</v>
      </c>
      <c r="L25" s="170">
        <f>('Ingresos totales'!L25/consumo!L27)*100</f>
        <v>12.681204788013872</v>
      </c>
      <c r="M25" s="170">
        <f>('Ingresos totales'!M25/consumo!M27)*100</f>
        <v>12.411079374606993</v>
      </c>
      <c r="N25" s="170">
        <f>('Ingresos totales'!N25/consumo!N27)*100</f>
        <v>12.377021345291993</v>
      </c>
      <c r="O25" s="176">
        <f>('Ingresos totales'!O25/consumo!O27)*100</f>
        <v>12.322194711905052</v>
      </c>
      <c r="P25" s="170">
        <f>('Ingresos totales'!P25/consumo!P27)*100</f>
        <v>12.69275995793538</v>
      </c>
      <c r="Q25" s="207">
        <f t="shared" ref="Q25:Q38" si="1">((O25/O24)-1)*100</f>
        <v>-8.9471837495894828</v>
      </c>
      <c r="R25" s="159"/>
    </row>
    <row r="26" spans="2:18" s="22" customFormat="1" ht="21" customHeight="1" x14ac:dyDescent="0.3">
      <c r="B26" s="79">
        <v>2003</v>
      </c>
      <c r="C26" s="170">
        <f>('Ingresos totales'!C26/consumo!C28)*100</f>
        <v>12.957032645145979</v>
      </c>
      <c r="D26" s="170">
        <f>('Ingresos totales'!D26/consumo!D28)*100</f>
        <v>13.472163810294132</v>
      </c>
      <c r="E26" s="170">
        <f>('Ingresos totales'!E26/consumo!E28)*100</f>
        <v>12.64747031321364</v>
      </c>
      <c r="F26" s="170">
        <f>('Ingresos totales'!F26/consumo!F28)*100</f>
        <v>13.22824025802101</v>
      </c>
      <c r="G26" s="170">
        <f>('Ingresos totales'!G26/consumo!G28)*100</f>
        <v>13.115383635774124</v>
      </c>
      <c r="H26" s="170">
        <f>('Ingresos totales'!H26/consumo!H28)*100</f>
        <v>13.286026511841097</v>
      </c>
      <c r="I26" s="170">
        <f>('Ingresos totales'!I26/consumo!I28)*100</f>
        <v>14.469576112020741</v>
      </c>
      <c r="J26" s="170">
        <f>('Ingresos totales'!J26/consumo!J28)*100</f>
        <v>14.29623191560081</v>
      </c>
      <c r="K26" s="170">
        <f>('Ingresos totales'!K26/consumo!K28)*100</f>
        <v>14.706221418868754</v>
      </c>
      <c r="L26" s="170">
        <f>('Ingresos totales'!L26/consumo!L28)*100</f>
        <v>14.526083767135988</v>
      </c>
      <c r="M26" s="170">
        <f>('Ingresos totales'!M26/consumo!M28)*100</f>
        <v>13.65186637819443</v>
      </c>
      <c r="N26" s="170">
        <f>('Ingresos totales'!N26/consumo!N28)*100</f>
        <v>13.990964877928395</v>
      </c>
      <c r="O26" s="176">
        <f>('Ingresos totales'!O26/consumo!O28)*100</f>
        <v>13.681270800338808</v>
      </c>
      <c r="P26" s="170">
        <f>('Ingresos totales'!P26/consumo!P28)*100</f>
        <v>13.912289962787176</v>
      </c>
      <c r="Q26" s="207">
        <f t="shared" si="1"/>
        <v>11.029496937917148</v>
      </c>
      <c r="R26" s="159"/>
    </row>
    <row r="27" spans="2:18" ht="21" customHeight="1" x14ac:dyDescent="0.3">
      <c r="B27" s="79">
        <v>2004</v>
      </c>
      <c r="C27" s="170">
        <f>('Ingresos totales'!C27/consumo!C29)*100</f>
        <v>13.548103791963662</v>
      </c>
      <c r="D27" s="170">
        <f>('Ingresos totales'!D27/consumo!D29)*100</f>
        <v>13.339902985444516</v>
      </c>
      <c r="E27" s="170">
        <f>('Ingresos totales'!E27/consumo!E29)*100</f>
        <v>14.111173631008525</v>
      </c>
      <c r="F27" s="170">
        <f>('Ingresos totales'!F27/consumo!F29)*100</f>
        <v>13.388968760179946</v>
      </c>
      <c r="G27" s="170">
        <f>('Ingresos totales'!G27/consumo!G29)*100</f>
        <v>13.348950050979269</v>
      </c>
      <c r="H27" s="170">
        <f>('Ingresos totales'!H27/consumo!H29)*100</f>
        <v>13.863563197261531</v>
      </c>
      <c r="I27" s="170">
        <f>('Ingresos totales'!I27/consumo!I29)*100</f>
        <v>14.136098571183108</v>
      </c>
      <c r="J27" s="170">
        <f>('Ingresos totales'!J27/consumo!J29)*100</f>
        <v>14.273392796959373</v>
      </c>
      <c r="K27" s="170">
        <f>('Ingresos totales'!K27/consumo!K29)*100</f>
        <v>15.434445860809795</v>
      </c>
      <c r="L27" s="170">
        <f>('Ingresos totales'!L27/consumo!L29)*100</f>
        <v>13.049723168228091</v>
      </c>
      <c r="M27" s="170">
        <f>('Ingresos totales'!M27/consumo!M29)*100</f>
        <v>13.663020748295724</v>
      </c>
      <c r="N27" s="170">
        <f>('Ingresos totales'!N27/consumo!N29)*100</f>
        <v>15.289795489555619</v>
      </c>
      <c r="O27" s="176">
        <f>('Ingresos totales'!O27/consumo!O29)*100</f>
        <v>13.941491812186301</v>
      </c>
      <c r="P27" s="170">
        <f>('Ingresos totales'!P27/consumo!P29)*100</f>
        <v>14.517811163308442</v>
      </c>
      <c r="Q27" s="207">
        <f t="shared" si="1"/>
        <v>1.9020236909647936</v>
      </c>
      <c r="R27" s="159"/>
    </row>
    <row r="28" spans="2:18" ht="21" customHeight="1" x14ac:dyDescent="0.3">
      <c r="B28" s="79">
        <v>2005</v>
      </c>
      <c r="C28" s="170">
        <f>('Ingresos totales'!C28/consumo!C30)*100</f>
        <v>13.87930410620212</v>
      </c>
      <c r="D28" s="170">
        <f>('Ingresos totales'!D28/consumo!D30)*100</f>
        <v>14.413647839702689</v>
      </c>
      <c r="E28" s="170">
        <f>('Ingresos totales'!E28/consumo!E30)*100</f>
        <v>14.58913080237522</v>
      </c>
      <c r="F28" s="170">
        <f>('Ingresos totales'!F28/consumo!F30)*100</f>
        <v>15.693618850990958</v>
      </c>
      <c r="G28" s="170">
        <f>('Ingresos totales'!G28/consumo!G30)*100</f>
        <v>15.005189291503221</v>
      </c>
      <c r="H28" s="170">
        <f>('Ingresos totales'!H28/consumo!H30)*100</f>
        <v>14.712308916837834</v>
      </c>
      <c r="I28" s="170">
        <f>('Ingresos totales'!I28/consumo!I30)*100</f>
        <v>15.95192092354594</v>
      </c>
      <c r="J28" s="170">
        <f>('Ingresos totales'!J28/consumo!J30)*100</f>
        <v>17.336808837317321</v>
      </c>
      <c r="K28" s="170">
        <f>('Ingresos totales'!K28/consumo!K30)*100</f>
        <v>16.791978252793498</v>
      </c>
      <c r="L28" s="170">
        <f>('Ingresos totales'!L28/consumo!L30)*100</f>
        <v>17.761864872812104</v>
      </c>
      <c r="M28" s="170">
        <f>('Ingresos totales'!M28/consumo!M30)*100</f>
        <v>17.455629872105064</v>
      </c>
      <c r="N28" s="170">
        <f>('Ingresos totales'!N28/consumo!N30)*100</f>
        <v>17.242267141326614</v>
      </c>
      <c r="O28" s="176">
        <f>('Ingresos totales'!O28/consumo!O30)*100</f>
        <v>15.893556772511838</v>
      </c>
      <c r="P28" s="170">
        <f>('Ingresos totales'!P28/consumo!P30)*100</f>
        <v>17.980450218188466</v>
      </c>
      <c r="Q28" s="207">
        <f t="shared" si="1"/>
        <v>14.001837010148588</v>
      </c>
      <c r="R28" s="159"/>
    </row>
    <row r="29" spans="2:18" ht="21" customHeight="1" x14ac:dyDescent="0.3">
      <c r="B29" s="79">
        <v>2006</v>
      </c>
      <c r="C29" s="170">
        <f>('Ingresos totales'!C29/consumo!C31)*100</f>
        <v>17.376403005955225</v>
      </c>
      <c r="D29" s="170">
        <f>('Ingresos totales'!D29/consumo!D31)*100</f>
        <v>19.037433862672568</v>
      </c>
      <c r="E29" s="170">
        <f>('Ingresos totales'!E29/consumo!E31)*100</f>
        <v>19.2519196881507</v>
      </c>
      <c r="F29" s="170">
        <f>('Ingresos totales'!F29/consumo!F31)*100</f>
        <v>19.904503155588337</v>
      </c>
      <c r="G29" s="170">
        <f>('Ingresos totales'!G29/consumo!G31)*100</f>
        <v>18.407450207452804</v>
      </c>
      <c r="H29" s="170">
        <f>('Ingresos totales'!H29/consumo!H31)*100</f>
        <v>18.801929889551737</v>
      </c>
      <c r="I29" s="170">
        <f>('Ingresos totales'!I29/consumo!I31)*100</f>
        <v>18.83760238285365</v>
      </c>
      <c r="J29" s="170">
        <f>('Ingresos totales'!J29/consumo!J31)*100</f>
        <v>19.432593997281536</v>
      </c>
      <c r="K29" s="170">
        <f>('Ingresos totales'!K29/consumo!K31)*100</f>
        <v>18.753023353595559</v>
      </c>
      <c r="L29" s="170">
        <f>('Ingresos totales'!L29/consumo!L31)*100</f>
        <v>19.719801715742186</v>
      </c>
      <c r="M29" s="170">
        <f>('Ingresos totales'!M29/consumo!M31)*100</f>
        <v>19.46975353329</v>
      </c>
      <c r="N29" s="170">
        <f>('Ingresos totales'!N29/consumo!N31)*100</f>
        <v>18.732769372022563</v>
      </c>
      <c r="O29" s="176">
        <f>('Ingresos totales'!O29/consumo!O31)*100</f>
        <v>18.968182553668719</v>
      </c>
      <c r="P29" s="170">
        <f>('Ingresos totales'!P29/consumo!P31)*100</f>
        <v>18.923326229093242</v>
      </c>
      <c r="Q29" s="207">
        <f t="shared" si="1"/>
        <v>19.34510836790475</v>
      </c>
      <c r="R29" s="159"/>
    </row>
    <row r="30" spans="2:18" ht="21" customHeight="1" x14ac:dyDescent="0.3">
      <c r="B30" s="79">
        <v>2007</v>
      </c>
      <c r="C30" s="170">
        <f>('Ingresos totales'!C30/consumo!C32)*100</f>
        <v>19.128617067467879</v>
      </c>
      <c r="D30" s="170">
        <f>('Ingresos totales'!D30/consumo!D32)*100</f>
        <v>19.994547631226794</v>
      </c>
      <c r="E30" s="170">
        <f>('Ingresos totales'!E30/consumo!E32)*100</f>
        <v>19.606066209622938</v>
      </c>
      <c r="F30" s="170">
        <f>('Ingresos totales'!F30/consumo!F32)*100</f>
        <v>18.354910143262238</v>
      </c>
      <c r="G30" s="170">
        <f>('Ingresos totales'!G30/consumo!G32)*100</f>
        <v>17.68284490626008</v>
      </c>
      <c r="H30" s="170">
        <f>('Ingresos totales'!H30/consumo!H32)*100</f>
        <v>17.449119429104879</v>
      </c>
      <c r="I30" s="170">
        <f>('Ingresos totales'!I30/consumo!I32)*100</f>
        <v>17.940563006874211</v>
      </c>
      <c r="J30" s="170">
        <f>('Ingresos totales'!J30/consumo!J32)*100</f>
        <v>19.59915001581474</v>
      </c>
      <c r="K30" s="170">
        <f>('Ingresos totales'!K30/consumo!K32)*100</f>
        <v>18.070419902092102</v>
      </c>
      <c r="L30" s="170">
        <f>('Ingresos totales'!L30/consumo!L32)*100</f>
        <v>18.748336472068068</v>
      </c>
      <c r="M30" s="170">
        <f>('Ingresos totales'!M30/consumo!M32)*100</f>
        <v>19.288233553269382</v>
      </c>
      <c r="N30" s="170">
        <f>('Ingresos totales'!N30/consumo!N32)*100</f>
        <v>18.569021110409484</v>
      </c>
      <c r="O30" s="176">
        <f>('Ingresos totales'!O30/consumo!O32)*100</f>
        <v>18.70326027507269</v>
      </c>
      <c r="P30" s="170">
        <f>('Ingresos totales'!P30/consumo!P32)*100</f>
        <v>20.043335057913094</v>
      </c>
      <c r="Q30" s="207">
        <f t="shared" si="1"/>
        <v>-1.3966666434512387</v>
      </c>
      <c r="R30" s="159"/>
    </row>
    <row r="31" spans="2:18" ht="21" customHeight="1" x14ac:dyDescent="0.3">
      <c r="B31" s="79">
        <v>2008</v>
      </c>
      <c r="C31" s="170">
        <f>('Ingresos totales'!C31/consumo!C33)*100</f>
        <v>19.945250123359887</v>
      </c>
      <c r="D31" s="170">
        <f>('Ingresos totales'!D31/consumo!D33)*100</f>
        <v>20.31129497044536</v>
      </c>
      <c r="E31" s="170">
        <f>('Ingresos totales'!E31/consumo!E33)*100</f>
        <v>20.438217336589666</v>
      </c>
      <c r="F31" s="170">
        <f>('Ingresos totales'!F31/consumo!F33)*100</f>
        <v>21.336321651012742</v>
      </c>
      <c r="G31" s="170">
        <f>('Ingresos totales'!G31/consumo!G33)*100</f>
        <v>23.52016233308586</v>
      </c>
      <c r="H31" s="170">
        <f>('Ingresos totales'!H31/consumo!H33)*100</f>
        <v>22.697242240377857</v>
      </c>
      <c r="I31" s="170">
        <f>('Ingresos totales'!I31/consumo!I33)*100</f>
        <v>23.307365638821697</v>
      </c>
      <c r="J31" s="170">
        <f>('Ingresos totales'!J31/consumo!J33)*100</f>
        <v>23.937000964853329</v>
      </c>
      <c r="K31" s="170">
        <f>('Ingresos totales'!K31/consumo!K33)*100</f>
        <v>21.938245409754227</v>
      </c>
      <c r="L31" s="170">
        <f>('Ingresos totales'!L31/consumo!L33)*100</f>
        <v>24.530317663421318</v>
      </c>
      <c r="M31" s="170">
        <f>('Ingresos totales'!M31/consumo!M33)*100</f>
        <v>26.246725325740965</v>
      </c>
      <c r="N31" s="170">
        <f>('Ingresos totales'!N31/consumo!N33)*100</f>
        <v>29.028027299456671</v>
      </c>
      <c r="O31" s="176">
        <f>('Ingresos totales'!O31/consumo!O33)*100</f>
        <v>23.049901786510741</v>
      </c>
      <c r="P31" s="170">
        <f>('Ingresos totales'!P31/consumo!P33)*100</f>
        <v>24.96005308348516</v>
      </c>
      <c r="Q31" s="207">
        <f t="shared" si="1"/>
        <v>23.24002044301956</v>
      </c>
      <c r="R31" s="159"/>
    </row>
    <row r="32" spans="2:18" ht="21" customHeight="1" x14ac:dyDescent="0.3">
      <c r="B32" s="79">
        <v>2009</v>
      </c>
      <c r="C32" s="170">
        <f>('Ingresos totales'!C32/consumo!C34)*100</f>
        <v>30.065373817111141</v>
      </c>
      <c r="D32" s="170">
        <f>('Ingresos totales'!D32/consumo!D34)*100</f>
        <v>28.671203851654859</v>
      </c>
      <c r="E32" s="170">
        <f>('Ingresos totales'!E32/consumo!E34)*100</f>
        <v>26.315664586841013</v>
      </c>
      <c r="F32" s="170">
        <f>('Ingresos totales'!F32/consumo!F34)*100</f>
        <v>24.028464191549375</v>
      </c>
      <c r="G32" s="170">
        <f>('Ingresos totales'!G32/consumo!G34)*100</f>
        <v>22.126232251939733</v>
      </c>
      <c r="H32" s="170">
        <f>('Ingresos totales'!H32/consumo!H34)*100</f>
        <v>18.210963814628883</v>
      </c>
      <c r="I32" s="170">
        <f>('Ingresos totales'!I32/consumo!I34)*100</f>
        <v>19.265642622364972</v>
      </c>
      <c r="J32" s="170">
        <f>('Ingresos totales'!J32/consumo!J34)*100</f>
        <v>19.32274514248428</v>
      </c>
      <c r="K32" s="170">
        <f>('Ingresos totales'!K32/consumo!K34)*100</f>
        <v>18.523342122327215</v>
      </c>
      <c r="L32" s="170">
        <f>('Ingresos totales'!L32/consumo!L34)*100</f>
        <v>19.040663166973175</v>
      </c>
      <c r="M32" s="170">
        <f>('Ingresos totales'!M32/consumo!M34)*100</f>
        <v>19.506901754555674</v>
      </c>
      <c r="N32" s="170">
        <f>('Ingresos totales'!N32/consumo!N34)*100</f>
        <v>20.437518607632384</v>
      </c>
      <c r="O32" s="176">
        <f>('Ingresos totales'!O32/consumo!O34)*100</f>
        <v>22.322841777361106</v>
      </c>
      <c r="P32" s="170">
        <f>('Ingresos totales'!P32/consumo!P34)*100</f>
        <v>20.542379518219331</v>
      </c>
      <c r="Q32" s="207">
        <f t="shared" si="1"/>
        <v>-3.1542867986323664</v>
      </c>
      <c r="R32" s="159"/>
    </row>
    <row r="33" spans="2:19" ht="21" customHeight="1" x14ac:dyDescent="0.3">
      <c r="B33" s="79">
        <v>2010</v>
      </c>
      <c r="C33" s="170">
        <f>('Ingresos totales'!C33/consumo!C35)*100</f>
        <v>20.303362614588341</v>
      </c>
      <c r="D33" s="170">
        <f>('Ingresos totales'!D33/consumo!D35)*100</f>
        <v>20.865789859318895</v>
      </c>
      <c r="E33" s="170">
        <f>('Ingresos totales'!E33/consumo!E35)*100</f>
        <v>20.85508473296893</v>
      </c>
      <c r="F33" s="170">
        <f>('Ingresos totales'!F33/consumo!F35)*100</f>
        <v>22.384811882552892</v>
      </c>
      <c r="G33" s="170">
        <f>('Ingresos totales'!G33/consumo!G35)*100</f>
        <v>22.343983333097285</v>
      </c>
      <c r="H33" s="170">
        <f>('Ingresos totales'!H33/consumo!H35)*100</f>
        <v>22.974033528512287</v>
      </c>
      <c r="I33" s="170">
        <f>('Ingresos totales'!I33/consumo!I35)*100</f>
        <v>22.727115496412942</v>
      </c>
      <c r="J33" s="170">
        <f>('Ingresos totales'!J33/consumo!J35)*100</f>
        <v>24.240196257439148</v>
      </c>
      <c r="K33" s="170">
        <f>('Ingresos totales'!K33/consumo!K35)*100</f>
        <v>22.878404070041956</v>
      </c>
      <c r="L33" s="170">
        <f>('Ingresos totales'!L33/consumo!L35)*100</f>
        <v>23.051709177091837</v>
      </c>
      <c r="M33" s="170">
        <f>('Ingresos totales'!M33/consumo!M35)*100</f>
        <v>23.404859944417129</v>
      </c>
      <c r="N33" s="170">
        <f>('Ingresos totales'!N33/consumo!N35)*100</f>
        <v>22.931046977828977</v>
      </c>
      <c r="O33" s="176">
        <f>('Ingresos totales'!O33/consumo!O35)*100</f>
        <v>22.376672885196449</v>
      </c>
      <c r="P33" s="170">
        <f>('Ingresos totales'!P33/consumo!P35)*100</f>
        <v>22.893292905522188</v>
      </c>
      <c r="Q33" s="207">
        <f t="shared" si="1"/>
        <v>0.24114809562434392</v>
      </c>
      <c r="R33" s="159"/>
    </row>
    <row r="34" spans="2:19" ht="21" customHeight="1" x14ac:dyDescent="0.3">
      <c r="B34" s="79">
        <v>2011</v>
      </c>
      <c r="C34" s="170">
        <f>('Ingresos totales'!C34/consumo!C36)*100</f>
        <v>22.21428315650801</v>
      </c>
      <c r="D34" s="170">
        <f>('Ingresos totales'!D34/consumo!D36)*100</f>
        <v>22.186107207523108</v>
      </c>
      <c r="E34" s="170">
        <f>('Ingresos totales'!E34/consumo!E36)*100</f>
        <v>22.288374426416834</v>
      </c>
      <c r="F34" s="170">
        <f>('Ingresos totales'!F34/consumo!F36)*100</f>
        <v>22.699700189240744</v>
      </c>
      <c r="G34" s="170">
        <f>('Ingresos totales'!G34/consumo!G36)*100</f>
        <v>22.003790716804687</v>
      </c>
      <c r="H34" s="170">
        <f>('Ingresos totales'!H34/consumo!H36)*100</f>
        <v>24.314089784562441</v>
      </c>
      <c r="I34" s="170">
        <f>('Ingresos totales'!I34/consumo!I36)*100</f>
        <v>24.952413744985609</v>
      </c>
      <c r="J34" s="170">
        <f>('Ingresos totales'!J34/consumo!J36)*100</f>
        <v>25.459490122763771</v>
      </c>
      <c r="K34" s="170">
        <f>('Ingresos totales'!K34/consumo!K36)*100</f>
        <v>27.543575876031461</v>
      </c>
      <c r="L34" s="170">
        <f>('Ingresos totales'!L34/consumo!L36)*100</f>
        <v>27.059431951434792</v>
      </c>
      <c r="M34" s="170">
        <f>('Ingresos totales'!M34/consumo!M36)*100</f>
        <v>26.911414813354657</v>
      </c>
      <c r="N34" s="170">
        <f>('Ingresos totales'!N34/consumo!N36)*100</f>
        <v>28.855559431772893</v>
      </c>
      <c r="O34" s="176">
        <f>('Ingresos totales'!O34/consumo!O36)*100</f>
        <v>24.644381574185857</v>
      </c>
      <c r="P34" s="170">
        <f>('Ingresos totales'!P34/consumo!P36)*100</f>
        <v>27.728722870644646</v>
      </c>
      <c r="Q34" s="207">
        <f t="shared" si="1"/>
        <v>10.13425320477217</v>
      </c>
      <c r="R34" s="159"/>
    </row>
    <row r="35" spans="2:19" ht="21" customHeight="1" x14ac:dyDescent="0.3">
      <c r="B35" s="79">
        <v>2012</v>
      </c>
      <c r="C35" s="170">
        <f>('Ingresos totales'!C35/consumo!C37)*100</f>
        <v>27.946203309882449</v>
      </c>
      <c r="D35" s="170">
        <f>('Ingresos totales'!D35/consumo!D37)*100</f>
        <v>28.86422454313119</v>
      </c>
      <c r="E35" s="170">
        <f>('Ingresos totales'!E35/consumo!E37)*100</f>
        <v>29.291503521675267</v>
      </c>
      <c r="F35" s="170">
        <f>('Ingresos totales'!F35/consumo!F37)*100</f>
        <v>28.670317313751831</v>
      </c>
      <c r="G35" s="170">
        <f>('Ingresos totales'!G35/consumo!G37)*100</f>
        <v>27.788852158946543</v>
      </c>
      <c r="H35" s="170">
        <f>('Ingresos totales'!H35/consumo!H37)*100</f>
        <v>28.949239424818103</v>
      </c>
      <c r="I35" s="170">
        <f>('Ingresos totales'!I35/consumo!I37)*100</f>
        <v>28.678612791259901</v>
      </c>
      <c r="J35" s="170">
        <f>('Ingresos totales'!J35/consumo!J37)*100</f>
        <v>30.119968033586613</v>
      </c>
      <c r="K35" s="170">
        <f>('Ingresos totales'!K35/consumo!K37)*100</f>
        <v>28.60589333679129</v>
      </c>
      <c r="L35" s="170">
        <f>('Ingresos totales'!L35/consumo!L37)*100</f>
        <v>33.575563563136988</v>
      </c>
      <c r="M35" s="170">
        <f>('Ingresos totales'!M35/consumo!M37)*100</f>
        <v>28.9244120985494</v>
      </c>
      <c r="N35" s="170">
        <f>('Ingresos totales'!N35/consumo!N37)*100</f>
        <v>37.02318454780459</v>
      </c>
      <c r="O35" s="176">
        <f>('Ingresos totales'!O35/consumo!O37)*100</f>
        <v>29.683388135229116</v>
      </c>
      <c r="P35" s="170">
        <f>('Ingresos totales'!P35/consumo!P37)*100</f>
        <v>29.445382350727524</v>
      </c>
      <c r="Q35" s="207">
        <f t="shared" si="1"/>
        <v>20.446877702629983</v>
      </c>
      <c r="R35" s="159"/>
    </row>
    <row r="36" spans="2:19" ht="21" customHeight="1" x14ac:dyDescent="0.3">
      <c r="B36" s="79">
        <v>2013</v>
      </c>
      <c r="C36" s="170">
        <f>('Ingresos totales'!C36/consumo!C38)*100</f>
        <v>24.996905987969537</v>
      </c>
      <c r="D36" s="170">
        <f>('Ingresos totales'!D36/consumo!D38)*100</f>
        <v>29.320821196949115</v>
      </c>
      <c r="E36" s="170">
        <f>('Ingresos totales'!E36/consumo!E38)*100</f>
        <v>28.682363534885447</v>
      </c>
      <c r="F36" s="170">
        <f>('Ingresos totales'!F36/consumo!F38)*100</f>
        <v>30.261169572613468</v>
      </c>
      <c r="G36" s="170">
        <f>('Ingresos totales'!G36/consumo!G38)*100</f>
        <v>26.354265349311095</v>
      </c>
      <c r="H36" s="170">
        <f>('Ingresos totales'!H36/consumo!H38)*100</f>
        <v>30.741798673661147</v>
      </c>
      <c r="I36" s="170">
        <f>('Ingresos totales'!I36/consumo!I38)*100</f>
        <v>27.047118324768991</v>
      </c>
      <c r="J36" s="170">
        <f>('Ingresos totales'!J36/consumo!J38)*100</f>
        <v>32.546612387384002</v>
      </c>
      <c r="K36" s="170">
        <f>('Ingresos totales'!K36/consumo!K38)*100</f>
        <v>26.428914352500747</v>
      </c>
      <c r="L36" s="170">
        <f>('Ingresos totales'!L36/consumo!L38)*100</f>
        <v>27.553438299201371</v>
      </c>
      <c r="M36" s="170">
        <f>('Ingresos totales'!M36/consumo!M38)*100</f>
        <v>27.969914326491786</v>
      </c>
      <c r="N36" s="170">
        <f>('Ingresos totales'!N36/consumo!N38)*100</f>
        <v>25.976291745627311</v>
      </c>
      <c r="O36" s="176">
        <f>('Ingresos totales'!O36/consumo!O38)*100</f>
        <v>27.995772755795301</v>
      </c>
      <c r="P36" s="170">
        <f>('Ingresos totales'!P36/consumo!P38)*100</f>
        <v>27.198871231648553</v>
      </c>
      <c r="Q36" s="207">
        <f t="shared" si="1"/>
        <v>-5.6853866268416375</v>
      </c>
      <c r="R36" s="159"/>
    </row>
    <row r="37" spans="2:19" ht="21" customHeight="1" x14ac:dyDescent="0.3">
      <c r="B37" s="79">
        <v>2014</v>
      </c>
      <c r="C37" s="170">
        <f>('Ingresos totales'!C37/consumo!C39)*100</f>
        <v>26.764092172579147</v>
      </c>
      <c r="D37" s="170">
        <f>('Ingresos totales'!D37/consumo!D39)*100</f>
        <v>27.809659797869596</v>
      </c>
      <c r="E37" s="170">
        <f>('Ingresos totales'!E37/consumo!E39)*100</f>
        <v>26.488480895990563</v>
      </c>
      <c r="F37" s="170">
        <f>('Ingresos totales'!F37/consumo!F39)*100</f>
        <v>26.312479723723914</v>
      </c>
      <c r="G37" s="170">
        <f>('Ingresos totales'!G37/consumo!G39)*100</f>
        <v>26.823062578952044</v>
      </c>
      <c r="H37" s="170">
        <f>('Ingresos totales'!H37/consumo!H39)*100</f>
        <v>25.301597615301958</v>
      </c>
      <c r="I37" s="170">
        <f>('Ingresos totales'!I37/consumo!I39)*100</f>
        <v>26.367323302998276</v>
      </c>
      <c r="J37" s="170">
        <f>('Ingresos totales'!J37/consumo!J39)*100</f>
        <v>29.922501622234432</v>
      </c>
      <c r="K37" s="170">
        <f>('Ingresos totales'!K37/consumo!K39)*100</f>
        <v>28.353416866466063</v>
      </c>
      <c r="L37" s="170">
        <f>('Ingresos totales'!L37/consumo!L39)*100</f>
        <v>27.759565438969176</v>
      </c>
      <c r="M37" s="170">
        <f>('Ingresos totales'!M37/consumo!M39)*100</f>
        <v>27.633651722889869</v>
      </c>
      <c r="N37" s="170">
        <f>('Ingresos totales'!N37/consumo!N39)*100</f>
        <v>25.997575285537277</v>
      </c>
      <c r="O37" s="176">
        <f>('Ingresos totales'!O37/consumo!O39)*100</f>
        <v>27.095704602273603</v>
      </c>
      <c r="P37" s="170">
        <f>('Ingresos totales'!P37/consumo!P39)*100</f>
        <v>26.89885178921876</v>
      </c>
      <c r="Q37" s="207">
        <f t="shared" si="1"/>
        <v>-3.2150145001279773</v>
      </c>
      <c r="R37" s="159"/>
    </row>
    <row r="38" spans="2:19" ht="21" customHeight="1" x14ac:dyDescent="0.3">
      <c r="B38" s="85">
        <v>2015</v>
      </c>
      <c r="C38" s="171">
        <f>('Ingresos totales'!C38/consumo!C40)*100</f>
        <v>26.174221142473076</v>
      </c>
      <c r="D38" s="171">
        <f>('Ingresos totales'!D38/consumo!D40)*100</f>
        <v>28.846618887792118</v>
      </c>
      <c r="E38" s="171">
        <f>('Ingresos totales'!E38/consumo!E40)*100</f>
        <v>27.189877305325531</v>
      </c>
      <c r="F38" s="171">
        <f>('Ingresos totales'!F38/consumo!F40)*100</f>
        <v>27.138817332227887</v>
      </c>
      <c r="G38" s="171">
        <f>('Ingresos totales'!G38/consumo!G40)*100</f>
        <v>23.248608015896117</v>
      </c>
      <c r="H38" s="171">
        <f>('Ingresos totales'!H38/consumo!H40)*100</f>
        <v>24.357604502347304</v>
      </c>
      <c r="I38" s="171">
        <f>('Ingresos totales'!I38/consumo!I40)*100</f>
        <v>22.10757512190477</v>
      </c>
      <c r="J38" s="171">
        <f>('Ingresos totales'!J38/consumo!J40)*100</f>
        <v>23.090259322647629</v>
      </c>
      <c r="K38" s="171">
        <f>('Ingresos totales'!K38/consumo!K40)*100</f>
        <v>22.947525723778565</v>
      </c>
      <c r="L38" s="171">
        <f>('Ingresos totales'!L38/consumo!L40)*100</f>
        <v>22.115795738118258</v>
      </c>
      <c r="M38" s="171">
        <f>('Ingresos totales'!M38/consumo!M40)*100</f>
        <v>20.285295383950476</v>
      </c>
      <c r="N38" s="171"/>
      <c r="O38" s="177">
        <f>('Ingresos totales'!O38/consumo!O40)*100</f>
        <v>24.407037972883145</v>
      </c>
      <c r="P38" s="171"/>
      <c r="Q38" s="218">
        <f t="shared" si="1"/>
        <v>-9.9228518647374475</v>
      </c>
      <c r="R38" s="159"/>
    </row>
    <row r="39" spans="2:19" ht="21" customHeight="1" x14ac:dyDescent="0.3">
      <c r="B39" s="95"/>
      <c r="C39" s="96"/>
      <c r="D39" s="96"/>
      <c r="E39" s="96"/>
      <c r="F39" s="96"/>
      <c r="G39" s="96"/>
      <c r="H39" s="96"/>
      <c r="O39" s="97"/>
      <c r="P39" s="96"/>
      <c r="R39" s="156"/>
      <c r="S39" s="5"/>
    </row>
    <row r="40" spans="2:19" ht="33" x14ac:dyDescent="0.6">
      <c r="B40" s="137" t="s">
        <v>63</v>
      </c>
      <c r="C40" s="123"/>
      <c r="D40" s="123"/>
      <c r="E40" s="123"/>
      <c r="F40" s="123"/>
      <c r="G40" s="123"/>
      <c r="H40" s="123"/>
      <c r="I40" s="123"/>
      <c r="J40" s="123"/>
      <c r="K40" s="123"/>
      <c r="L40" s="123"/>
      <c r="M40" s="123"/>
      <c r="N40" s="123"/>
      <c r="O40" s="123"/>
      <c r="P40" s="123"/>
      <c r="Q40" s="123"/>
      <c r="R40" s="160"/>
      <c r="S40" s="5"/>
    </row>
    <row r="41" spans="2:19" ht="31.2" x14ac:dyDescent="0.3">
      <c r="B41" s="139" t="s">
        <v>23</v>
      </c>
      <c r="C41" s="140" t="s">
        <v>24</v>
      </c>
      <c r="D41" s="141" t="s">
        <v>25</v>
      </c>
      <c r="E41" s="141" t="s">
        <v>26</v>
      </c>
      <c r="F41" s="141" t="s">
        <v>27</v>
      </c>
      <c r="G41" s="141" t="s">
        <v>28</v>
      </c>
      <c r="H41" s="141" t="s">
        <v>29</v>
      </c>
      <c r="I41" s="141" t="s">
        <v>30</v>
      </c>
      <c r="J41" s="141" t="s">
        <v>31</v>
      </c>
      <c r="K41" s="141" t="s">
        <v>32</v>
      </c>
      <c r="L41" s="141" t="s">
        <v>33</v>
      </c>
      <c r="M41" s="141" t="s">
        <v>34</v>
      </c>
      <c r="N41" s="140" t="s">
        <v>35</v>
      </c>
      <c r="O41" s="142" t="s">
        <v>36</v>
      </c>
      <c r="P41" s="143" t="s">
        <v>37</v>
      </c>
      <c r="Q41" s="144" t="s">
        <v>38</v>
      </c>
      <c r="R41" s="157"/>
      <c r="S41" s="5"/>
    </row>
    <row r="42" spans="2:19" ht="21" customHeight="1" x14ac:dyDescent="0.3">
      <c r="B42" s="79">
        <v>2000</v>
      </c>
      <c r="C42" s="169">
        <f>('Ingresos totales'!C42/consumo!C45)*100</f>
        <v>8.5555182755128971</v>
      </c>
      <c r="D42" s="169">
        <f>('Ingresos totales'!D42/consumo!D45)*100</f>
        <v>8.862924343367176</v>
      </c>
      <c r="E42" s="169">
        <f>('Ingresos totales'!E42/consumo!E45)*100</f>
        <v>9.1463812202675427</v>
      </c>
      <c r="F42" s="169">
        <f>('Ingresos totales'!F42/consumo!F45)*100</f>
        <v>9.246031414002065</v>
      </c>
      <c r="G42" s="169">
        <f>('Ingresos totales'!G42/consumo!G45)*100</f>
        <v>9.3542597556514142</v>
      </c>
      <c r="H42" s="169">
        <f>('Ingresos totales'!H42/consumo!H45)*100</f>
        <v>9.1604122029457535</v>
      </c>
      <c r="I42" s="169">
        <f>('Ingresos totales'!I42/consumo!I45)*100</f>
        <v>10.101244349699071</v>
      </c>
      <c r="J42" s="169">
        <f>('Ingresos totales'!J42/consumo!J45)*100</f>
        <v>9.8685273251557195</v>
      </c>
      <c r="K42" s="169">
        <f>('Ingresos totales'!K42/consumo!K45)*100</f>
        <v>9.8601621881222368</v>
      </c>
      <c r="L42" s="169">
        <f>('Ingresos totales'!L42/consumo!L45)*100</f>
        <v>9.9727325892821135</v>
      </c>
      <c r="M42" s="169">
        <f>('Ingresos totales'!M42/consumo!M45)*100</f>
        <v>10.431044749584391</v>
      </c>
      <c r="N42" s="169">
        <f>('Ingresos totales'!N42/consumo!N45)*100</f>
        <v>10.457014511713393</v>
      </c>
      <c r="O42" s="175">
        <f>('Ingresos totales'!O42/consumo!O45)*100</f>
        <v>9.5806811942581671</v>
      </c>
      <c r="P42" s="169">
        <f>('Ingresos totales'!P42/consumo!P45)*100</f>
        <v>10.490654485434368</v>
      </c>
      <c r="Q42" s="219"/>
      <c r="R42" s="158"/>
      <c r="S42" s="5"/>
    </row>
    <row r="43" spans="2:19" ht="21" customHeight="1" x14ac:dyDescent="0.3">
      <c r="B43" s="79">
        <v>2001</v>
      </c>
      <c r="C43" s="170">
        <f>('Ingresos totales'!C43/consumo!C46)*100</f>
        <v>10.612560920957057</v>
      </c>
      <c r="D43" s="170">
        <f>('Ingresos totales'!D43/consumo!D46)*100</f>
        <v>10.541665256527102</v>
      </c>
      <c r="E43" s="170">
        <f>('Ingresos totales'!E43/consumo!E46)*100</f>
        <v>11.266378310889149</v>
      </c>
      <c r="F43" s="170">
        <f>('Ingresos totales'!F43/consumo!F46)*100</f>
        <v>10.892296162035265</v>
      </c>
      <c r="G43" s="170">
        <f>('Ingresos totales'!G43/consumo!G46)*100</f>
        <v>11.223891437018382</v>
      </c>
      <c r="H43" s="170">
        <f>('Ingresos totales'!H43/consumo!H46)*100</f>
        <v>10.589485322868788</v>
      </c>
      <c r="I43" s="170">
        <f>('Ingresos totales'!I43/consumo!I46)*100</f>
        <v>11.250298066140418</v>
      </c>
      <c r="J43" s="170">
        <f>('Ingresos totales'!J43/consumo!J46)*100</f>
        <v>11.056046283590035</v>
      </c>
      <c r="K43" s="170">
        <f>('Ingresos totales'!K43/consumo!K46)*100</f>
        <v>10.106898714727452</v>
      </c>
      <c r="L43" s="170">
        <f>('Ingresos totales'!L43/consumo!L46)*100</f>
        <v>11.769372185412948</v>
      </c>
      <c r="M43" s="170">
        <f>('Ingresos totales'!M43/consumo!M46)*100</f>
        <v>10.654213701389736</v>
      </c>
      <c r="N43" s="170">
        <f>('Ingresos totales'!N43/consumo!N46)*100</f>
        <v>10.440677341466515</v>
      </c>
      <c r="O43" s="176">
        <f>('Ingresos totales'!O43/consumo!O46)*100</f>
        <v>10.857019969460435</v>
      </c>
      <c r="P43" s="170">
        <f>('Ingresos totales'!P43/consumo!P46)*100</f>
        <v>10.390477917992524</v>
      </c>
      <c r="Q43" s="207">
        <f>((O43/O42)-1)*100</f>
        <v>13.32200445170011</v>
      </c>
      <c r="R43" s="159"/>
      <c r="S43" s="5"/>
    </row>
    <row r="44" spans="2:19" ht="21" customHeight="1" x14ac:dyDescent="0.3">
      <c r="B44" s="79">
        <v>2002</v>
      </c>
      <c r="C44" s="170">
        <f>('Ingresos totales'!C44/consumo!C47)*100</f>
        <v>10.039214044031741</v>
      </c>
      <c r="D44" s="170">
        <f>('Ingresos totales'!D44/consumo!D47)*100</f>
        <v>9.7653744490885241</v>
      </c>
      <c r="E44" s="170">
        <f>('Ingresos totales'!E44/consumo!E47)*100</f>
        <v>10.274820769080241</v>
      </c>
      <c r="F44" s="170">
        <f>('Ingresos totales'!F44/consumo!F47)*100</f>
        <v>10.228204148178229</v>
      </c>
      <c r="G44" s="170">
        <f>('Ingresos totales'!G44/consumo!G47)*100</f>
        <v>9.524252570153898</v>
      </c>
      <c r="H44" s="170">
        <f>('Ingresos totales'!H44/consumo!H47)*100</f>
        <v>9.7528715932814514</v>
      </c>
      <c r="I44" s="170">
        <f>('Ingresos totales'!I44/consumo!I47)*100</f>
        <v>9.7580470292180888</v>
      </c>
      <c r="J44" s="170">
        <f>('Ingresos totales'!J44/consumo!J47)*100</f>
        <v>9.6180350685875009</v>
      </c>
      <c r="K44" s="170">
        <f>('Ingresos totales'!K44/consumo!K47)*100</f>
        <v>9.3769325635009224</v>
      </c>
      <c r="L44" s="170">
        <f>('Ingresos totales'!L44/consumo!L47)*100</f>
        <v>10.033742545647364</v>
      </c>
      <c r="M44" s="170">
        <f>('Ingresos totales'!M44/consumo!M47)*100</f>
        <v>10.238098315143239</v>
      </c>
      <c r="N44" s="170">
        <f>('Ingresos totales'!N44/consumo!N47)*100</f>
        <v>9.6794327083510066</v>
      </c>
      <c r="O44" s="176">
        <f>('Ingresos totales'!O44/consumo!O47)*100</f>
        <v>9.8583336455473241</v>
      </c>
      <c r="P44" s="170">
        <f>('Ingresos totales'!P44/consumo!P47)*100</f>
        <v>10.1306919634749</v>
      </c>
      <c r="Q44" s="207">
        <f t="shared" ref="Q44:Q57" si="2">((O44/O43)-1)*100</f>
        <v>-9.1985307821326856</v>
      </c>
      <c r="R44" s="159"/>
      <c r="S44" s="5"/>
    </row>
    <row r="45" spans="2:19" ht="21" customHeight="1" x14ac:dyDescent="0.3">
      <c r="B45" s="79">
        <v>2003</v>
      </c>
      <c r="C45" s="170">
        <f>('Ingresos totales'!C45/consumo!C48)*100</f>
        <v>10.320590277141736</v>
      </c>
      <c r="D45" s="170">
        <f>('Ingresos totales'!D45/consumo!D48)*100</f>
        <v>10.580739758094278</v>
      </c>
      <c r="E45" s="170">
        <f>('Ingresos totales'!E45/consumo!E48)*100</f>
        <v>10.065669796814362</v>
      </c>
      <c r="F45" s="170">
        <f>('Ingresos totales'!F45/consumo!F48)*100</f>
        <v>10.640921338494746</v>
      </c>
      <c r="G45" s="170">
        <f>('Ingresos totales'!G45/consumo!G48)*100</f>
        <v>10.526109706634712</v>
      </c>
      <c r="H45" s="170">
        <f>('Ingresos totales'!H45/consumo!H48)*100</f>
        <v>10.56663119317097</v>
      </c>
      <c r="I45" s="170">
        <f>('Ingresos totales'!I45/consumo!I48)*100</f>
        <v>11.683494581029441</v>
      </c>
      <c r="J45" s="170">
        <f>('Ingresos totales'!J45/consumo!J48)*100</f>
        <v>11.478944373668666</v>
      </c>
      <c r="K45" s="170">
        <f>('Ingresos totales'!K45/consumo!K48)*100</f>
        <v>11.951957430448294</v>
      </c>
      <c r="L45" s="170">
        <f>('Ingresos totales'!L45/consumo!L48)*100</f>
        <v>11.310094666227306</v>
      </c>
      <c r="M45" s="170">
        <f>('Ingresos totales'!M45/consumo!M48)*100</f>
        <v>10.850182124491479</v>
      </c>
      <c r="N45" s="170">
        <f>('Ingresos totales'!N45/consumo!N48)*100</f>
        <v>11.167018241733155</v>
      </c>
      <c r="O45" s="176">
        <f>('Ingresos totales'!O45/consumo!O48)*100</f>
        <v>10.907294482903925</v>
      </c>
      <c r="P45" s="170">
        <f>('Ingresos totales'!P45/consumo!P48)*100</f>
        <v>10.918281819824294</v>
      </c>
      <c r="Q45" s="207">
        <f t="shared" si="2"/>
        <v>10.64034628033086</v>
      </c>
      <c r="R45" s="159"/>
      <c r="S45" s="5"/>
    </row>
    <row r="46" spans="2:19" ht="21" customHeight="1" x14ac:dyDescent="0.3">
      <c r="B46" s="79">
        <v>2004</v>
      </c>
      <c r="C46" s="170">
        <f>('Ingresos totales'!C46/consumo!C49)*100</f>
        <v>10.473352536383366</v>
      </c>
      <c r="D46" s="170">
        <f>('Ingresos totales'!D46/consumo!D49)*100</f>
        <v>10.502860657227968</v>
      </c>
      <c r="E46" s="170">
        <f>('Ingresos totales'!E46/consumo!E49)*100</f>
        <v>11.13241182310329</v>
      </c>
      <c r="F46" s="170">
        <f>('Ingresos totales'!F46/consumo!F49)*100</f>
        <v>10.214316004966708</v>
      </c>
      <c r="G46" s="170">
        <f>('Ingresos totales'!G46/consumo!G49)*100</f>
        <v>10.26240650441124</v>
      </c>
      <c r="H46" s="170">
        <f>('Ingresos totales'!H46/consumo!H49)*100</f>
        <v>10.332912466515394</v>
      </c>
      <c r="I46" s="170">
        <f>('Ingresos totales'!I46/consumo!I49)*100</f>
        <v>11.912638305069542</v>
      </c>
      <c r="J46" s="170">
        <f>('Ingresos totales'!J46/consumo!J49)*100</f>
        <v>11.146013840403416</v>
      </c>
      <c r="K46" s="170">
        <f>('Ingresos totales'!K46/consumo!K49)*100</f>
        <v>10.997281018107389</v>
      </c>
      <c r="L46" s="170">
        <f>('Ingresos totales'!L46/consumo!L49)*100</f>
        <v>11.152971511675675</v>
      </c>
      <c r="M46" s="170">
        <f>('Ingresos totales'!M46/consumo!M49)*100</f>
        <v>10.674908725892065</v>
      </c>
      <c r="N46" s="170">
        <f>('Ingresos totales'!N46/consumo!N49)*100</f>
        <v>11.744544393702233</v>
      </c>
      <c r="O46" s="176">
        <f>('Ingresos totales'!O46/consumo!O49)*100</f>
        <v>10.851886985791454</v>
      </c>
      <c r="P46" s="170">
        <f>('Ingresos totales'!P46/consumo!P49)*100</f>
        <v>11.426540526539872</v>
      </c>
      <c r="Q46" s="207">
        <f t="shared" si="2"/>
        <v>-0.50798570809027499</v>
      </c>
      <c r="R46" s="159"/>
      <c r="S46" s="5"/>
    </row>
    <row r="47" spans="2:19" ht="21" customHeight="1" x14ac:dyDescent="0.3">
      <c r="B47" s="79">
        <v>2005</v>
      </c>
      <c r="C47" s="170">
        <f>('Ingresos totales'!C47/consumo!C50)*100</f>
        <v>11.026310645443175</v>
      </c>
      <c r="D47" s="170">
        <f>('Ingresos totales'!D47/consumo!D50)*100</f>
        <v>11.250946912377819</v>
      </c>
      <c r="E47" s="170">
        <f>('Ingresos totales'!E47/consumo!E50)*100</f>
        <v>11.70293568325172</v>
      </c>
      <c r="F47" s="170">
        <f>('Ingresos totales'!F47/consumo!F50)*100</f>
        <v>12.224795805659767</v>
      </c>
      <c r="G47" s="170">
        <f>('Ingresos totales'!G47/consumo!G50)*100</f>
        <v>12.109750556458506</v>
      </c>
      <c r="H47" s="170">
        <f>('Ingresos totales'!H47/consumo!H50)*100</f>
        <v>11.392230550833936</v>
      </c>
      <c r="I47" s="170">
        <f>('Ingresos totales'!I47/consumo!I50)*100</f>
        <v>12.456467741958868</v>
      </c>
      <c r="J47" s="170">
        <f>('Ingresos totales'!J47/consumo!J50)*100</f>
        <v>13.453447672452768</v>
      </c>
      <c r="K47" s="170">
        <f>('Ingresos totales'!K47/consumo!K50)*100</f>
        <v>13.432092429756464</v>
      </c>
      <c r="L47" s="170">
        <f>('Ingresos totales'!L47/consumo!L50)*100</f>
        <v>14.528786084748399</v>
      </c>
      <c r="M47" s="170">
        <f>('Ingresos totales'!M47/consumo!M50)*100</f>
        <v>14.460689608464097</v>
      </c>
      <c r="N47" s="170">
        <f>('Ingresos totales'!N47/consumo!N50)*100</f>
        <v>13.972567243553479</v>
      </c>
      <c r="O47" s="176">
        <f>('Ingresos totales'!O47/consumo!O50)*100</f>
        <v>12.670277367431579</v>
      </c>
      <c r="P47" s="170">
        <f>('Ingresos totales'!P47/consumo!P50)*100</f>
        <v>14.677501132514479</v>
      </c>
      <c r="Q47" s="207">
        <f t="shared" si="2"/>
        <v>16.756444146727411</v>
      </c>
      <c r="R47" s="159"/>
    </row>
    <row r="48" spans="2:19" ht="21" customHeight="1" x14ac:dyDescent="0.3">
      <c r="B48" s="79">
        <v>2006</v>
      </c>
      <c r="C48" s="170">
        <f>('Ingresos totales'!C48/consumo!C51)*100</f>
        <v>14.756178819518254</v>
      </c>
      <c r="D48" s="170">
        <f>('Ingresos totales'!D48/consumo!D51)*100</f>
        <v>15.663669008447528</v>
      </c>
      <c r="E48" s="170">
        <f>('Ingresos totales'!E48/consumo!E51)*100</f>
        <v>15.966560003443938</v>
      </c>
      <c r="F48" s="170">
        <f>('Ingresos totales'!F48/consumo!F51)*100</f>
        <v>16.324590691037166</v>
      </c>
      <c r="G48" s="170">
        <f>('Ingresos totales'!G48/consumo!G51)*100</f>
        <v>14.925399573909781</v>
      </c>
      <c r="H48" s="170">
        <f>('Ingresos totales'!H48/consumo!H51)*100</f>
        <v>15.68752067133582</v>
      </c>
      <c r="I48" s="170">
        <f>('Ingresos totales'!I48/consumo!I51)*100</f>
        <v>15.577193543888232</v>
      </c>
      <c r="J48" s="170">
        <f>('Ingresos totales'!J48/consumo!J51)*100</f>
        <v>17.233973144716408</v>
      </c>
      <c r="K48" s="170">
        <f>('Ingresos totales'!K48/consumo!K51)*100</f>
        <v>13.640191487069783</v>
      </c>
      <c r="L48" s="170">
        <f>('Ingresos totales'!L48/consumo!L51)*100</f>
        <v>16.340914165901143</v>
      </c>
      <c r="M48" s="170">
        <f>('Ingresos totales'!M48/consumo!M51)*100</f>
        <v>16.028024998431363</v>
      </c>
      <c r="N48" s="170">
        <f>('Ingresos totales'!N48/consumo!N51)*100</f>
        <v>15.552285135369884</v>
      </c>
      <c r="O48" s="176">
        <f>('Ingresos totales'!O48/consumo!O51)*100</f>
        <v>15.631151140630188</v>
      </c>
      <c r="P48" s="170">
        <f>('Ingresos totales'!P48/consumo!P51)*100</f>
        <v>15.44832696830149</v>
      </c>
      <c r="Q48" s="207">
        <f t="shared" si="2"/>
        <v>23.368657901755263</v>
      </c>
      <c r="R48" s="159"/>
    </row>
    <row r="49" spans="2:18" ht="21" customHeight="1" x14ac:dyDescent="0.3">
      <c r="B49" s="79">
        <v>2007</v>
      </c>
      <c r="C49" s="170">
        <f>('Ingresos totales'!C49/consumo!C52)*100</f>
        <v>15.592207504348263</v>
      </c>
      <c r="D49" s="170">
        <f>('Ingresos totales'!D49/consumo!D52)*100</f>
        <v>16.43514854909121</v>
      </c>
      <c r="E49" s="170">
        <f>('Ingresos totales'!E49/consumo!E52)*100</f>
        <v>15.242310404013478</v>
      </c>
      <c r="F49" s="170">
        <f>('Ingresos totales'!F49/consumo!F52)*100</f>
        <v>15.224646362460559</v>
      </c>
      <c r="G49" s="170">
        <f>('Ingresos totales'!G49/consumo!G52)*100</f>
        <v>14.37862075796969</v>
      </c>
      <c r="H49" s="170">
        <f>('Ingresos totales'!H49/consumo!H52)*100</f>
        <v>14.262672369983337</v>
      </c>
      <c r="I49" s="170">
        <f>('Ingresos totales'!I49/consumo!I52)*100</f>
        <v>14.572373306008418</v>
      </c>
      <c r="J49" s="170">
        <f>('Ingresos totales'!J49/consumo!J52)*100</f>
        <v>15.82884252972454</v>
      </c>
      <c r="K49" s="170">
        <f>('Ingresos totales'!K49/consumo!K52)*100</f>
        <v>15.095833310366762</v>
      </c>
      <c r="L49" s="170">
        <f>('Ingresos totales'!L49/consumo!L52)*100</f>
        <v>15.540690194703293</v>
      </c>
      <c r="M49" s="170">
        <f>('Ingresos totales'!M49/consumo!M52)*100</f>
        <v>15.530719516142662</v>
      </c>
      <c r="N49" s="170">
        <f>('Ingresos totales'!N49/consumo!N52)*100</f>
        <v>15.205257031305997</v>
      </c>
      <c r="O49" s="176">
        <f>('Ingresos totales'!O49/consumo!O52)*100</f>
        <v>15.244909993652739</v>
      </c>
      <c r="P49" s="170">
        <f>('Ingresos totales'!P49/consumo!P52)*100</f>
        <v>16.580471475171816</v>
      </c>
      <c r="Q49" s="207">
        <f t="shared" si="2"/>
        <v>-2.4709705862512532</v>
      </c>
      <c r="R49" s="159"/>
    </row>
    <row r="50" spans="2:18" ht="21" customHeight="1" x14ac:dyDescent="0.3">
      <c r="B50" s="79">
        <v>2008</v>
      </c>
      <c r="C50" s="170">
        <f>('Ingresos totales'!C50/consumo!C53)*100</f>
        <v>16.351208456125871</v>
      </c>
      <c r="D50" s="170">
        <f>('Ingresos totales'!D50/consumo!D53)*100</f>
        <v>16.780015333096674</v>
      </c>
      <c r="E50" s="170">
        <f>('Ingresos totales'!E50/consumo!E53)*100</f>
        <v>17.005879937726107</v>
      </c>
      <c r="F50" s="170">
        <f>('Ingresos totales'!F50/consumo!F53)*100</f>
        <v>17.616211956244744</v>
      </c>
      <c r="G50" s="170">
        <f>('Ingresos totales'!G50/consumo!G53)*100</f>
        <v>20.482882745031265</v>
      </c>
      <c r="H50" s="170">
        <f>('Ingresos totales'!H50/consumo!H53)*100</f>
        <v>19.312656405867259</v>
      </c>
      <c r="I50" s="170">
        <f>('Ingresos totales'!I50/consumo!I53)*100</f>
        <v>19.338860984116078</v>
      </c>
      <c r="J50" s="170">
        <f>('Ingresos totales'!J50/consumo!J53)*100</f>
        <v>19.808729267353055</v>
      </c>
      <c r="K50" s="170">
        <f>('Ingresos totales'!K50/consumo!K53)*100</f>
        <v>18.382284175019524</v>
      </c>
      <c r="L50" s="170">
        <f>('Ingresos totales'!L50/consumo!L53)*100</f>
        <v>19.818755370351969</v>
      </c>
      <c r="M50" s="170">
        <f>('Ingresos totales'!M50/consumo!M53)*100</f>
        <v>22.147020460768033</v>
      </c>
      <c r="N50" s="170">
        <f>('Ingresos totales'!N50/consumo!N53)*100</f>
        <v>25.006530430882108</v>
      </c>
      <c r="O50" s="176">
        <f>('Ingresos totales'!O50/consumo!O53)*100</f>
        <v>19.262677865427271</v>
      </c>
      <c r="P50" s="170">
        <f>('Ingresos totales'!P50/consumo!P53)*100</f>
        <v>20.717170163150328</v>
      </c>
      <c r="Q50" s="207">
        <f t="shared" si="2"/>
        <v>26.35481530194237</v>
      </c>
      <c r="R50" s="159"/>
    </row>
    <row r="51" spans="2:18" ht="21" customHeight="1" x14ac:dyDescent="0.3">
      <c r="B51" s="79">
        <v>2009</v>
      </c>
      <c r="C51" s="170">
        <f>('Ingresos totales'!C51/consumo!C54)*100</f>
        <v>25.569821788328611</v>
      </c>
      <c r="D51" s="170">
        <f>('Ingresos totales'!D51/consumo!D54)*100</f>
        <v>23.406033414083037</v>
      </c>
      <c r="E51" s="170">
        <f>('Ingresos totales'!E51/consumo!E54)*100</f>
        <v>22.024116498626746</v>
      </c>
      <c r="F51" s="170">
        <f>('Ingresos totales'!F51/consumo!F54)*100</f>
        <v>19.980072564081418</v>
      </c>
      <c r="G51" s="170">
        <f>('Ingresos totales'!G51/consumo!G54)*100</f>
        <v>17.879417037369741</v>
      </c>
      <c r="H51" s="170">
        <f>('Ingresos totales'!H51/consumo!H54)*100</f>
        <v>14.291726472784658</v>
      </c>
      <c r="I51" s="170">
        <f>('Ingresos totales'!I51/consumo!I54)*100</f>
        <v>15.206958937937696</v>
      </c>
      <c r="J51" s="170">
        <f>('Ingresos totales'!J51/consumo!J54)*100</f>
        <v>15.071479148432843</v>
      </c>
      <c r="K51" s="170">
        <f>('Ingresos totales'!K51/consumo!K54)*100</f>
        <v>15.085837569208532</v>
      </c>
      <c r="L51" s="170">
        <f>('Ingresos totales'!L51/consumo!L54)*100</f>
        <v>15.58387574933929</v>
      </c>
      <c r="M51" s="170">
        <f>('Ingresos totales'!M51/consumo!M54)*100</f>
        <v>15.659460134126679</v>
      </c>
      <c r="N51" s="170">
        <f>('Ingresos totales'!N51/consumo!N54)*100</f>
        <v>16.985825196775256</v>
      </c>
      <c r="O51" s="176">
        <f>('Ingresos totales'!O51/consumo!O54)*100</f>
        <v>18.305230175061176</v>
      </c>
      <c r="P51" s="170">
        <f>('Ingresos totales'!P51/consumo!P54)*100</f>
        <v>16.727338226231726</v>
      </c>
      <c r="Q51" s="207">
        <f t="shared" si="2"/>
        <v>-4.9704807247206606</v>
      </c>
      <c r="R51" s="159"/>
    </row>
    <row r="52" spans="2:18" ht="21" customHeight="1" x14ac:dyDescent="0.3">
      <c r="B52" s="79">
        <v>2010</v>
      </c>
      <c r="C52" s="170">
        <f>('Ingresos totales'!C52/consumo!C55)*100</f>
        <v>16.625850484456262</v>
      </c>
      <c r="D52" s="170">
        <f>('Ingresos totales'!D52/consumo!D55)*100</f>
        <v>16.814976342686226</v>
      </c>
      <c r="E52" s="170">
        <f>('Ingresos totales'!E52/consumo!E55)*100</f>
        <v>17.355910425877383</v>
      </c>
      <c r="F52" s="170">
        <f>('Ingresos totales'!F52/consumo!F55)*100</f>
        <v>18.646940324216956</v>
      </c>
      <c r="G52" s="170">
        <f>('Ingresos totales'!G52/consumo!G55)*100</f>
        <v>18.534993652929678</v>
      </c>
      <c r="H52" s="170">
        <f>('Ingresos totales'!H52/consumo!H55)*100</f>
        <v>19.101536075500334</v>
      </c>
      <c r="I52" s="170">
        <f>('Ingresos totales'!I52/consumo!I55)*100</f>
        <v>18.851283561911213</v>
      </c>
      <c r="J52" s="170">
        <f>('Ingresos totales'!J52/consumo!J55)*100</f>
        <v>19.953832082373797</v>
      </c>
      <c r="K52" s="170">
        <f>('Ingresos totales'!K52/consumo!K55)*100</f>
        <v>19.394456036632803</v>
      </c>
      <c r="L52" s="170">
        <f>('Ingresos totales'!L52/consumo!L55)*100</f>
        <v>18.612105189143719</v>
      </c>
      <c r="M52" s="170">
        <f>('Ingresos totales'!M52/consumo!M55)*100</f>
        <v>19.721786928373501</v>
      </c>
      <c r="N52" s="170">
        <f>('Ingresos totales'!N52/consumo!N55)*100</f>
        <v>18.80870289394624</v>
      </c>
      <c r="O52" s="176">
        <f>('Ingresos totales'!O52/consumo!O55)*100</f>
        <v>18.506613019579106</v>
      </c>
      <c r="P52" s="170">
        <f>('Ingresos totales'!P52/consumo!P55)*100</f>
        <v>19.011206532313597</v>
      </c>
      <c r="Q52" s="207">
        <f t="shared" si="2"/>
        <v>1.1001382806553828</v>
      </c>
      <c r="R52" s="159"/>
    </row>
    <row r="53" spans="2:18" ht="21" customHeight="1" x14ac:dyDescent="0.3">
      <c r="B53" s="79">
        <v>2011</v>
      </c>
      <c r="C53" s="170">
        <f>('Ingresos totales'!C53/consumo!C56)*100</f>
        <v>18.467309739674171</v>
      </c>
      <c r="D53" s="170">
        <f>('Ingresos totales'!D53/consumo!D56)*100</f>
        <v>18.642296469225176</v>
      </c>
      <c r="E53" s="170">
        <f>('Ingresos totales'!E53/consumo!E56)*100</f>
        <v>18.103098986047041</v>
      </c>
      <c r="F53" s="170">
        <f>('Ingresos totales'!F53/consumo!F56)*100</f>
        <v>19.040241589122168</v>
      </c>
      <c r="G53" s="170">
        <f>('Ingresos totales'!G53/consumo!G56)*100</f>
        <v>18.322957289619417</v>
      </c>
      <c r="H53" s="170">
        <f>('Ingresos totales'!H53/consumo!H56)*100</f>
        <v>20.262510566547796</v>
      </c>
      <c r="I53" s="170">
        <f>('Ingresos totales'!I53/consumo!I56)*100</f>
        <v>21.207167405871949</v>
      </c>
      <c r="J53" s="170">
        <f>('Ingresos totales'!J53/consumo!J56)*100</f>
        <v>21.660519717959726</v>
      </c>
      <c r="K53" s="170">
        <f>('Ingresos totales'!K53/consumo!K56)*100</f>
        <v>22.574768867054129</v>
      </c>
      <c r="L53" s="170">
        <f>('Ingresos totales'!L53/consumo!L56)*100</f>
        <v>23.124577350717065</v>
      </c>
      <c r="M53" s="170">
        <f>('Ingresos totales'!M53/consumo!M56)*100</f>
        <v>22.999814645546213</v>
      </c>
      <c r="N53" s="170">
        <f>('Ingresos totales'!N53/consumo!N56)*100</f>
        <v>24.395484007321802</v>
      </c>
      <c r="O53" s="176">
        <f>('Ingresos totales'!O53/consumo!O56)*100</f>
        <v>20.687738805848806</v>
      </c>
      <c r="P53" s="170">
        <f>('Ingresos totales'!P53/consumo!P56)*100</f>
        <v>23.393627292203593</v>
      </c>
      <c r="Q53" s="207">
        <f t="shared" si="2"/>
        <v>11.785656208200667</v>
      </c>
      <c r="R53" s="159"/>
    </row>
    <row r="54" spans="2:18" ht="21" customHeight="1" x14ac:dyDescent="0.3">
      <c r="B54" s="79">
        <v>2012</v>
      </c>
      <c r="C54" s="170">
        <f>('Ingresos totales'!C54/consumo!C57)*100</f>
        <v>23.842787246754511</v>
      </c>
      <c r="D54" s="170">
        <f>('Ingresos totales'!D54/consumo!D57)*100</f>
        <v>24.688192287691532</v>
      </c>
      <c r="E54" s="170">
        <f>('Ingresos totales'!E54/consumo!E57)*100</f>
        <v>24.360094700818294</v>
      </c>
      <c r="F54" s="170">
        <f>('Ingresos totales'!F54/consumo!F57)*100</f>
        <v>23.76128305678434</v>
      </c>
      <c r="G54" s="170">
        <f>('Ingresos totales'!G54/consumo!G57)*100</f>
        <v>23.983231226946003</v>
      </c>
      <c r="H54" s="170">
        <f>('Ingresos totales'!H54/consumo!H57)*100</f>
        <v>23.832048193101453</v>
      </c>
      <c r="I54" s="170">
        <f>('Ingresos totales'!I54/consumo!I57)*100</f>
        <v>25.42931866801824</v>
      </c>
      <c r="J54" s="170">
        <f>('Ingresos totales'!J54/consumo!J57)*100</f>
        <v>23.928931058417259</v>
      </c>
      <c r="K54" s="170">
        <f>('Ingresos totales'!K54/consumo!K57)*100</f>
        <v>26.387476179936627</v>
      </c>
      <c r="L54" s="170">
        <f>('Ingresos totales'!L54/consumo!L57)*100</f>
        <v>25.794979474108565</v>
      </c>
      <c r="M54" s="170">
        <f>('Ingresos totales'!M54/consumo!M57)*100</f>
        <v>17.048231009001327</v>
      </c>
      <c r="N54" s="170">
        <f>('Ingresos totales'!N54/consumo!N57)*100</f>
        <v>36.35087673434284</v>
      </c>
      <c r="O54" s="176">
        <f>('Ingresos totales'!O54/consumo!O57)*100</f>
        <v>24.404542063601983</v>
      </c>
      <c r="P54" s="170">
        <f>('Ingresos totales'!P54/consumo!P57)*100</f>
        <v>24.129421963682411</v>
      </c>
      <c r="Q54" s="207">
        <f t="shared" si="2"/>
        <v>17.966213188569302</v>
      </c>
      <c r="R54" s="159"/>
    </row>
    <row r="55" spans="2:18" ht="21" customHeight="1" x14ac:dyDescent="0.3">
      <c r="B55" s="79">
        <v>2013</v>
      </c>
      <c r="C55" s="170">
        <f>('Ingresos totales'!C55/consumo!C58)*100</f>
        <v>23.415732173583141</v>
      </c>
      <c r="D55" s="170">
        <f>('Ingresos totales'!D55/consumo!D58)*100</f>
        <v>23.542378047370459</v>
      </c>
      <c r="E55" s="170">
        <f>('Ingresos totales'!E55/consumo!E58)*100</f>
        <v>23.663803074396711</v>
      </c>
      <c r="F55" s="170">
        <f>('Ingresos totales'!F55/consumo!F58)*100</f>
        <v>25.44967623613023</v>
      </c>
      <c r="G55" s="170">
        <f>('Ingresos totales'!G55/consumo!G58)*100</f>
        <v>19.956690632333128</v>
      </c>
      <c r="H55" s="170">
        <f>('Ingresos totales'!H55/consumo!H58)*100</f>
        <v>24.510435256350053</v>
      </c>
      <c r="I55" s="170">
        <f>('Ingresos totales'!I55/consumo!I58)*100</f>
        <v>22.515288261781606</v>
      </c>
      <c r="J55" s="170">
        <f>('Ingresos totales'!J55/consumo!J58)*100</f>
        <v>27.046361942582315</v>
      </c>
      <c r="K55" s="170">
        <f>('Ingresos totales'!K55/consumo!K58)*100</f>
        <v>24.531748382031765</v>
      </c>
      <c r="L55" s="170">
        <f>('Ingresos totales'!L55/consumo!L58)*100</f>
        <v>21.911005146879177</v>
      </c>
      <c r="M55" s="170">
        <f>('Ingresos totales'!M55/consumo!M58)*100</f>
        <v>23.085261403774332</v>
      </c>
      <c r="N55" s="170">
        <f>('Ingresos totales'!N55/consumo!N58)*100</f>
        <v>20.54790463363144</v>
      </c>
      <c r="O55" s="176">
        <f>('Ingresos totales'!O55/consumo!O58)*100</f>
        <v>23.358129442338551</v>
      </c>
      <c r="P55" s="170">
        <f>('Ingresos totales'!P55/consumo!P58)*100</f>
        <v>22.770296148612733</v>
      </c>
      <c r="Q55" s="207">
        <f t="shared" si="2"/>
        <v>-4.2877781461185371</v>
      </c>
      <c r="R55" s="159"/>
    </row>
    <row r="56" spans="2:18" ht="21" customHeight="1" x14ac:dyDescent="0.3">
      <c r="B56" s="79">
        <v>2014</v>
      </c>
      <c r="C56" s="170">
        <f>('Ingresos totales'!C56/consumo!C59)*100</f>
        <v>22.08447646446713</v>
      </c>
      <c r="D56" s="170">
        <f>('Ingresos totales'!D56/consumo!D59)*100</f>
        <v>24.37835827982164</v>
      </c>
      <c r="E56" s="170">
        <f>('Ingresos totales'!E56/consumo!E59)*100</f>
        <v>21.395478951702394</v>
      </c>
      <c r="F56" s="170">
        <f>('Ingresos totales'!F56/consumo!F59)*100</f>
        <v>23.64226871191752</v>
      </c>
      <c r="G56" s="170">
        <f>('Ingresos totales'!G56/consumo!G59)*100</f>
        <v>21.068663080077201</v>
      </c>
      <c r="H56" s="170">
        <f>('Ingresos totales'!H56/consumo!H59)*100</f>
        <v>21.503289248400538</v>
      </c>
      <c r="I56" s="170">
        <f>('Ingresos totales'!I56/consumo!I59)*100</f>
        <v>22.856787817299779</v>
      </c>
      <c r="J56" s="170">
        <f>('Ingresos totales'!J56/consumo!J59)*100</f>
        <v>24.64943324726044</v>
      </c>
      <c r="K56" s="170">
        <f>('Ingresos totales'!K56/consumo!K59)*100</f>
        <v>24.486887705235276</v>
      </c>
      <c r="L56" s="170">
        <f>('Ingresos totales'!L56/consumo!L59)*100</f>
        <v>23.590439560054723</v>
      </c>
      <c r="M56" s="170">
        <f>('Ingresos totales'!M56/consumo!M59)*100</f>
        <v>23.752762906557049</v>
      </c>
      <c r="N56" s="170">
        <f>('Ingresos totales'!N56/consumo!N59)*100</f>
        <v>24.2867046739923</v>
      </c>
      <c r="O56" s="176">
        <f>('Ingresos totales'!O56/consumo!O59)*100</f>
        <v>23.116166492465741</v>
      </c>
      <c r="P56" s="170">
        <f>('Ingresos totales'!P56/consumo!P59)*100</f>
        <v>23.176244243113718</v>
      </c>
      <c r="Q56" s="207">
        <f t="shared" si="2"/>
        <v>-1.0358832477151747</v>
      </c>
      <c r="R56" s="159"/>
    </row>
    <row r="57" spans="2:18" ht="21" customHeight="1" x14ac:dyDescent="0.3">
      <c r="B57" s="85">
        <v>2015</v>
      </c>
      <c r="C57" s="171">
        <f>('Ingresos totales'!C57/consumo!C60)*100</f>
        <v>23.268085533858113</v>
      </c>
      <c r="D57" s="171">
        <f>('Ingresos totales'!D57/consumo!D60)*100</f>
        <v>23.36804435645708</v>
      </c>
      <c r="E57" s="171">
        <f>('Ingresos totales'!E57/consumo!E60)*100</f>
        <v>23.072778660129963</v>
      </c>
      <c r="F57" s="171">
        <f>('Ingresos totales'!F57/consumo!F60)*100</f>
        <v>23.695651617328235</v>
      </c>
      <c r="G57" s="171">
        <f>('Ingresos totales'!G57/consumo!G60)*100</f>
        <v>20.64811867761728</v>
      </c>
      <c r="H57" s="171">
        <f>('Ingresos totales'!H57/consumo!H60)*100</f>
        <v>20.245717232184109</v>
      </c>
      <c r="I57" s="171">
        <f>('Ingresos totales'!I57/consumo!I60)*100</f>
        <v>18.941902861996336</v>
      </c>
      <c r="J57" s="171">
        <f>('Ingresos totales'!J57/consumo!J60)*100</f>
        <v>19.361435297575479</v>
      </c>
      <c r="K57" s="171">
        <f>('Ingresos totales'!K57/consumo!K60)*100</f>
        <v>18.927283651709597</v>
      </c>
      <c r="L57" s="171">
        <f>('Ingresos totales'!L57/consumo!L60)*100</f>
        <v>19.347979625345811</v>
      </c>
      <c r="M57" s="171">
        <f>('Ingresos totales'!M57/consumo!M60)*100</f>
        <v>17.763644040005115</v>
      </c>
      <c r="N57" s="171"/>
      <c r="O57" s="177">
        <f>('Ingresos totales'!O57/consumo!O60)*100</f>
        <v>20.863540149099475</v>
      </c>
      <c r="P57" s="171"/>
      <c r="Q57" s="218">
        <f t="shared" si="2"/>
        <v>-9.7448093052127209</v>
      </c>
      <c r="R57" s="159"/>
    </row>
    <row r="58" spans="2:18" ht="21" customHeight="1" x14ac:dyDescent="0.3">
      <c r="B58" s="95"/>
      <c r="C58" s="96"/>
      <c r="D58" s="96"/>
      <c r="E58" s="96"/>
      <c r="F58" s="96"/>
      <c r="G58" s="96"/>
      <c r="H58" s="96"/>
      <c r="O58" s="97"/>
      <c r="P58" s="96"/>
      <c r="R58" s="156"/>
    </row>
    <row r="59" spans="2:18" ht="33" x14ac:dyDescent="0.6">
      <c r="B59" s="137" t="s">
        <v>64</v>
      </c>
      <c r="C59" s="123"/>
      <c r="D59" s="123"/>
      <c r="E59" s="123"/>
      <c r="F59" s="123"/>
      <c r="G59" s="123"/>
      <c r="H59" s="123"/>
      <c r="I59" s="123"/>
      <c r="J59" s="123"/>
      <c r="K59" s="123"/>
      <c r="L59" s="123"/>
      <c r="M59" s="123"/>
      <c r="N59" s="123"/>
      <c r="O59" s="123"/>
      <c r="P59" s="123"/>
      <c r="Q59" s="123"/>
      <c r="R59" s="160"/>
    </row>
    <row r="60" spans="2:18" ht="31.2" x14ac:dyDescent="0.3">
      <c r="B60" s="139" t="s">
        <v>23</v>
      </c>
      <c r="C60" s="140" t="s">
        <v>24</v>
      </c>
      <c r="D60" s="141" t="s">
        <v>25</v>
      </c>
      <c r="E60" s="141" t="s">
        <v>26</v>
      </c>
      <c r="F60" s="141" t="s">
        <v>27</v>
      </c>
      <c r="G60" s="141" t="s">
        <v>28</v>
      </c>
      <c r="H60" s="141" t="s">
        <v>29</v>
      </c>
      <c r="I60" s="141" t="s">
        <v>30</v>
      </c>
      <c r="J60" s="141" t="s">
        <v>31</v>
      </c>
      <c r="K60" s="141" t="s">
        <v>32</v>
      </c>
      <c r="L60" s="141" t="s">
        <v>33</v>
      </c>
      <c r="M60" s="141" t="s">
        <v>34</v>
      </c>
      <c r="N60" s="140" t="s">
        <v>35</v>
      </c>
      <c r="O60" s="142" t="s">
        <v>36</v>
      </c>
      <c r="P60" s="143" t="s">
        <v>37</v>
      </c>
      <c r="Q60" s="144" t="s">
        <v>38</v>
      </c>
      <c r="R60" s="157"/>
    </row>
    <row r="61" spans="2:18" ht="21" customHeight="1" x14ac:dyDescent="0.3">
      <c r="B61" s="79">
        <v>2000</v>
      </c>
      <c r="C61" s="169">
        <f>('Ingresos totales'!C61/consumo!C65)*100</f>
        <v>23.371580607357771</v>
      </c>
      <c r="D61" s="169">
        <f>('Ingresos totales'!D61/consumo!D65)*100</f>
        <v>19.858778157860254</v>
      </c>
      <c r="E61" s="169">
        <f>('Ingresos totales'!E61/consumo!E65)*100</f>
        <v>24.143211614199704</v>
      </c>
      <c r="F61" s="169">
        <f>('Ingresos totales'!F61/consumo!F65)*100</f>
        <v>21.00455696802203</v>
      </c>
      <c r="G61" s="169">
        <f>('Ingresos totales'!G61/consumo!G65)*100</f>
        <v>19.987006522243295</v>
      </c>
      <c r="H61" s="169">
        <f>('Ingresos totales'!H61/consumo!H65)*100</f>
        <v>24.324137270202314</v>
      </c>
      <c r="I61" s="169">
        <f>('Ingresos totales'!I61/consumo!I65)*100</f>
        <v>24.213891874376252</v>
      </c>
      <c r="J61" s="169">
        <f>('Ingresos totales'!J61/consumo!J65)*100</f>
        <v>21.112412004276969</v>
      </c>
      <c r="K61" s="169">
        <f>('Ingresos totales'!K61/consumo!K65)*100</f>
        <v>23.719420127580712</v>
      </c>
      <c r="L61" s="169">
        <f>('Ingresos totales'!L61/consumo!L65)*100</f>
        <v>21.161250939079181</v>
      </c>
      <c r="M61" s="169">
        <f>('Ingresos totales'!M61/consumo!M65)*100</f>
        <v>26.600507159237168</v>
      </c>
      <c r="N61" s="169">
        <f>('Ingresos totales'!N61/consumo!N65)*100</f>
        <v>28.968424325610169</v>
      </c>
      <c r="O61" s="175">
        <f>('Ingresos totales'!O61/consumo!O65)*100</f>
        <v>23.197775024902281</v>
      </c>
      <c r="P61" s="169">
        <f>('Ingresos totales'!P61/consumo!P65)*100</f>
        <v>22.588156448027714</v>
      </c>
      <c r="Q61" s="219"/>
      <c r="R61" s="158"/>
    </row>
    <row r="62" spans="2:18" ht="21" customHeight="1" x14ac:dyDescent="0.3">
      <c r="B62" s="79">
        <v>2001</v>
      </c>
      <c r="C62" s="170">
        <f>('Ingresos totales'!C62/consumo!C66)*100</f>
        <v>12.776743355747755</v>
      </c>
      <c r="D62" s="170">
        <f>('Ingresos totales'!D62/consumo!D66)*100</f>
        <v>14.871292261716437</v>
      </c>
      <c r="E62" s="170">
        <f>('Ingresos totales'!E62/consumo!E66)*100</f>
        <v>55.405588069538247</v>
      </c>
      <c r="F62" s="170">
        <f>('Ingresos totales'!F62/consumo!F66)*100</f>
        <v>26.259687154779265</v>
      </c>
      <c r="G62" s="170">
        <f>('Ingresos totales'!G62/consumo!G66)*100</f>
        <v>23.625671454049986</v>
      </c>
      <c r="H62" s="170">
        <f>('Ingresos totales'!H62/consumo!H66)*100</f>
        <v>20.881716823535807</v>
      </c>
      <c r="I62" s="170">
        <f>('Ingresos totales'!I62/consumo!I66)*100</f>
        <v>21.015380630156653</v>
      </c>
      <c r="J62" s="170">
        <f>('Ingresos totales'!J62/consumo!J66)*100</f>
        <v>30.766614704366319</v>
      </c>
      <c r="K62" s="170">
        <f>('Ingresos totales'!K62/consumo!K66)*100</f>
        <v>16.159133554793165</v>
      </c>
      <c r="L62" s="170">
        <f>('Ingresos totales'!L62/consumo!L66)*100</f>
        <v>29.890630527651002</v>
      </c>
      <c r="M62" s="170">
        <f>('Ingresos totales'!M62/consumo!M66)*100</f>
        <v>40.266808444358389</v>
      </c>
      <c r="N62" s="170">
        <f>('Ingresos totales'!N62/consumo!N66)*100</f>
        <v>23.083674341237465</v>
      </c>
      <c r="O62" s="176">
        <f>('Ingresos totales'!O62/consumo!O66)*100</f>
        <v>23.294563817402057</v>
      </c>
      <c r="P62" s="170">
        <f>('Ingresos totales'!P62/consumo!P66)*100</f>
        <v>25.261626083912414</v>
      </c>
      <c r="Q62" s="207">
        <f>((O62/O61)-1)*100</f>
        <v>0.41723308548287097</v>
      </c>
      <c r="R62" s="159"/>
    </row>
    <row r="63" spans="2:18" ht="21" customHeight="1" x14ac:dyDescent="0.3">
      <c r="B63" s="79">
        <v>2002</v>
      </c>
      <c r="C63" s="170">
        <f>('Ingresos totales'!C63/consumo!C67)*100</f>
        <v>21.867566534108288</v>
      </c>
      <c r="D63" s="170">
        <f>('Ingresos totales'!D63/consumo!D67)*100</f>
        <v>27.198269826982695</v>
      </c>
      <c r="E63" s="170">
        <f>('Ingresos totales'!E63/consumo!E67)*100</f>
        <v>17.167275078994351</v>
      </c>
      <c r="F63" s="170">
        <f>('Ingresos totales'!F63/consumo!F67)*100</f>
        <v>24.240455858149858</v>
      </c>
      <c r="G63" s="170">
        <f>('Ingresos totales'!G63/consumo!G67)*100</f>
        <v>49.046736348698992</v>
      </c>
      <c r="H63" s="170">
        <f>('Ingresos totales'!H63/consumo!H67)*100</f>
        <v>20.980819448504338</v>
      </c>
      <c r="I63" s="170">
        <f>('Ingresos totales'!I63/consumo!I67)*100</f>
        <v>23.136288765924593</v>
      </c>
      <c r="J63" s="170">
        <f>('Ingresos totales'!J63/consumo!J67)*100</f>
        <v>23.911938745168008</v>
      </c>
      <c r="K63" s="170">
        <f>('Ingresos totales'!K63/consumo!K67)*100</f>
        <v>21.093206229860368</v>
      </c>
      <c r="L63" s="170">
        <f>('Ingresos totales'!L63/consumo!L67)*100</f>
        <v>28.699591681701641</v>
      </c>
      <c r="M63" s="170">
        <f>('Ingresos totales'!M63/consumo!M67)*100</f>
        <v>23.012643467082913</v>
      </c>
      <c r="N63" s="170">
        <f>('Ingresos totales'!N63/consumo!N67)*100</f>
        <v>24.055475550289383</v>
      </c>
      <c r="O63" s="176">
        <f>('Ingresos totales'!O63/consumo!O67)*100</f>
        <v>24.287010460080072</v>
      </c>
      <c r="P63" s="170">
        <f>('Ingresos totales'!P63/consumo!P67)*100</f>
        <v>24.621025141037915</v>
      </c>
      <c r="Q63" s="207">
        <f t="shared" ref="Q63:Q76" si="3">((O63/O62)-1)*100</f>
        <v>4.2604216608538303</v>
      </c>
      <c r="R63" s="159"/>
    </row>
    <row r="64" spans="2:18" ht="21" customHeight="1" x14ac:dyDescent="0.3">
      <c r="B64" s="79">
        <v>2003</v>
      </c>
      <c r="C64" s="170">
        <f>('Ingresos totales'!C64/consumo!C68)*100</f>
        <v>25.673416200097233</v>
      </c>
      <c r="D64" s="170">
        <f>('Ingresos totales'!D64/consumo!D68)*100</f>
        <v>27.302579072538684</v>
      </c>
      <c r="E64" s="170">
        <f>('Ingresos totales'!E64/consumo!E68)*100</f>
        <v>25.237644524077684</v>
      </c>
      <c r="F64" s="170">
        <f>('Ingresos totales'!F64/consumo!F68)*100</f>
        <v>25.410036041006084</v>
      </c>
      <c r="G64" s="170">
        <f>('Ingresos totales'!G64/consumo!G68)*100</f>
        <v>23.011395678139706</v>
      </c>
      <c r="H64" s="170">
        <f>('Ingresos totales'!H64/consumo!H68)*100</f>
        <v>25.050663987973422</v>
      </c>
      <c r="I64" s="170">
        <f>('Ingresos totales'!I64/consumo!I68)*100</f>
        <v>27.912543263353285</v>
      </c>
      <c r="J64" s="170">
        <f>('Ingresos totales'!J64/consumo!J68)*100</f>
        <v>26.36866809047665</v>
      </c>
      <c r="K64" s="170">
        <f>('Ingresos totales'!K64/consumo!K68)*100</f>
        <v>27.705397322044817</v>
      </c>
      <c r="L64" s="170">
        <f>('Ingresos totales'!L64/consumo!L68)*100</f>
        <v>26.822337662337663</v>
      </c>
      <c r="M64" s="170">
        <f>('Ingresos totales'!M64/consumo!M68)*100</f>
        <v>25.570893620893621</v>
      </c>
      <c r="N64" s="170">
        <f>('Ingresos totales'!N64/consumo!N68)*100</f>
        <v>25.617666651246708</v>
      </c>
      <c r="O64" s="176">
        <f>('Ingresos totales'!O64/consumo!O68)*100</f>
        <v>25.958819330012435</v>
      </c>
      <c r="P64" s="170">
        <f>('Ingresos totales'!P64/consumo!P68)*100</f>
        <v>26.012305093619258</v>
      </c>
      <c r="Q64" s="207">
        <f t="shared" si="3"/>
        <v>6.8835514880692061</v>
      </c>
      <c r="R64" s="159"/>
    </row>
    <row r="65" spans="2:18" ht="21" customHeight="1" x14ac:dyDescent="0.3">
      <c r="B65" s="79">
        <v>2004</v>
      </c>
      <c r="C65" s="170">
        <f>('Ingresos totales'!C65/consumo!C69)*100</f>
        <v>25.521911657323876</v>
      </c>
      <c r="D65" s="170">
        <f>('Ingresos totales'!D65/consumo!D69)*100</f>
        <v>25.609618070202416</v>
      </c>
      <c r="E65" s="170">
        <f>('Ingresos totales'!E65/consumo!E69)*100</f>
        <v>26.782935681885654</v>
      </c>
      <c r="F65" s="170">
        <f>('Ingresos totales'!F65/consumo!F69)*100</f>
        <v>24.885464479853901</v>
      </c>
      <c r="G65" s="170">
        <f>('Ingresos totales'!G65/consumo!G69)*100</f>
        <v>25.075093366994693</v>
      </c>
      <c r="H65" s="170">
        <f>('Ingresos totales'!H65/consumo!H69)*100</f>
        <v>24.44331708100438</v>
      </c>
      <c r="I65" s="170">
        <f>('Ingresos totales'!I65/consumo!I69)*100</f>
        <v>28.521249191303866</v>
      </c>
      <c r="J65" s="170">
        <f>('Ingresos totales'!J65/consumo!J69)*100</f>
        <v>26.460965162994892</v>
      </c>
      <c r="K65" s="170">
        <f>('Ingresos totales'!K65/consumo!K69)*100</f>
        <v>26.405523585213103</v>
      </c>
      <c r="L65" s="170">
        <f>('Ingresos totales'!L65/consumo!L69)*100</f>
        <v>26.335835490418468</v>
      </c>
      <c r="M65" s="170">
        <f>('Ingresos totales'!M65/consumo!M69)*100</f>
        <v>25.303140716511578</v>
      </c>
      <c r="N65" s="170">
        <f>('Ingresos totales'!N65/consumo!N69)*100</f>
        <v>28.051916836338599</v>
      </c>
      <c r="O65" s="176">
        <f>('Ingresos totales'!O65/consumo!O69)*100</f>
        <v>26.095888956651869</v>
      </c>
      <c r="P65" s="170">
        <f>('Ingresos totales'!P65/consumo!P69)*100</f>
        <v>26.933187898004789</v>
      </c>
      <c r="Q65" s="207">
        <f t="shared" si="3"/>
        <v>0.52802719914522012</v>
      </c>
      <c r="R65" s="159"/>
    </row>
    <row r="66" spans="2:18" ht="21" customHeight="1" x14ac:dyDescent="0.3">
      <c r="B66" s="79">
        <v>2005</v>
      </c>
      <c r="C66" s="170">
        <f>('Ingresos totales'!C66/consumo!C70)*100</f>
        <v>28.469593308340524</v>
      </c>
      <c r="D66" s="170">
        <f>('Ingresos totales'!D66/consumo!D70)*100</f>
        <v>23.465153860226689</v>
      </c>
      <c r="E66" s="170">
        <f>('Ingresos totales'!E66/consumo!E70)*100</f>
        <v>29.08801597051156</v>
      </c>
      <c r="F66" s="170">
        <f>('Ingresos totales'!F66/consumo!F70)*100</f>
        <v>29.240323701069311</v>
      </c>
      <c r="G66" s="170">
        <f>('Ingresos totales'!G66/consumo!G70)*100</f>
        <v>26.717627789157362</v>
      </c>
      <c r="H66" s="170">
        <f>('Ingresos totales'!H66/consumo!H70)*100</f>
        <v>25.778663475783077</v>
      </c>
      <c r="I66" s="170">
        <f>('Ingresos totales'!I66/consumo!I70)*100</f>
        <v>27.923626883810513</v>
      </c>
      <c r="J66" s="170">
        <f>('Ingresos totales'!J66/consumo!J70)*100</f>
        <v>31.94691675237501</v>
      </c>
      <c r="K66" s="170">
        <f>('Ingresos totales'!K66/consumo!K70)*100</f>
        <v>29.341235106158408</v>
      </c>
      <c r="L66" s="170">
        <f>('Ingresos totales'!L66/consumo!L70)*100</f>
        <v>29.589808880637708</v>
      </c>
      <c r="M66" s="170">
        <f>('Ingresos totales'!M66/consumo!M70)*100</f>
        <v>28.979973595611284</v>
      </c>
      <c r="N66" s="170">
        <f>('Ingresos totales'!N66/consumo!N70)*100</f>
        <v>29.075927175919691</v>
      </c>
      <c r="O66" s="176">
        <f>('Ingresos totales'!O66/consumo!O70)*100</f>
        <v>28.2241370990306</v>
      </c>
      <c r="P66" s="170">
        <f>('Ingresos totales'!P66/consumo!P70)*100</f>
        <v>30.246518279956319</v>
      </c>
      <c r="Q66" s="207">
        <f t="shared" si="3"/>
        <v>8.1554920237206119</v>
      </c>
      <c r="R66" s="159"/>
    </row>
    <row r="67" spans="2:18" ht="21" customHeight="1" x14ac:dyDescent="0.3">
      <c r="B67" s="79">
        <v>2006</v>
      </c>
      <c r="C67" s="170">
        <f>('Ingresos totales'!C67/consumo!C71)*100</f>
        <v>29.223971606839733</v>
      </c>
      <c r="D67" s="170">
        <f>('Ingresos totales'!D67/consumo!D71)*100</f>
        <v>32.573971952326389</v>
      </c>
      <c r="E67" s="170">
        <f>('Ingresos totales'!E67/consumo!E71)*100</f>
        <v>32.909007461006517</v>
      </c>
      <c r="F67" s="170">
        <f>('Ingresos totales'!F67/consumo!F71)*100</f>
        <v>32.402512002058195</v>
      </c>
      <c r="G67" s="170">
        <f>('Ingresos totales'!G67/consumo!G71)*100</f>
        <v>30.481017853046062</v>
      </c>
      <c r="H67" s="170">
        <f>('Ingresos totales'!H67/consumo!H71)*100</f>
        <v>29.087237696751362</v>
      </c>
      <c r="I67" s="170">
        <f>('Ingresos totales'!I67/consumo!I71)*100</f>
        <v>30.96472047964302</v>
      </c>
      <c r="J67" s="170">
        <f>('Ingresos totales'!J67/consumo!J71)*100</f>
        <v>14.082134788230622</v>
      </c>
      <c r="K67" s="170">
        <f>('Ingresos totales'!K67/consumo!K71)*100</f>
        <v>54.311599088293683</v>
      </c>
      <c r="L67" s="170">
        <f>('Ingresos totales'!L67/consumo!L71)*100</f>
        <v>26.589773481118694</v>
      </c>
      <c r="M67" s="170">
        <f>('Ingresos totales'!M67/consumo!M71)*100</f>
        <v>32.541885765678089</v>
      </c>
      <c r="N67" s="170">
        <f>('Ingresos totales'!N67/consumo!N71)*100</f>
        <v>31.21020667481449</v>
      </c>
      <c r="O67" s="176">
        <f>('Ingresos totales'!O67/consumo!O71)*100</f>
        <v>31.547428347184507</v>
      </c>
      <c r="P67" s="170">
        <f>('Ingresos totales'!P67/consumo!P71)*100</f>
        <v>31.401235109350335</v>
      </c>
      <c r="Q67" s="207">
        <f t="shared" si="3"/>
        <v>11.774642521375966</v>
      </c>
      <c r="R67" s="159"/>
    </row>
    <row r="68" spans="2:18" ht="21" customHeight="1" x14ac:dyDescent="0.3">
      <c r="B68" s="79">
        <v>2007</v>
      </c>
      <c r="C68" s="170">
        <f>('Ingresos totales'!C68/consumo!C72)*100</f>
        <v>31.714928326405783</v>
      </c>
      <c r="D68" s="170">
        <f>('Ingresos totales'!D68/consumo!D72)*100</f>
        <v>33.248148832921245</v>
      </c>
      <c r="E68" s="170">
        <f>('Ingresos totales'!E68/consumo!E72)*100</f>
        <v>29.806606220001754</v>
      </c>
      <c r="F68" s="170">
        <f>('Ingresos totales'!F68/consumo!F72)*100</f>
        <v>31.182272371036184</v>
      </c>
      <c r="G68" s="170">
        <f>('Ingresos totales'!G68/consumo!G72)*100</f>
        <v>29.847150361567888</v>
      </c>
      <c r="H68" s="170">
        <f>('Ingresos totales'!H68/consumo!H72)*100</f>
        <v>28.928472824682967</v>
      </c>
      <c r="I68" s="170">
        <f>('Ingresos totales'!I68/consumo!I72)*100</f>
        <v>30.418387299474865</v>
      </c>
      <c r="J68" s="170">
        <f>('Ingresos totales'!J68/consumo!J72)*100</f>
        <v>32.931501534702967</v>
      </c>
      <c r="K68" s="170">
        <f>('Ingresos totales'!K68/consumo!K72)*100</f>
        <v>29.298082844383188</v>
      </c>
      <c r="L68" s="170">
        <f>('Ingresos totales'!L68/consumo!L72)*100</f>
        <v>30.389498800946424</v>
      </c>
      <c r="M68" s="170">
        <f>('Ingresos totales'!M68/consumo!M72)*100</f>
        <v>32.60062520933252</v>
      </c>
      <c r="N68" s="170">
        <f>('Ingresos totales'!N68/consumo!N72)*100</f>
        <v>30.099137619304482</v>
      </c>
      <c r="O68" s="176">
        <f>('Ingresos totales'!O68/consumo!O72)*100</f>
        <v>30.879048144401501</v>
      </c>
      <c r="P68" s="170">
        <f>('Ingresos totales'!P68/consumo!P72)*100</f>
        <v>32.708116392827357</v>
      </c>
      <c r="Q68" s="207">
        <f t="shared" si="3"/>
        <v>-2.1186519402702997</v>
      </c>
      <c r="R68" s="159"/>
    </row>
    <row r="69" spans="2:18" ht="21" customHeight="1" x14ac:dyDescent="0.3">
      <c r="B69" s="79">
        <v>2008</v>
      </c>
      <c r="C69" s="170">
        <f>('Ingresos totales'!C69/consumo!C73)*100</f>
        <v>33.005215868729408</v>
      </c>
      <c r="D69" s="170">
        <f>('Ingresos totales'!D69/consumo!D73)*100</f>
        <v>33.555947523951779</v>
      </c>
      <c r="E69" s="170">
        <f>('Ingresos totales'!E69/consumo!E73)*100</f>
        <v>33.622486651540243</v>
      </c>
      <c r="F69" s="170">
        <f>('Ingresos totales'!F69/consumo!F73)*100</f>
        <v>33.803851774477536</v>
      </c>
      <c r="G69" s="170">
        <f>('Ingresos totales'!G69/consumo!G73)*100</f>
        <v>36.185922468138017</v>
      </c>
      <c r="H69" s="170">
        <f>('Ingresos totales'!H69/consumo!H73)*100</f>
        <v>36.539174472902914</v>
      </c>
      <c r="I69" s="170">
        <f>('Ingresos totales'!I69/consumo!I73)*100</f>
        <v>34.705571551517423</v>
      </c>
      <c r="J69" s="170">
        <f>('Ingresos totales'!J69/consumo!J73)*100</f>
        <v>36.95316715361362</v>
      </c>
      <c r="K69" s="170">
        <f>('Ingresos totales'!K69/consumo!K73)*100</f>
        <v>35.405921514154045</v>
      </c>
      <c r="L69" s="170">
        <f>('Ingresos totales'!L69/consumo!L73)*100</f>
        <v>36.062055704063951</v>
      </c>
      <c r="M69" s="170">
        <f>('Ingresos totales'!M69/consumo!M73)*100</f>
        <v>40.24800415628637</v>
      </c>
      <c r="N69" s="170">
        <f>('Ingresos totales'!N69/consumo!N73)*100</f>
        <v>41.341984976123356</v>
      </c>
      <c r="O69" s="176">
        <f>('Ingresos totales'!O69/consumo!O73)*100</f>
        <v>35.973838097163579</v>
      </c>
      <c r="P69" s="170">
        <f>('Ingresos totales'!P69/consumo!P73)*100</f>
        <v>37.610129170965422</v>
      </c>
      <c r="Q69" s="207">
        <f t="shared" si="3"/>
        <v>16.49918070316485</v>
      </c>
      <c r="R69" s="159"/>
    </row>
    <row r="70" spans="2:18" ht="21" customHeight="1" x14ac:dyDescent="0.3">
      <c r="B70" s="79">
        <v>2009</v>
      </c>
      <c r="C70" s="170">
        <f>('Ingresos totales'!C70/consumo!C74)*100</f>
        <v>42.569395656965355</v>
      </c>
      <c r="D70" s="170">
        <f>('Ingresos totales'!D70/consumo!D74)*100</f>
        <v>41.64471004440697</v>
      </c>
      <c r="E70" s="170">
        <f>('Ingresos totales'!E70/consumo!E74)*100</f>
        <v>38.968083639263128</v>
      </c>
      <c r="F70" s="170">
        <f>('Ingresos totales'!F70/consumo!F74)*100</f>
        <v>35.741382776584793</v>
      </c>
      <c r="G70" s="170">
        <f>('Ingresos totales'!G70/consumo!G74)*100</f>
        <v>36.53420554967591</v>
      </c>
      <c r="H70" s="170">
        <f>('Ingresos totales'!H70/consumo!H74)*100</f>
        <v>30.776899122807016</v>
      </c>
      <c r="I70" s="170">
        <f>('Ingresos totales'!I70/consumo!I74)*100</f>
        <v>33.07966474771419</v>
      </c>
      <c r="J70" s="170">
        <f>('Ingresos totales'!J70/consumo!J74)*100</f>
        <v>31.034280545557873</v>
      </c>
      <c r="K70" s="170">
        <f>('Ingresos totales'!K70/consumo!K74)*100</f>
        <v>30.167114280831047</v>
      </c>
      <c r="L70" s="170">
        <f>('Ingresos totales'!L70/consumo!L74)*100</f>
        <v>31.22920531355614</v>
      </c>
      <c r="M70" s="170">
        <f>('Ingresos totales'!M70/consumo!M74)*100</f>
        <v>32.155489379828929</v>
      </c>
      <c r="N70" s="170">
        <f>('Ingresos totales'!N70/consumo!N74)*100</f>
        <v>33.897669726109378</v>
      </c>
      <c r="O70" s="176">
        <f>('Ingresos totales'!O70/consumo!O74)*100</f>
        <v>34.777540491721979</v>
      </c>
      <c r="P70" s="170">
        <f>('Ingresos totales'!P70/consumo!P74)*100</f>
        <v>32.899199569217998</v>
      </c>
      <c r="Q70" s="207">
        <f t="shared" si="3"/>
        <v>-3.3254655847687387</v>
      </c>
      <c r="R70" s="159"/>
    </row>
    <row r="71" spans="2:18" ht="21" customHeight="1" x14ac:dyDescent="0.3">
      <c r="B71" s="79">
        <v>2010</v>
      </c>
      <c r="C71" s="170">
        <f>('Ingresos totales'!C71/consumo!C75)*100</f>
        <v>31.813943126151727</v>
      </c>
      <c r="D71" s="170">
        <f>('Ingresos totales'!D71/consumo!D75)*100</f>
        <v>33.833681947330483</v>
      </c>
      <c r="E71" s="170">
        <f>('Ingresos totales'!E71/consumo!E75)*100</f>
        <v>32.965184439757309</v>
      </c>
      <c r="F71" s="170">
        <f>('Ingresos totales'!F71/consumo!F75)*100</f>
        <v>35.749070546092007</v>
      </c>
      <c r="G71" s="170">
        <f>('Ingresos totales'!G71/consumo!G75)*100</f>
        <v>34.555132960941862</v>
      </c>
      <c r="H71" s="170">
        <f>('Ingresos totales'!H71/consumo!H75)*100</f>
        <v>34.874209939273761</v>
      </c>
      <c r="I71" s="170">
        <f>('Ingresos totales'!I71/consumo!I75)*100</f>
        <v>34.821039207940849</v>
      </c>
      <c r="J71" s="170">
        <f>('Ingresos totales'!J71/consumo!J75)*100</f>
        <v>37.404512044412378</v>
      </c>
      <c r="K71" s="170">
        <f>('Ingresos totales'!K71/consumo!K75)*100</f>
        <v>34.141553917642739</v>
      </c>
      <c r="L71" s="170">
        <f>('Ingresos totales'!L71/consumo!L75)*100</f>
        <v>35.976333660550367</v>
      </c>
      <c r="M71" s="170">
        <f>('Ingresos totales'!M71/consumo!M75)*100</f>
        <v>36.145825163203604</v>
      </c>
      <c r="N71" s="170">
        <f>('Ingresos totales'!N71/consumo!N75)*100</f>
        <v>33.987089264998339</v>
      </c>
      <c r="O71" s="176">
        <f>('Ingresos totales'!O71/consumo!O75)*100</f>
        <v>34.640153779086994</v>
      </c>
      <c r="P71" s="170">
        <f>('Ingresos totales'!P71/consumo!P75)*100</f>
        <v>35.397196748690092</v>
      </c>
      <c r="Q71" s="207">
        <f t="shared" si="3"/>
        <v>-0.39504436108035446</v>
      </c>
      <c r="R71" s="159"/>
    </row>
    <row r="72" spans="2:18" ht="21" customHeight="1" x14ac:dyDescent="0.3">
      <c r="B72" s="79">
        <v>2011</v>
      </c>
      <c r="C72" s="170">
        <f>('Ingresos totales'!C72/consumo!C76)*100</f>
        <v>35.705120573486091</v>
      </c>
      <c r="D72" s="170">
        <f>('Ingresos totales'!D72/consumo!D76)*100</f>
        <v>34.58723469611872</v>
      </c>
      <c r="E72" s="170">
        <f>('Ingresos totales'!E72/consumo!E76)*100</f>
        <v>34.909003858456593</v>
      </c>
      <c r="F72" s="170">
        <f>('Ingresos totales'!F72/consumo!F76)*100</f>
        <v>34.543350898718771</v>
      </c>
      <c r="G72" s="170">
        <f>('Ingresos totales'!G72/consumo!G76)*100</f>
        <v>34.283190249586539</v>
      </c>
      <c r="H72" s="170">
        <f>('Ingresos totales'!H72/consumo!H76)*100</f>
        <v>38.532913402378895</v>
      </c>
      <c r="I72" s="170">
        <f>('Ingresos totales'!I72/consumo!I76)*100</f>
        <v>37.324423143272547</v>
      </c>
      <c r="J72" s="170">
        <f>('Ingresos totales'!J72/consumo!J76)*100</f>
        <v>36.9446991459033</v>
      </c>
      <c r="K72" s="170">
        <f>('Ingresos totales'!K72/consumo!K76)*100</f>
        <v>40.703957141660339</v>
      </c>
      <c r="L72" s="170">
        <f>('Ingresos totales'!L72/consumo!L76)*100</f>
        <v>39.996470217964813</v>
      </c>
      <c r="M72" s="170">
        <f>('Ingresos totales'!M72/consumo!M76)*100</f>
        <v>39.289039849973413</v>
      </c>
      <c r="N72" s="170">
        <f>('Ingresos totales'!N72/consumo!N76)*100</f>
        <v>42.763716557650383</v>
      </c>
      <c r="O72" s="176">
        <f>('Ingresos totales'!O72/consumo!O76)*100</f>
        <v>37.459024699239805</v>
      </c>
      <c r="P72" s="170">
        <f>('Ingresos totales'!P72/consumo!P76)*100</f>
        <v>40.517691118625358</v>
      </c>
      <c r="Q72" s="207">
        <f t="shared" si="3"/>
        <v>8.1375820041960303</v>
      </c>
      <c r="R72" s="159"/>
    </row>
    <row r="73" spans="2:18" ht="21" customHeight="1" x14ac:dyDescent="0.3">
      <c r="B73" s="79">
        <v>2012</v>
      </c>
      <c r="C73" s="170">
        <f>('Ingresos totales'!C73/consumo!C77)*100</f>
        <v>41.304756751647467</v>
      </c>
      <c r="D73" s="170">
        <f>('Ingresos totales'!D73/consumo!D77)*100</f>
        <v>38.834381928922795</v>
      </c>
      <c r="E73" s="170">
        <f>('Ingresos totales'!E73/consumo!E77)*100</f>
        <v>47.030761995561413</v>
      </c>
      <c r="F73" s="170">
        <f>('Ingresos totales'!F73/consumo!F77)*100</f>
        <v>42.050448237756946</v>
      </c>
      <c r="G73" s="170">
        <f>('Ingresos totales'!G73/consumo!G77)*100</f>
        <v>41.260327371771382</v>
      </c>
      <c r="H73" s="170">
        <f>('Ingresos totales'!H73/consumo!H77)*100</f>
        <v>41.249938290396813</v>
      </c>
      <c r="I73" s="170">
        <f>('Ingresos totales'!I73/consumo!I77)*100</f>
        <v>40.79630111102113</v>
      </c>
      <c r="J73" s="170">
        <f>('Ingresos totales'!J73/consumo!J77)*100</f>
        <v>44.265939141602274</v>
      </c>
      <c r="K73" s="170">
        <f>('Ingresos totales'!K73/consumo!K77)*100</f>
        <v>42.11272820352999</v>
      </c>
      <c r="L73" s="170">
        <f>('Ingresos totales'!L73/consumo!L77)*100</f>
        <v>68.020397659302958</v>
      </c>
      <c r="M73" s="170">
        <f>('Ingresos totales'!M73/consumo!M77)*100</f>
        <v>6.0221643260272444</v>
      </c>
      <c r="N73" s="170">
        <f>('Ingresos totales'!N73/consumo!N77)*100</f>
        <v>4.8530313758930088</v>
      </c>
      <c r="O73" s="176">
        <f>('Ingresos totales'!O73/consumo!O77)*100</f>
        <v>28.237349770364396</v>
      </c>
      <c r="P73" s="170">
        <f>('Ingresos totales'!P73/consumo!P77)*100</f>
        <v>28.694951978462353</v>
      </c>
      <c r="Q73" s="207">
        <f t="shared" si="3"/>
        <v>-24.618032644780939</v>
      </c>
      <c r="R73" s="159"/>
    </row>
    <row r="74" spans="2:18" ht="21" customHeight="1" x14ac:dyDescent="0.3">
      <c r="B74" s="79">
        <v>2013</v>
      </c>
      <c r="C74" s="170">
        <f>('Ingresos totales'!C74/consumo!C78)*100</f>
        <v>62.368786401757092</v>
      </c>
      <c r="D74" s="170">
        <f>('Ingresos totales'!D74/consumo!D78)*100</f>
        <v>42.651181650755333</v>
      </c>
      <c r="E74" s="170">
        <f>('Ingresos totales'!E74/consumo!E78)*100</f>
        <v>40.816308942861532</v>
      </c>
      <c r="F74" s="170">
        <f>('Ingresos totales'!F74/consumo!F78)*100</f>
        <v>42.716666178587921</v>
      </c>
      <c r="G74" s="170">
        <f>('Ingresos totales'!G74/consumo!G78)*100</f>
        <v>37.499058882740336</v>
      </c>
      <c r="H74" s="170">
        <f>('Ingresos totales'!H74/consumo!H78)*100</f>
        <v>41.662251569439995</v>
      </c>
      <c r="I74" s="170">
        <f>('Ingresos totales'!I74/consumo!I78)*100</f>
        <v>41.014203664520828</v>
      </c>
      <c r="J74" s="170">
        <f>('Ingresos totales'!J74/consumo!J78)*100</f>
        <v>44.195754836205566</v>
      </c>
      <c r="K74" s="170">
        <f>('Ingresos totales'!K74/consumo!K78)*100</f>
        <v>39.019559310800815</v>
      </c>
      <c r="L74" s="170">
        <f>('Ingresos totales'!L74/consumo!L78)*100</f>
        <v>39.562528798699468</v>
      </c>
      <c r="M74" s="170">
        <f>('Ingresos totales'!M74/consumo!M78)*100</f>
        <v>42.843721908934349</v>
      </c>
      <c r="N74" s="170">
        <f>('Ingresos totales'!N74/consumo!N78)*100</f>
        <v>38.905762175594752</v>
      </c>
      <c r="O74" s="176">
        <f>('Ingresos totales'!O74/consumo!O78)*100</f>
        <v>42.313545344108604</v>
      </c>
      <c r="P74" s="170">
        <f>('Ingresos totales'!P74/consumo!P78)*100</f>
        <v>40.027475515819631</v>
      </c>
      <c r="Q74" s="207">
        <f t="shared" si="3"/>
        <v>49.849563391099203</v>
      </c>
      <c r="R74" s="159"/>
    </row>
    <row r="75" spans="2:18" ht="21" customHeight="1" x14ac:dyDescent="0.3">
      <c r="B75" s="79">
        <v>2014</v>
      </c>
      <c r="C75" s="170">
        <f>('Ingresos totales'!C75/consumo!C79)*100</f>
        <v>39.29581885016816</v>
      </c>
      <c r="D75" s="170">
        <f>('Ingresos totales'!D75/consumo!D79)*100</f>
        <v>42.082712044080957</v>
      </c>
      <c r="E75" s="170">
        <f>('Ingresos totales'!E75/consumo!E79)*100</f>
        <v>38.775584025979342</v>
      </c>
      <c r="F75" s="170">
        <f>('Ingresos totales'!F75/consumo!F79)*100</f>
        <v>38.27793199434376</v>
      </c>
      <c r="G75" s="170">
        <f>('Ingresos totales'!G75/consumo!G79)*100</f>
        <v>39.034535029259352</v>
      </c>
      <c r="H75" s="170">
        <f>('Ingresos totales'!H75/consumo!H79)*100</f>
        <v>38.647731946413778</v>
      </c>
      <c r="I75" s="170">
        <f>('Ingresos totales'!I75/consumo!I79)*100</f>
        <v>39.385489336932807</v>
      </c>
      <c r="J75" s="170">
        <f>('Ingresos totales'!J75/consumo!J79)*100</f>
        <v>41.247159431226841</v>
      </c>
      <c r="K75" s="170">
        <f>('Ingresos totales'!K75/consumo!K79)*100</f>
        <v>41.857137190751544</v>
      </c>
      <c r="L75" s="170">
        <f>('Ingresos totales'!L75/consumo!L79)*100</f>
        <v>40.568267359905811</v>
      </c>
      <c r="M75" s="170">
        <f>('Ingresos totales'!M75/consumo!M79)*100</f>
        <v>40.648874657560476</v>
      </c>
      <c r="N75" s="170">
        <f>('Ingresos totales'!N75/consumo!N79)*100</f>
        <v>41.69049022553564</v>
      </c>
      <c r="O75" s="176">
        <f>('Ingresos totales'!O75/consumo!O79)*100</f>
        <v>40.128244337495289</v>
      </c>
      <c r="P75" s="170">
        <f>('Ingresos totales'!P75/consumo!P79)*100</f>
        <v>40.068663451224182</v>
      </c>
      <c r="Q75" s="207">
        <f t="shared" si="3"/>
        <v>-5.1645424386958849</v>
      </c>
      <c r="R75" s="159"/>
    </row>
    <row r="76" spans="2:18" ht="21" customHeight="1" x14ac:dyDescent="0.3">
      <c r="B76" s="85">
        <v>2015</v>
      </c>
      <c r="C76" s="171">
        <f>('Ingresos totales'!C76/consumo!C80)*100</f>
        <v>39.211986485333334</v>
      </c>
      <c r="D76" s="171">
        <f>('Ingresos totales'!D76/consumo!D80)*100</f>
        <v>41.607587188924541</v>
      </c>
      <c r="E76" s="171">
        <f>('Ingresos totales'!E76/consumo!E80)*100</f>
        <v>39.973507825978203</v>
      </c>
      <c r="F76" s="171">
        <f>('Ingresos totales'!F76/consumo!F80)*100</f>
        <v>39.197642237484189</v>
      </c>
      <c r="G76" s="171">
        <f>('Ingresos totales'!G76/consumo!G80)*100</f>
        <v>38.02277461263678</v>
      </c>
      <c r="H76" s="171">
        <f>('Ingresos totales'!H76/consumo!H80)*100</f>
        <v>37.613988712902525</v>
      </c>
      <c r="I76" s="171">
        <f>('Ingresos totales'!I76/consumo!I80)*100</f>
        <v>35.288583269123272</v>
      </c>
      <c r="J76" s="171">
        <f>('Ingresos totales'!J76/consumo!J80)*100</f>
        <v>36.476475455082671</v>
      </c>
      <c r="K76" s="171">
        <f>('Ingresos totales'!K76/consumo!K80)*100</f>
        <v>35.194506470444409</v>
      </c>
      <c r="L76" s="171">
        <f>('Ingresos totales'!L76/consumo!L80)*100</f>
        <v>36.074150622846155</v>
      </c>
      <c r="M76" s="171">
        <f>('Ingresos totales'!M76/consumo!M80)*100</f>
        <v>33.504015800255289</v>
      </c>
      <c r="N76" s="171"/>
      <c r="O76" s="177">
        <f>('Ingresos totales'!O76/consumo!O80)*100</f>
        <v>37.358457821423471</v>
      </c>
      <c r="P76" s="171"/>
      <c r="Q76" s="218">
        <f t="shared" si="3"/>
        <v>-6.902336650407026</v>
      </c>
      <c r="R76" s="159"/>
    </row>
    <row r="77" spans="2:18" ht="21" customHeight="1" x14ac:dyDescent="0.3">
      <c r="B77" s="95"/>
      <c r="C77" s="96"/>
      <c r="D77" s="96"/>
      <c r="E77" s="96"/>
      <c r="F77" s="96"/>
      <c r="G77" s="96"/>
      <c r="H77" s="96"/>
      <c r="O77" s="97"/>
      <c r="P77" s="96"/>
      <c r="R77" s="156"/>
    </row>
    <row r="78" spans="2:18" ht="33" x14ac:dyDescent="0.6">
      <c r="B78" s="137" t="s">
        <v>65</v>
      </c>
      <c r="C78" s="123"/>
      <c r="D78" s="123"/>
      <c r="E78" s="123"/>
      <c r="F78" s="123"/>
      <c r="G78" s="123"/>
      <c r="H78" s="123"/>
      <c r="I78" s="123"/>
      <c r="J78" s="123"/>
      <c r="K78" s="123"/>
      <c r="L78" s="123"/>
      <c r="M78" s="123"/>
      <c r="N78" s="123"/>
      <c r="O78" s="123"/>
      <c r="P78" s="123"/>
      <c r="Q78" s="123"/>
      <c r="R78" s="160"/>
    </row>
    <row r="79" spans="2:18" ht="31.2" x14ac:dyDescent="0.3">
      <c r="B79" s="139" t="s">
        <v>23</v>
      </c>
      <c r="C79" s="140" t="s">
        <v>24</v>
      </c>
      <c r="D79" s="141" t="s">
        <v>25</v>
      </c>
      <c r="E79" s="141" t="s">
        <v>26</v>
      </c>
      <c r="F79" s="141" t="s">
        <v>27</v>
      </c>
      <c r="G79" s="141" t="s">
        <v>28</v>
      </c>
      <c r="H79" s="141" t="s">
        <v>29</v>
      </c>
      <c r="I79" s="141" t="s">
        <v>30</v>
      </c>
      <c r="J79" s="141" t="s">
        <v>31</v>
      </c>
      <c r="K79" s="141" t="s">
        <v>32</v>
      </c>
      <c r="L79" s="141" t="s">
        <v>33</v>
      </c>
      <c r="M79" s="141" t="s">
        <v>34</v>
      </c>
      <c r="N79" s="140" t="s">
        <v>35</v>
      </c>
      <c r="O79" s="142" t="s">
        <v>36</v>
      </c>
      <c r="P79" s="143" t="s">
        <v>37</v>
      </c>
      <c r="Q79" s="144" t="s">
        <v>38</v>
      </c>
      <c r="R79" s="157"/>
    </row>
    <row r="80" spans="2:18" ht="21" customHeight="1" x14ac:dyDescent="0.3">
      <c r="B80" s="79">
        <v>2000</v>
      </c>
      <c r="C80" s="169">
        <f>('Ingresos totales'!C80/consumo!C85)*100</f>
        <v>9.8734822073156252</v>
      </c>
      <c r="D80" s="169">
        <f>('Ingresos totales'!D80/consumo!D85)*100</f>
        <v>9.8789533103809521</v>
      </c>
      <c r="E80" s="169">
        <f>('Ingresos totales'!E80/consumo!E85)*100</f>
        <v>10.933979373259149</v>
      </c>
      <c r="F80" s="169">
        <f>('Ingresos totales'!F80/consumo!F85)*100</f>
        <v>10.617718948730397</v>
      </c>
      <c r="G80" s="169">
        <f>('Ingresos totales'!G80/consumo!G85)*100</f>
        <v>10.949050591228513</v>
      </c>
      <c r="H80" s="169">
        <f>('Ingresos totales'!H80/consumo!H85)*100</f>
        <v>11.299074244802798</v>
      </c>
      <c r="I80" s="169">
        <f>('Ingresos totales'!I80/consumo!I85)*100</f>
        <v>11.01471715164827</v>
      </c>
      <c r="J80" s="169">
        <f>('Ingresos totales'!J80/consumo!J85)*100</f>
        <v>11.201480234195833</v>
      </c>
      <c r="K80" s="169">
        <f>('Ingresos totales'!K80/consumo!K85)*100</f>
        <v>11.464814019537654</v>
      </c>
      <c r="L80" s="169">
        <f>('Ingresos totales'!L80/consumo!L85)*100</f>
        <v>12.628245043704398</v>
      </c>
      <c r="M80" s="169">
        <f>('Ingresos totales'!M80/consumo!M85)*100</f>
        <v>11.538538141570474</v>
      </c>
      <c r="N80" s="169">
        <f>('Ingresos totales'!N80/consumo!N85)*100</f>
        <v>12.279818955861952</v>
      </c>
      <c r="O80" s="175">
        <f>('Ingresos totales'!O80/consumo!O85)*100</f>
        <v>11.139644364257324</v>
      </c>
      <c r="P80" s="169">
        <f>('Ingresos totales'!P80/consumo!P85)*100</f>
        <v>12.286929113211603</v>
      </c>
      <c r="Q80" s="219"/>
      <c r="R80" s="158"/>
    </row>
    <row r="81" spans="2:18" ht="21" customHeight="1" x14ac:dyDescent="0.3">
      <c r="B81" s="79">
        <v>2001</v>
      </c>
      <c r="C81" s="170">
        <f>('Ingresos totales'!C81/consumo!C86)*100</f>
        <v>11.477950798658478</v>
      </c>
      <c r="D81" s="170">
        <f>('Ingresos totales'!D81/consumo!D86)*100</f>
        <v>14.791937008964151</v>
      </c>
      <c r="E81" s="170">
        <f>('Ingresos totales'!E81/consumo!E86)*100</f>
        <v>13.146195873794596</v>
      </c>
      <c r="F81" s="170">
        <f>('Ingresos totales'!F81/consumo!F86)*100</f>
        <v>12.983087500638025</v>
      </c>
      <c r="G81" s="170">
        <f>('Ingresos totales'!G81/consumo!G86)*100</f>
        <v>13.400582543259496</v>
      </c>
      <c r="H81" s="170">
        <f>('Ingresos totales'!H81/consumo!H86)*100</f>
        <v>12.038320307476889</v>
      </c>
      <c r="I81" s="170">
        <f>('Ingresos totales'!I81/consumo!I86)*100</f>
        <v>15.70418287569068</v>
      </c>
      <c r="J81" s="170">
        <f>('Ingresos totales'!J81/consumo!J86)*100</f>
        <v>12.701858861306956</v>
      </c>
      <c r="K81" s="170">
        <f>('Ingresos totales'!K81/consumo!K86)*100</f>
        <v>11.515025937593443</v>
      </c>
      <c r="L81" s="170">
        <f>('Ingresos totales'!L81/consumo!L86)*100</f>
        <v>12.982779697446881</v>
      </c>
      <c r="M81" s="170">
        <f>('Ingresos totales'!M81/consumo!M86)*100</f>
        <v>12.634342507454244</v>
      </c>
      <c r="N81" s="170">
        <f>('Ingresos totales'!N81/consumo!N86)*100</f>
        <v>12.928600670080945</v>
      </c>
      <c r="O81" s="176">
        <f>('Ingresos totales'!O81/consumo!O86)*100</f>
        <v>12.958131867742223</v>
      </c>
      <c r="P81" s="170">
        <f>('Ingresos totales'!P81/consumo!P86)*100</f>
        <v>12.49413994959367</v>
      </c>
      <c r="Q81" s="207">
        <f>((O81/O80)-1)*100</f>
        <v>16.324466419410122</v>
      </c>
      <c r="R81" s="159"/>
    </row>
    <row r="82" spans="2:18" ht="21" customHeight="1" x14ac:dyDescent="0.3">
      <c r="B82" s="79">
        <v>2002</v>
      </c>
      <c r="C82" s="170">
        <f>('Ingresos totales'!C82/consumo!C87)*100</f>
        <v>12.854858515750134</v>
      </c>
      <c r="D82" s="170">
        <f>('Ingresos totales'!D82/consumo!D87)*100</f>
        <v>12.258457493426819</v>
      </c>
      <c r="E82" s="170">
        <f>('Ingresos totales'!E82/consumo!E87)*100</f>
        <v>11.67562113937581</v>
      </c>
      <c r="F82" s="170">
        <f>('Ingresos totales'!F82/consumo!F87)*100</f>
        <v>12.435088676671214</v>
      </c>
      <c r="G82" s="170">
        <f>('Ingresos totales'!G82/consumo!G87)*100</f>
        <v>10.084754762010059</v>
      </c>
      <c r="H82" s="170">
        <f>('Ingresos totales'!H82/consumo!H87)*100</f>
        <v>12.674250447227193</v>
      </c>
      <c r="I82" s="170">
        <f>('Ingresos totales'!I82/consumo!I87)*100</f>
        <v>12.698007071681131</v>
      </c>
      <c r="J82" s="170">
        <f>('Ingresos totales'!J82/consumo!J87)*100</f>
        <v>10.6466820542412</v>
      </c>
      <c r="K82" s="170">
        <f>('Ingresos totales'!K82/consumo!K87)*100</f>
        <v>10.245419063270337</v>
      </c>
      <c r="L82" s="170">
        <f>('Ingresos totales'!L82/consumo!L87)*100</f>
        <v>14.696878850102667</v>
      </c>
      <c r="M82" s="170">
        <f>('Ingresos totales'!M82/consumo!M87)*100</f>
        <v>10.666497706975623</v>
      </c>
      <c r="N82" s="170">
        <f>('Ingresos totales'!N82/consumo!N87)*100</f>
        <v>14.168657178217822</v>
      </c>
      <c r="O82" s="176">
        <f>('Ingresos totales'!O82/consumo!O87)*100</f>
        <v>11.908592620595169</v>
      </c>
      <c r="P82" s="170">
        <f>('Ingresos totales'!P82/consumo!P87)*100</f>
        <v>12.2564933556145</v>
      </c>
      <c r="Q82" s="207">
        <f t="shared" ref="Q82:Q95" si="4">((O82/O81)-1)*100</f>
        <v>-8.0994641655080084</v>
      </c>
      <c r="R82" s="159"/>
    </row>
    <row r="83" spans="2:18" ht="21" customHeight="1" x14ac:dyDescent="0.3">
      <c r="B83" s="79">
        <v>2003</v>
      </c>
      <c r="C83" s="170">
        <f>('Ingresos totales'!C83/consumo!C88)*100</f>
        <v>12.673034559130771</v>
      </c>
      <c r="D83" s="170">
        <f>('Ingresos totales'!D83/consumo!D88)*100</f>
        <v>12.15508270329588</v>
      </c>
      <c r="E83" s="170">
        <f>('Ingresos totales'!E83/consumo!E88)*100</f>
        <v>12.706852385087261</v>
      </c>
      <c r="F83" s="170">
        <f>('Ingresos totales'!F83/consumo!F88)*100</f>
        <v>11.823676187092357</v>
      </c>
      <c r="G83" s="170">
        <f>('Ingresos totales'!G83/consumo!G88)*100</f>
        <v>12.369666017651362</v>
      </c>
      <c r="H83" s="170">
        <f>('Ingresos totales'!H83/consumo!H88)*100</f>
        <v>14.350668061249724</v>
      </c>
      <c r="I83" s="170">
        <f>('Ingresos totales'!I83/consumo!I88)*100</f>
        <v>12.752366888131537</v>
      </c>
      <c r="J83" s="170">
        <f>('Ingresos totales'!J83/consumo!J88)*100</f>
        <v>15.375302571860816</v>
      </c>
      <c r="K83" s="170">
        <f>('Ingresos totales'!K83/consumo!K88)*100</f>
        <v>14.326486633933444</v>
      </c>
      <c r="L83" s="170">
        <f>('Ingresos totales'!L83/consumo!L88)*100</f>
        <v>13.682582702271823</v>
      </c>
      <c r="M83" s="170">
        <f>('Ingresos totales'!M83/consumo!M88)*100</f>
        <v>-0.41104150352388441</v>
      </c>
      <c r="N83" s="170">
        <f>('Ingresos totales'!N83/consumo!N88)*100</f>
        <v>16.982947624847746</v>
      </c>
      <c r="O83" s="176">
        <f>('Ingresos totales'!O83/consumo!O88)*100</f>
        <v>12.174623307102719</v>
      </c>
      <c r="P83" s="170">
        <f>('Ingresos totales'!P83/consumo!P88)*100</f>
        <v>12.607190970523725</v>
      </c>
      <c r="Q83" s="207">
        <f t="shared" si="4"/>
        <v>2.2339389295042755</v>
      </c>
      <c r="R83" s="159"/>
    </row>
    <row r="84" spans="2:18" ht="21" customHeight="1" x14ac:dyDescent="0.3">
      <c r="B84" s="79">
        <v>2004</v>
      </c>
      <c r="C84" s="170">
        <f>('Ingresos totales'!C84/consumo!C89)*100</f>
        <v>18.30060382288805</v>
      </c>
      <c r="D84" s="170">
        <f>('Ingresos totales'!D84/consumo!D89)*100</f>
        <v>12.661893889313451</v>
      </c>
      <c r="E84" s="170">
        <f>('Ingresos totales'!E84/consumo!E89)*100</f>
        <v>13.775071088199073</v>
      </c>
      <c r="F84" s="170">
        <f>('Ingresos totales'!F84/consumo!F89)*100</f>
        <v>11.397511574628115</v>
      </c>
      <c r="G84" s="170">
        <f>('Ingresos totales'!G84/consumo!G89)*100</f>
        <v>15.05716746717053</v>
      </c>
      <c r="H84" s="170">
        <f>('Ingresos totales'!H84/consumo!H89)*100</f>
        <v>10.782844774193372</v>
      </c>
      <c r="I84" s="170">
        <f>('Ingresos totales'!I84/consumo!I89)*100</f>
        <v>17.467488665491992</v>
      </c>
      <c r="J84" s="170">
        <f>('Ingresos totales'!J84/consumo!J89)*100</f>
        <v>12.397824447980986</v>
      </c>
      <c r="K84" s="170">
        <f>('Ingresos totales'!K84/consumo!K89)*100</f>
        <v>15.051105591238645</v>
      </c>
      <c r="L84" s="170">
        <f>('Ingresos totales'!L84/consumo!L89)*100</f>
        <v>13.510897834025204</v>
      </c>
      <c r="M84" s="170">
        <f>('Ingresos totales'!M84/consumo!M89)*100</f>
        <v>14.616890690224762</v>
      </c>
      <c r="N84" s="170">
        <f>('Ingresos totales'!N84/consumo!N89)*100</f>
        <v>14.047053853888784</v>
      </c>
      <c r="O84" s="176">
        <f>('Ingresos totales'!O84/consumo!O89)*100</f>
        <v>13.940328004771175</v>
      </c>
      <c r="P84" s="170">
        <f>('Ingresos totales'!P84/consumo!P89)*100</f>
        <v>14.363665388364661</v>
      </c>
      <c r="Q84" s="207">
        <f t="shared" si="4"/>
        <v>14.50315671482285</v>
      </c>
      <c r="R84" s="159"/>
    </row>
    <row r="85" spans="2:18" ht="21" customHeight="1" x14ac:dyDescent="0.3">
      <c r="B85" s="79">
        <v>2005</v>
      </c>
      <c r="C85" s="170">
        <f>('Ingresos totales'!C85/consumo!C90)*100</f>
        <v>13.706987795930131</v>
      </c>
      <c r="D85" s="170">
        <f>('Ingresos totales'!D85/consumo!D90)*100</f>
        <v>13.487489596413807</v>
      </c>
      <c r="E85" s="170">
        <f>('Ingresos totales'!E85/consumo!E90)*100</f>
        <v>14.65080288516854</v>
      </c>
      <c r="F85" s="170">
        <f>('Ingresos totales'!F85/consumo!F90)*100</f>
        <v>16.25826239954349</v>
      </c>
      <c r="G85" s="170">
        <f>('Ingresos totales'!G85/consumo!G90)*100</f>
        <v>13.507235749563264</v>
      </c>
      <c r="H85" s="170">
        <f>('Ingresos totales'!H85/consumo!H90)*100</f>
        <v>14.574717961363854</v>
      </c>
      <c r="I85" s="170">
        <f>('Ingresos totales'!I85/consumo!I90)*100</f>
        <v>16.694819171932796</v>
      </c>
      <c r="J85" s="170">
        <f>('Ingresos totales'!J85/consumo!J90)*100</f>
        <v>13.342010492746873</v>
      </c>
      <c r="K85" s="170">
        <f>('Ingresos totales'!K85/consumo!K90)*100</f>
        <v>18.134623737639227</v>
      </c>
      <c r="L85" s="170">
        <f>('Ingresos totales'!L85/consumo!L90)*100</f>
        <v>17.255495953984457</v>
      </c>
      <c r="M85" s="170">
        <f>('Ingresos totales'!M85/consumo!M90)*100</f>
        <v>18.246815161167397</v>
      </c>
      <c r="N85" s="170">
        <f>('Ingresos totales'!N85/consumo!N90)*100</f>
        <v>15.940188603764438</v>
      </c>
      <c r="O85" s="176">
        <f>('Ingresos totales'!O85/consumo!O90)*100</f>
        <v>15.493948999514592</v>
      </c>
      <c r="P85" s="170">
        <f>('Ingresos totales'!P85/consumo!P90)*100</f>
        <v>17.900852124626308</v>
      </c>
      <c r="Q85" s="207">
        <f t="shared" si="4"/>
        <v>11.144795116812745</v>
      </c>
      <c r="R85" s="159"/>
    </row>
    <row r="86" spans="2:18" ht="21" customHeight="1" x14ac:dyDescent="0.3">
      <c r="B86" s="79">
        <v>2006</v>
      </c>
      <c r="C86" s="170">
        <f>('Ingresos totales'!C86/consumo!C91)*100</f>
        <v>18.389052075657904</v>
      </c>
      <c r="D86" s="170">
        <f>('Ingresos totales'!D86/consumo!D91)*100</f>
        <v>20.145096781228119</v>
      </c>
      <c r="E86" s="170">
        <f>('Ingresos totales'!E86/consumo!E91)*100</f>
        <v>17.13719797420767</v>
      </c>
      <c r="F86" s="170">
        <f>('Ingresos totales'!F86/consumo!F91)*100</f>
        <v>20.734773198332629</v>
      </c>
      <c r="G86" s="170">
        <f>('Ingresos totales'!G86/consumo!G91)*100</f>
        <v>18.477264219673888</v>
      </c>
      <c r="H86" s="170">
        <f>('Ingresos totales'!H86/consumo!H91)*100</f>
        <v>20.760743967167805</v>
      </c>
      <c r="I86" s="170">
        <f>('Ingresos totales'!I86/consumo!I91)*100</f>
        <v>18.82962365329443</v>
      </c>
      <c r="J86" s="170">
        <f>('Ingresos totales'!J86/consumo!J91)*100</f>
        <v>20.609478348593989</v>
      </c>
      <c r="K86" s="170">
        <f>('Ingresos totales'!K86/consumo!K91)*100</f>
        <v>19.745324956778123</v>
      </c>
      <c r="L86" s="170">
        <f>('Ingresos totales'!L86/consumo!L91)*100</f>
        <v>18.844807985916397</v>
      </c>
      <c r="M86" s="170">
        <f>('Ingresos totales'!M86/consumo!M91)*100</f>
        <v>19.658190795052672</v>
      </c>
      <c r="N86" s="170">
        <f>('Ingresos totales'!N86/consumo!N91)*100</f>
        <v>18.043343367131389</v>
      </c>
      <c r="O86" s="176">
        <f>('Ingresos totales'!O86/consumo!O91)*100</f>
        <v>19.2012811861063</v>
      </c>
      <c r="P86" s="170">
        <f>('Ingresos totales'!P86/consumo!P91)*100</f>
        <v>19.023417356666865</v>
      </c>
      <c r="Q86" s="207">
        <f t="shared" si="4"/>
        <v>23.927613203760089</v>
      </c>
      <c r="R86" s="159"/>
    </row>
    <row r="87" spans="2:18" ht="21" customHeight="1" x14ac:dyDescent="0.3">
      <c r="B87" s="79">
        <v>2007</v>
      </c>
      <c r="C87" s="170">
        <f>('Ingresos totales'!C87/consumo!C92)*100</f>
        <v>19.807762424801719</v>
      </c>
      <c r="D87" s="170">
        <f>('Ingresos totales'!D87/consumo!D92)*100</f>
        <v>20.422165995130065</v>
      </c>
      <c r="E87" s="170">
        <f>('Ingresos totales'!E87/consumo!E92)*100</f>
        <v>17.812070996769098</v>
      </c>
      <c r="F87" s="170">
        <f>('Ingresos totales'!F87/consumo!F92)*100</f>
        <v>20.780020071320145</v>
      </c>
      <c r="G87" s="170">
        <f>('Ingresos totales'!G87/consumo!G92)*100</f>
        <v>17.171771690729994</v>
      </c>
      <c r="H87" s="170">
        <f>('Ingresos totales'!H87/consumo!H92)*100</f>
        <v>16.913095922102531</v>
      </c>
      <c r="I87" s="170">
        <f>('Ingresos totales'!I87/consumo!I92)*100</f>
        <v>18.454840228479917</v>
      </c>
      <c r="J87" s="170">
        <f>('Ingresos totales'!J87/consumo!J92)*100</f>
        <v>18.890795015266647</v>
      </c>
      <c r="K87" s="170">
        <f>('Ingresos totales'!K87/consumo!K92)*100</f>
        <v>17.762321813789782</v>
      </c>
      <c r="L87" s="170">
        <f>('Ingresos totales'!L87/consumo!L92)*100</f>
        <v>19.236907665957336</v>
      </c>
      <c r="M87" s="170">
        <f>('Ingresos totales'!M87/consumo!M92)*100</f>
        <v>18.897380283604402</v>
      </c>
      <c r="N87" s="170">
        <f>('Ingresos totales'!N87/consumo!N92)*100</f>
        <v>16.18606973174202</v>
      </c>
      <c r="O87" s="176">
        <f>('Ingresos totales'!O87/consumo!O92)*100</f>
        <v>18.503643530022174</v>
      </c>
      <c r="P87" s="170">
        <f>('Ingresos totales'!P87/consumo!P92)*100</f>
        <v>20.102153152390148</v>
      </c>
      <c r="Q87" s="207">
        <f t="shared" si="4"/>
        <v>-3.6332870151858598</v>
      </c>
      <c r="R87" s="159"/>
    </row>
    <row r="88" spans="2:18" ht="21" customHeight="1" x14ac:dyDescent="0.3">
      <c r="B88" s="79">
        <v>2008</v>
      </c>
      <c r="C88" s="170">
        <f>('Ingresos totales'!C88/consumo!C93)*100</f>
        <v>23.511417665344201</v>
      </c>
      <c r="D88" s="170">
        <f>('Ingresos totales'!D88/consumo!D93)*100</f>
        <v>19.80640856620909</v>
      </c>
      <c r="E88" s="170">
        <f>('Ingresos totales'!E88/consumo!E93)*100</f>
        <v>19.641242324844189</v>
      </c>
      <c r="F88" s="170">
        <f>('Ingresos totales'!F88/consumo!F93)*100</f>
        <v>21.658470318408046</v>
      </c>
      <c r="G88" s="170">
        <f>('Ingresos totales'!G88/consumo!G93)*100</f>
        <v>25.535672081185645</v>
      </c>
      <c r="H88" s="170">
        <f>('Ingresos totales'!H88/consumo!H93)*100</f>
        <v>25.090846296087697</v>
      </c>
      <c r="I88" s="170">
        <f>('Ingresos totales'!I88/consumo!I93)*100</f>
        <v>22.910111235151351</v>
      </c>
      <c r="J88" s="170">
        <f>('Ingresos totales'!J88/consumo!J93)*100</f>
        <v>22.996659194851617</v>
      </c>
      <c r="K88" s="170">
        <f>('Ingresos totales'!K88/consumo!K93)*100</f>
        <v>22.795387125155951</v>
      </c>
      <c r="L88" s="170">
        <f>('Ingresos totales'!L88/consumo!L93)*100</f>
        <v>24.612557629390015</v>
      </c>
      <c r="M88" s="170">
        <f>('Ingresos totales'!M88/consumo!M93)*100</f>
        <v>26.91897550806755</v>
      </c>
      <c r="N88" s="170">
        <f>('Ingresos totales'!N88/consumo!N93)*100</f>
        <v>27.172022899593077</v>
      </c>
      <c r="O88" s="176">
        <f>('Ingresos totales'!O88/consumo!O93)*100</f>
        <v>23.579720817875653</v>
      </c>
      <c r="P88" s="170">
        <f>('Ingresos totales'!P88/consumo!P93)*100</f>
        <v>25.483353073599346</v>
      </c>
      <c r="Q88" s="207">
        <f t="shared" si="4"/>
        <v>27.432852776360185</v>
      </c>
      <c r="R88" s="159"/>
    </row>
    <row r="89" spans="2:18" ht="21" customHeight="1" x14ac:dyDescent="0.3">
      <c r="B89" s="79">
        <v>2009</v>
      </c>
      <c r="C89" s="170">
        <f>('Ingresos totales'!C89/consumo!C94)*100</f>
        <v>33.37154423941768</v>
      </c>
      <c r="D89" s="170">
        <f>('Ingresos totales'!D89/consumo!D94)*100</f>
        <v>31.359561121377766</v>
      </c>
      <c r="E89" s="170">
        <f>('Ingresos totales'!E89/consumo!E94)*100</f>
        <v>26.572852292232056</v>
      </c>
      <c r="F89" s="170">
        <f>('Ingresos totales'!F89/consumo!F94)*100</f>
        <v>23.703659297292049</v>
      </c>
      <c r="G89" s="170">
        <f>('Ingresos totales'!G89/consumo!G94)*100</f>
        <v>24.825260321937542</v>
      </c>
      <c r="H89" s="170">
        <f>('Ingresos totales'!H89/consumo!H94)*100</f>
        <v>18.356125656564753</v>
      </c>
      <c r="I89" s="170">
        <f>('Ingresos totales'!I89/consumo!I94)*100</f>
        <v>17.806956115779645</v>
      </c>
      <c r="J89" s="170">
        <f>('Ingresos totales'!J89/consumo!J94)*100</f>
        <v>17.825274572649576</v>
      </c>
      <c r="K89" s="170">
        <f>('Ingresos totales'!K89/consumo!K94)*100</f>
        <v>19.819042222226365</v>
      </c>
      <c r="L89" s="170">
        <f>('Ingresos totales'!L89/consumo!L94)*100</f>
        <v>19.497407001265287</v>
      </c>
      <c r="M89" s="170">
        <f>('Ingresos totales'!M89/consumo!M94)*100</f>
        <v>19.367640311837807</v>
      </c>
      <c r="N89" s="170">
        <f>('Ingresos totales'!N89/consumo!N94)*100</f>
        <v>20.353457672750896</v>
      </c>
      <c r="O89" s="176">
        <f>('Ingresos totales'!O89/consumo!O94)*100</f>
        <v>22.645507625525298</v>
      </c>
      <c r="P89" s="170">
        <f>('Ingresos totales'!P89/consumo!P94)*100</f>
        <v>20.566352054955054</v>
      </c>
      <c r="Q89" s="207">
        <f t="shared" si="4"/>
        <v>-3.9619349167278273</v>
      </c>
      <c r="R89" s="159"/>
    </row>
    <row r="90" spans="2:18" ht="21" customHeight="1" x14ac:dyDescent="0.3">
      <c r="B90" s="79">
        <v>2010</v>
      </c>
      <c r="C90" s="170">
        <f>('Ingresos totales'!C90/consumo!C95)*100</f>
        <v>20.963268230376563</v>
      </c>
      <c r="D90" s="170">
        <f>('Ingresos totales'!D90/consumo!D95)*100</f>
        <v>21.451886799548703</v>
      </c>
      <c r="E90" s="170">
        <f>('Ingresos totales'!E90/consumo!E95)*100</f>
        <v>20.384973562662623</v>
      </c>
      <c r="F90" s="170">
        <f>('Ingresos totales'!F90/consumo!F95)*100</f>
        <v>23.455334842327566</v>
      </c>
      <c r="G90" s="170">
        <f>('Ingresos totales'!G90/consumo!G95)*100</f>
        <v>22.728735189288127</v>
      </c>
      <c r="H90" s="170">
        <f>('Ingresos totales'!H90/consumo!H95)*100</f>
        <v>23.762376237623766</v>
      </c>
      <c r="I90" s="170">
        <f>('Ingresos totales'!I90/consumo!I95)*100</f>
        <v>23.343725261325762</v>
      </c>
      <c r="J90" s="170">
        <f>('Ingresos totales'!J90/consumo!J95)*100</f>
        <v>24.851902308732509</v>
      </c>
      <c r="K90" s="170">
        <f>('Ingresos totales'!K90/consumo!K95)*100</f>
        <v>23.802996279728472</v>
      </c>
      <c r="L90" s="170">
        <f>('Ingresos totales'!L90/consumo!L95)*100</f>
        <v>23.556837105057479</v>
      </c>
      <c r="M90" s="170">
        <f>('Ingresos totales'!M90/consumo!M95)*100</f>
        <v>23.766225239127806</v>
      </c>
      <c r="N90" s="170">
        <f>('Ingresos totales'!N90/consumo!N95)*100</f>
        <v>22.447570489123628</v>
      </c>
      <c r="O90" s="176">
        <f>('Ingresos totales'!O90/consumo!O95)*100</f>
        <v>22.830491920841816</v>
      </c>
      <c r="P90" s="170">
        <f>('Ingresos totales'!P90/consumo!P95)*100</f>
        <v>23.51537763046586</v>
      </c>
      <c r="Q90" s="207">
        <f t="shared" si="4"/>
        <v>0.81686972257584145</v>
      </c>
      <c r="R90" s="159"/>
    </row>
    <row r="91" spans="2:18" ht="21" customHeight="1" x14ac:dyDescent="0.3">
      <c r="B91" s="79">
        <v>2011</v>
      </c>
      <c r="C91" s="170">
        <f>('Ingresos totales'!C91/consumo!C96)*100</f>
        <v>23.070401797881459</v>
      </c>
      <c r="D91" s="170">
        <f>('Ingresos totales'!D91/consumo!D96)*100</f>
        <v>22.661537958248275</v>
      </c>
      <c r="E91" s="170">
        <f>('Ingresos totales'!E91/consumo!E96)*100</f>
        <v>22.653354702471059</v>
      </c>
      <c r="F91" s="170">
        <f>('Ingresos totales'!F91/consumo!F96)*100</f>
        <v>22.557580593694002</v>
      </c>
      <c r="G91" s="170">
        <f>('Ingresos totales'!G91/consumo!G96)*100</f>
        <v>23.149723201638523</v>
      </c>
      <c r="H91" s="170">
        <f>('Ingresos totales'!H91/consumo!H96)*100</f>
        <v>26.533268492481177</v>
      </c>
      <c r="I91" s="170">
        <f>('Ingresos totales'!I91/consumo!I96)*100</f>
        <v>23.27741370601111</v>
      </c>
      <c r="J91" s="170">
        <f>('Ingresos totales'!J91/consumo!J96)*100</f>
        <v>26.601448651640926</v>
      </c>
      <c r="K91" s="170">
        <f>('Ingresos totales'!K91/consumo!K96)*100</f>
        <v>27.738955540390808</v>
      </c>
      <c r="L91" s="170">
        <f>('Ingresos totales'!L91/consumo!L96)*100</f>
        <v>28.783732126019967</v>
      </c>
      <c r="M91" s="170">
        <f>('Ingresos totales'!M91/consumo!M96)*100</f>
        <v>27.77863961542657</v>
      </c>
      <c r="N91" s="170">
        <f>('Ingresos totales'!N91/consumo!N96)*100</f>
        <v>30.324085675430645</v>
      </c>
      <c r="O91" s="176">
        <f>('Ingresos totales'!O91/consumo!O96)*100</f>
        <v>25.422766139385317</v>
      </c>
      <c r="P91" s="170">
        <f>('Ingresos totales'!P91/consumo!P96)*100</f>
        <v>28.487892148992827</v>
      </c>
      <c r="Q91" s="207">
        <f t="shared" si="4"/>
        <v>11.354438737156736</v>
      </c>
      <c r="R91" s="159"/>
    </row>
    <row r="92" spans="2:18" ht="21" customHeight="1" x14ac:dyDescent="0.3">
      <c r="B92" s="79">
        <v>2012</v>
      </c>
      <c r="C92" s="170">
        <f>('Ingresos totales'!C92/consumo!C97)*100</f>
        <v>29.437467659765769</v>
      </c>
      <c r="D92" s="170">
        <f>('Ingresos totales'!D92/consumo!D97)*100</f>
        <v>29.760465558111726</v>
      </c>
      <c r="E92" s="170">
        <f>('Ingresos totales'!E92/consumo!E97)*100</f>
        <v>30.721617797936219</v>
      </c>
      <c r="F92" s="170">
        <f>('Ingresos totales'!F92/consumo!F97)*100</f>
        <v>31.054779862407106</v>
      </c>
      <c r="G92" s="170">
        <f>('Ingresos totales'!G92/consumo!G97)*100</f>
        <v>30.219287958696739</v>
      </c>
      <c r="H92" s="170">
        <f>('Ingresos totales'!H92/consumo!H97)*100</f>
        <v>28.514306872345873</v>
      </c>
      <c r="I92" s="170">
        <f>('Ingresos totales'!I92/consumo!I97)*100</f>
        <v>30.711798772843867</v>
      </c>
      <c r="J92" s="170">
        <f>('Ingresos totales'!J92/consumo!J97)*100</f>
        <v>30.409205881229042</v>
      </c>
      <c r="K92" s="170">
        <f>('Ingresos totales'!K92/consumo!K97)*100</f>
        <v>29.703083215177532</v>
      </c>
      <c r="L92" s="170">
        <f>('Ingresos totales'!L92/consumo!L97)*100</f>
        <v>34.73327348286297</v>
      </c>
      <c r="M92" s="170">
        <f>('Ingresos totales'!M92/consumo!M97)*100</f>
        <v>29.833202870922943</v>
      </c>
      <c r="N92" s="170">
        <f>('Ingresos totales'!N92/consumo!N97)*100</f>
        <v>29.718284378863768</v>
      </c>
      <c r="O92" s="176">
        <f>('Ingresos totales'!O92/consumo!O97)*100</f>
        <v>30.419038931768071</v>
      </c>
      <c r="P92" s="170">
        <f>('Ingresos totales'!P92/consumo!P97)*100</f>
        <v>29.40802584592031</v>
      </c>
      <c r="Q92" s="207">
        <f t="shared" si="4"/>
        <v>19.652750471721703</v>
      </c>
      <c r="R92" s="159"/>
    </row>
    <row r="93" spans="2:18" ht="21" customHeight="1" x14ac:dyDescent="0.3">
      <c r="B93" s="79">
        <v>2013</v>
      </c>
      <c r="C93" s="170">
        <f>('Ingresos totales'!C93/consumo!C98)*100</f>
        <v>21.66631738580088</v>
      </c>
      <c r="D93" s="170">
        <f>('Ingresos totales'!D93/consumo!D98)*100</f>
        <v>29.396486081310581</v>
      </c>
      <c r="E93" s="170">
        <f>('Ingresos totales'!E93/consumo!E98)*100</f>
        <v>29.738492970093837</v>
      </c>
      <c r="F93" s="170">
        <f>('Ingresos totales'!F93/consumo!F98)*100</f>
        <v>30.230588701148815</v>
      </c>
      <c r="G93" s="170">
        <f>('Ingresos totales'!G93/consumo!G98)*100</f>
        <v>25.515532904277055</v>
      </c>
      <c r="H93" s="170">
        <f>('Ingresos totales'!H93/consumo!H98)*100</f>
        <v>29.99769577270882</v>
      </c>
      <c r="I93" s="170">
        <f>('Ingresos totales'!I93/consumo!I98)*100</f>
        <v>27.781375427276288</v>
      </c>
      <c r="J93" s="170">
        <f>('Ingresos totales'!J93/consumo!J98)*100</f>
        <v>34.418886726509363</v>
      </c>
      <c r="K93" s="170">
        <f>('Ingresos totales'!K93/consumo!K98)*100</f>
        <v>23.236391533048689</v>
      </c>
      <c r="L93" s="170">
        <f>('Ingresos totales'!L93/consumo!L98)*100</f>
        <v>27.986547049852241</v>
      </c>
      <c r="M93" s="170">
        <f>('Ingresos totales'!M93/consumo!M98)*100</f>
        <v>27.021946682363307</v>
      </c>
      <c r="N93" s="170">
        <f>('Ingresos totales'!N93/consumo!N98)*100</f>
        <v>27.149297190508932</v>
      </c>
      <c r="O93" s="176">
        <f>('Ingresos totales'!O93/consumo!O98)*100</f>
        <v>27.807853470455395</v>
      </c>
      <c r="P93" s="170">
        <f>('Ingresos totales'!P93/consumo!P98)*100</f>
        <v>27.489918905114607</v>
      </c>
      <c r="Q93" s="207">
        <f t="shared" si="4"/>
        <v>-8.5840498352684254</v>
      </c>
      <c r="R93" s="159"/>
    </row>
    <row r="94" spans="2:18" ht="21" customHeight="1" x14ac:dyDescent="0.3">
      <c r="B94" s="79">
        <v>2014</v>
      </c>
      <c r="C94" s="170">
        <f>('Ingresos totales'!C94/consumo!C99)*100</f>
        <v>27.402042232076862</v>
      </c>
      <c r="D94" s="170">
        <f>('Ingresos totales'!D94/consumo!D99)*100</f>
        <v>28.337839408763578</v>
      </c>
      <c r="E94" s="170">
        <f>('Ingresos totales'!E94/consumo!E99)*100</f>
        <v>27.026117436955271</v>
      </c>
      <c r="F94" s="170">
        <f>('Ingresos totales'!F94/consumo!F99)*100</f>
        <v>27.089963388173903</v>
      </c>
      <c r="G94" s="170">
        <f>('Ingresos totales'!G94/consumo!G99)*100</f>
        <v>26.680843831544916</v>
      </c>
      <c r="H94" s="170">
        <f>('Ingresos totales'!H94/consumo!H99)*100</f>
        <v>26.778907334792805</v>
      </c>
      <c r="I94" s="170">
        <f>('Ingresos totales'!I94/consumo!I99)*100</f>
        <v>26.960180584662158</v>
      </c>
      <c r="J94" s="170">
        <f>('Ingresos totales'!J94/consumo!J99)*100</f>
        <v>29.581961976504729</v>
      </c>
      <c r="K94" s="170">
        <f>('Ingresos totales'!K94/consumo!K99)*100</f>
        <v>29.065972576681993</v>
      </c>
      <c r="L94" s="170">
        <f>('Ingresos totales'!L94/consumo!L99)*100</f>
        <v>28.100462472577199</v>
      </c>
      <c r="M94" s="170">
        <f>('Ingresos totales'!M94/consumo!M99)*100</f>
        <v>28.342086855406773</v>
      </c>
      <c r="N94" s="170">
        <f>('Ingresos totales'!N94/consumo!N99)*100</f>
        <v>29.597285696401261</v>
      </c>
      <c r="O94" s="176">
        <f>('Ingresos totales'!O94/consumo!O99)*100</f>
        <v>27.907930374644984</v>
      </c>
      <c r="P94" s="170">
        <f>('Ingresos totales'!P94/consumo!P99)*100</f>
        <v>27.970388886603061</v>
      </c>
      <c r="Q94" s="207">
        <f t="shared" si="4"/>
        <v>0.35988719624084897</v>
      </c>
      <c r="R94" s="159"/>
    </row>
    <row r="95" spans="2:18" ht="21" customHeight="1" x14ac:dyDescent="0.3">
      <c r="B95" s="85">
        <v>2015</v>
      </c>
      <c r="C95" s="171">
        <f>('Ingresos totales'!C95/consumo!C100)*100</f>
        <v>27.363117359063189</v>
      </c>
      <c r="D95" s="171">
        <f>('Ingresos totales'!D95/consumo!D100)*100</f>
        <v>28.741018746624537</v>
      </c>
      <c r="E95" s="171">
        <f>('Ingresos totales'!E95/consumo!E100)*100</f>
        <v>28.351406666909384</v>
      </c>
      <c r="F95" s="171">
        <f>('Ingresos totales'!F95/consumo!F100)*100</f>
        <v>28.601882164093055</v>
      </c>
      <c r="G95" s="171">
        <f>('Ingresos totales'!G95/consumo!G100)*100</f>
        <v>25.51906223976172</v>
      </c>
      <c r="H95" s="171">
        <f>('Ingresos totales'!H95/consumo!H100)*100</f>
        <v>24.885441787781563</v>
      </c>
      <c r="I95" s="171">
        <f>('Ingresos totales'!I95/consumo!I100)*100</f>
        <v>23.755256456478584</v>
      </c>
      <c r="J95" s="171">
        <f>('Ingresos totales'!J95/consumo!J100)*100</f>
        <v>24.052357412274318</v>
      </c>
      <c r="K95" s="171">
        <f>('Ingresos totales'!K95/consumo!K100)*100</f>
        <v>23.095227425904223</v>
      </c>
      <c r="L95" s="171">
        <f>('Ingresos totales'!L95/consumo!L100)*100</f>
        <v>22.933272889897481</v>
      </c>
      <c r="M95" s="171">
        <f>('Ingresos totales'!M95/consumo!M100)*100</f>
        <v>21.075940030747908</v>
      </c>
      <c r="N95" s="171"/>
      <c r="O95" s="177">
        <f>('Ingresos totales'!O95/consumo!O100)*100</f>
        <v>25.317509242353353</v>
      </c>
      <c r="P95" s="171"/>
      <c r="Q95" s="218">
        <f t="shared" si="4"/>
        <v>-9.2820252075914933</v>
      </c>
      <c r="R95" s="159"/>
    </row>
    <row r="96" spans="2:18" ht="21" customHeight="1" x14ac:dyDescent="0.3">
      <c r="B96" s="95"/>
      <c r="C96" s="96"/>
      <c r="D96" s="96"/>
      <c r="E96" s="96"/>
      <c r="F96" s="96"/>
      <c r="G96" s="96"/>
      <c r="H96" s="96"/>
      <c r="O96" s="97"/>
      <c r="P96" s="96"/>
      <c r="R96" s="156"/>
    </row>
    <row r="97" spans="2:18" ht="30" x14ac:dyDescent="0.5">
      <c r="B97" s="72" t="s">
        <v>66</v>
      </c>
      <c r="C97" s="123"/>
      <c r="D97" s="123"/>
      <c r="E97" s="123"/>
      <c r="F97" s="123"/>
      <c r="G97" s="123"/>
      <c r="H97" s="123"/>
      <c r="I97" s="123"/>
      <c r="J97" s="123"/>
      <c r="K97" s="123"/>
      <c r="L97" s="123"/>
      <c r="M97" s="123"/>
      <c r="N97" s="123"/>
      <c r="O97" s="123"/>
      <c r="P97" s="123"/>
      <c r="Q97" s="123"/>
      <c r="R97" s="160"/>
    </row>
    <row r="98" spans="2:18" ht="31.2" x14ac:dyDescent="0.3">
      <c r="B98" s="139" t="s">
        <v>23</v>
      </c>
      <c r="C98" s="140" t="s">
        <v>24</v>
      </c>
      <c r="D98" s="141" t="s">
        <v>25</v>
      </c>
      <c r="E98" s="141" t="s">
        <v>26</v>
      </c>
      <c r="F98" s="141" t="s">
        <v>27</v>
      </c>
      <c r="G98" s="141" t="s">
        <v>28</v>
      </c>
      <c r="H98" s="141" t="s">
        <v>29</v>
      </c>
      <c r="I98" s="141" t="s">
        <v>30</v>
      </c>
      <c r="J98" s="141" t="s">
        <v>31</v>
      </c>
      <c r="K98" s="141" t="s">
        <v>32</v>
      </c>
      <c r="L98" s="141" t="s">
        <v>33</v>
      </c>
      <c r="M98" s="141" t="s">
        <v>34</v>
      </c>
      <c r="N98" s="140" t="s">
        <v>35</v>
      </c>
      <c r="O98" s="142" t="s">
        <v>36</v>
      </c>
      <c r="P98" s="143" t="s">
        <v>37</v>
      </c>
      <c r="Q98" s="144" t="s">
        <v>38</v>
      </c>
      <c r="R98" s="157"/>
    </row>
    <row r="99" spans="2:18" ht="21" customHeight="1" x14ac:dyDescent="0.3">
      <c r="B99" s="79">
        <v>2000</v>
      </c>
      <c r="C99" s="169">
        <f>('Ingresos totales'!C99/consumo!C105)*100</f>
        <v>8.1685511836359019</v>
      </c>
      <c r="D99" s="169">
        <f>('Ingresos totales'!D99/consumo!D105)*100</f>
        <v>8.5514578158635199</v>
      </c>
      <c r="E99" s="169">
        <f>('Ingresos totales'!E99/consumo!E105)*100</f>
        <v>9.0260307533678841</v>
      </c>
      <c r="F99" s="169">
        <f>('Ingresos totales'!F99/consumo!F105)*100</f>
        <v>8.8644987937613067</v>
      </c>
      <c r="G99" s="169">
        <f>('Ingresos totales'!G99/consumo!G105)*100</f>
        <v>8.8900377097486345</v>
      </c>
      <c r="H99" s="169">
        <f>('Ingresos totales'!H99/consumo!H105)*100</f>
        <v>8.8073302365184407</v>
      </c>
      <c r="I99" s="169">
        <f>('Ingresos totales'!I99/consumo!I105)*100</f>
        <v>9.6792403130773774</v>
      </c>
      <c r="J99" s="169">
        <f>('Ingresos totales'!J99/consumo!J105)*100</f>
        <v>9.5720881855761473</v>
      </c>
      <c r="K99" s="169">
        <f>('Ingresos totales'!K99/consumo!K105)*100</f>
        <v>9.5358194657713859</v>
      </c>
      <c r="L99" s="169">
        <f>('Ingresos totales'!L99/consumo!L105)*100</f>
        <v>9.9981244567248844</v>
      </c>
      <c r="M99" s="169">
        <f>('Ingresos totales'!M99/consumo!M105)*100</f>
        <v>9.9467496967108442</v>
      </c>
      <c r="N99" s="169">
        <f>('Ingresos totales'!N99/consumo!N105)*100</f>
        <v>17.559807754724297</v>
      </c>
      <c r="O99" s="175">
        <f>('Ingresos totales'!O99/consumo!O105)*100</f>
        <v>9.5739189102756797</v>
      </c>
      <c r="P99" s="169">
        <f>('Ingresos totales'!P99/consumo!P105)*100</f>
        <v>10.374906482299465</v>
      </c>
      <c r="Q99" s="219"/>
      <c r="R99" s="158"/>
    </row>
    <row r="100" spans="2:18" ht="21" customHeight="1" x14ac:dyDescent="0.3">
      <c r="B100" s="79">
        <v>2001</v>
      </c>
      <c r="C100" s="170">
        <f>('Ingresos totales'!C100/consumo!C106)*100</f>
        <v>14.077433981918691</v>
      </c>
      <c r="D100" s="170">
        <f>('Ingresos totales'!D100/consumo!D106)*100</f>
        <v>13.47062648482301</v>
      </c>
      <c r="E100" s="170">
        <f>('Ingresos totales'!E100/consumo!E106)*100</f>
        <v>11.486322851338491</v>
      </c>
      <c r="F100" s="170">
        <f>('Ingresos totales'!F100/consumo!F106)*100</f>
        <v>10.013434374588314</v>
      </c>
      <c r="G100" s="170">
        <f>('Ingresos totales'!G100/consumo!G106)*100</f>
        <v>8.9339052708008762</v>
      </c>
      <c r="H100" s="170">
        <f>('Ingresos totales'!H100/consumo!H106)*100</f>
        <v>7.8300328036768923</v>
      </c>
      <c r="I100" s="170">
        <f>('Ingresos totales'!I100/consumo!I106)*100</f>
        <v>10.702171772494671</v>
      </c>
      <c r="J100" s="170">
        <f>('Ingresos totales'!J100/consumo!J106)*100</f>
        <v>10.449961223416269</v>
      </c>
      <c r="K100" s="170">
        <f>('Ingresos totales'!K100/consumo!K106)*100</f>
        <v>10.319717893791127</v>
      </c>
      <c r="L100" s="170">
        <f>('Ingresos totales'!L100/consumo!L106)*100</f>
        <v>11.156821546282623</v>
      </c>
      <c r="M100" s="170">
        <f>('Ingresos totales'!M100/consumo!M106)*100</f>
        <v>10.351076023825128</v>
      </c>
      <c r="N100" s="170">
        <f>('Ingresos totales'!N100/consumo!N106)*100</f>
        <v>10.127870884827345</v>
      </c>
      <c r="O100" s="176">
        <f>('Ingresos totales'!O100/consumo!O106)*100</f>
        <v>10.353425151107922</v>
      </c>
      <c r="P100" s="170">
        <f>('Ingresos totales'!P100/consumo!P106)*100</f>
        <v>10.308616554519244</v>
      </c>
      <c r="Q100" s="207">
        <f>((O100/O99)-1)*100</f>
        <v>8.141976636083669</v>
      </c>
      <c r="R100" s="159"/>
    </row>
    <row r="101" spans="2:18" ht="21" customHeight="1" x14ac:dyDescent="0.3">
      <c r="B101" s="79">
        <v>2002</v>
      </c>
      <c r="C101" s="170">
        <f>('Ingresos totales'!C101/consumo!C107)*100</f>
        <v>9.9962851959933765</v>
      </c>
      <c r="D101" s="170">
        <f>('Ingresos totales'!D101/consumo!D107)*100</f>
        <v>9.1701782633697526</v>
      </c>
      <c r="E101" s="170">
        <f>('Ingresos totales'!E101/consumo!E107)*100</f>
        <v>10.14966238533207</v>
      </c>
      <c r="F101" s="170">
        <f>('Ingresos totales'!F101/consumo!F107)*100</f>
        <v>10.021145685997169</v>
      </c>
      <c r="G101" s="170">
        <f>('Ingresos totales'!G101/consumo!G107)*100</f>
        <v>36.113049546406138</v>
      </c>
      <c r="H101" s="170">
        <f>('Ingresos totales'!H101/consumo!H107)*100</f>
        <v>9.8216529012573002</v>
      </c>
      <c r="I101" s="170">
        <f>('Ingresos totales'!I101/consumo!I107)*100</f>
        <v>7.389929422478561</v>
      </c>
      <c r="J101" s="170">
        <f>('Ingresos totales'!J101/consumo!J107)*100</f>
        <v>9.2143773466833547</v>
      </c>
      <c r="K101" s="170">
        <f>('Ingresos totales'!K101/consumo!K107)*100</f>
        <v>9.4037893664993799</v>
      </c>
      <c r="L101" s="170">
        <f>('Ingresos totales'!L101/consumo!L107)*100</f>
        <v>9.4560409781890264</v>
      </c>
      <c r="M101" s="170">
        <f>('Ingresos totales'!M101/consumo!M107)*100</f>
        <v>8.5372545078672317</v>
      </c>
      <c r="N101" s="170">
        <f>('Ingresos totales'!N101/consumo!N107)*100</f>
        <v>11.265029494742244</v>
      </c>
      <c r="O101" s="176">
        <f>('Ingresos totales'!O101/consumo!O107)*100</f>
        <v>9.4513417482406563</v>
      </c>
      <c r="P101" s="170">
        <f>('Ingresos totales'!P101/consumo!P107)*100</f>
        <v>9.4773752390852106</v>
      </c>
      <c r="Q101" s="207">
        <f t="shared" ref="Q101:Q114" si="5">((O101/O100)-1)*100</f>
        <v>-8.7128982892268674</v>
      </c>
      <c r="R101" s="159"/>
    </row>
    <row r="102" spans="2:18" ht="21" customHeight="1" x14ac:dyDescent="0.3">
      <c r="B102" s="79">
        <v>2003</v>
      </c>
      <c r="C102" s="170">
        <f>('Ingresos totales'!C102/consumo!C108)*100</f>
        <v>9.849605159530137</v>
      </c>
      <c r="D102" s="170">
        <f>('Ingresos totales'!D102/consumo!D108)*100</f>
        <v>9.8350141608564368</v>
      </c>
      <c r="E102" s="170">
        <f>('Ingresos totales'!E102/consumo!E108)*100</f>
        <v>9.9870507163474205</v>
      </c>
      <c r="F102" s="170">
        <f>('Ingresos totales'!F102/consumo!F108)*100</f>
        <v>10.351315916598956</v>
      </c>
      <c r="G102" s="170">
        <f>('Ingresos totales'!G102/consumo!G108)*100</f>
        <v>10.042280990317169</v>
      </c>
      <c r="H102" s="170">
        <f>('Ingresos totales'!H102/consumo!H108)*100</f>
        <v>10.148524464924256</v>
      </c>
      <c r="I102" s="170">
        <f>('Ingresos totales'!I102/consumo!I108)*100</f>
        <v>11.048059482035365</v>
      </c>
      <c r="J102" s="170">
        <f>('Ingresos totales'!J102/consumo!J108)*100</f>
        <v>11.250724982172569</v>
      </c>
      <c r="K102" s="170">
        <f>('Ingresos totales'!K102/consumo!K108)*100</f>
        <v>11.506910656620022</v>
      </c>
      <c r="L102" s="170">
        <f>('Ingresos totales'!L102/consumo!L108)*100</f>
        <v>11.340227201991908</v>
      </c>
      <c r="M102" s="170">
        <f>('Ingresos totales'!M102/consumo!M108)*100</f>
        <v>10.625172596919809</v>
      </c>
      <c r="N102" s="170">
        <f>('Ingresos totales'!N102/consumo!N108)*100</f>
        <v>10.953606011309938</v>
      </c>
      <c r="O102" s="176">
        <f>('Ingresos totales'!O102/consumo!O108)*100</f>
        <v>10.543046608180392</v>
      </c>
      <c r="P102" s="170">
        <f>('Ingresos totales'!P102/consumo!P108)*100</f>
        <v>10.803612267286315</v>
      </c>
      <c r="Q102" s="207">
        <f t="shared" si="5"/>
        <v>11.550792353296856</v>
      </c>
      <c r="R102" s="159"/>
    </row>
    <row r="103" spans="2:18" ht="21" customHeight="1" x14ac:dyDescent="0.3">
      <c r="B103" s="79">
        <v>2004</v>
      </c>
      <c r="C103" s="170">
        <f>('Ingresos totales'!C103/consumo!C109)*100</f>
        <v>10.538800555275492</v>
      </c>
      <c r="D103" s="170">
        <f>('Ingresos totales'!D103/consumo!D109)*100</f>
        <v>10.357538590776526</v>
      </c>
      <c r="E103" s="170">
        <f>('Ingresos totales'!E103/consumo!E109)*100</f>
        <v>11.249464529127721</v>
      </c>
      <c r="F103" s="170">
        <f>('Ingresos totales'!F103/consumo!F109)*100</f>
        <v>10.30089322466786</v>
      </c>
      <c r="G103" s="170">
        <f>('Ingresos totales'!G103/consumo!G109)*100</f>
        <v>10.268798988531037</v>
      </c>
      <c r="H103" s="170">
        <f>('Ingresos totales'!H103/consumo!H109)*100</f>
        <v>10.273351763216569</v>
      </c>
      <c r="I103" s="170">
        <f>('Ingresos totales'!I103/consumo!I109)*100</f>
        <v>11.25272480718705</v>
      </c>
      <c r="J103" s="170">
        <f>('Ingresos totales'!J103/consumo!J109)*100</f>
        <v>11.24970182367446</v>
      </c>
      <c r="K103" s="170">
        <f>('Ingresos totales'!K103/consumo!K109)*100</f>
        <v>11.395529303841661</v>
      </c>
      <c r="L103" s="170">
        <f>('Ingresos totales'!L103/consumo!L109)*100</f>
        <v>11.422224109426281</v>
      </c>
      <c r="M103" s="170">
        <f>('Ingresos totales'!M103/consumo!M109)*100</f>
        <v>11.28033173358863</v>
      </c>
      <c r="N103" s="170">
        <f>('Ingresos totales'!N103/consumo!N109)*100</f>
        <v>13.990864020167809</v>
      </c>
      <c r="O103" s="176">
        <f>('Ingresos totales'!O103/consumo!O109)*100</f>
        <v>10.953734185077197</v>
      </c>
      <c r="P103" s="170">
        <f>('Ingresos totales'!P103/consumo!P109)*100</f>
        <v>11.865597557785732</v>
      </c>
      <c r="Q103" s="207">
        <f t="shared" si="5"/>
        <v>3.8953406179400796</v>
      </c>
      <c r="R103" s="159"/>
    </row>
    <row r="104" spans="2:18" ht="21" customHeight="1" x14ac:dyDescent="0.3">
      <c r="B104" s="79">
        <v>2005</v>
      </c>
      <c r="C104" s="170">
        <f>('Ingresos totales'!C104/consumo!C110)*100</f>
        <v>11.124693948290684</v>
      </c>
      <c r="D104" s="170">
        <f>('Ingresos totales'!D104/consumo!D110)*100</f>
        <v>12.060344838320463</v>
      </c>
      <c r="E104" s="170">
        <f>('Ingresos totales'!E104/consumo!E110)*100</f>
        <v>11.69559104093082</v>
      </c>
      <c r="F104" s="170">
        <f>('Ingresos totales'!F104/consumo!F110)*100</f>
        <v>13.720102488072627</v>
      </c>
      <c r="G104" s="170">
        <f>('Ingresos totales'!G104/consumo!G110)*100</f>
        <v>13.203409158808881</v>
      </c>
      <c r="H104" s="170">
        <f>('Ingresos totales'!H104/consumo!H110)*100</f>
        <v>11.974740097963791</v>
      </c>
      <c r="I104" s="170">
        <f>('Ingresos totales'!I104/consumo!I110)*100</f>
        <v>15.263805320650759</v>
      </c>
      <c r="J104" s="170">
        <f>('Ingresos totales'!J104/consumo!J110)*100</f>
        <v>14.115605107938389</v>
      </c>
      <c r="K104" s="170">
        <f>('Ingresos totales'!K104/consumo!K110)*100</f>
        <v>15.103546181260272</v>
      </c>
      <c r="L104" s="170">
        <f>('Ingresos totales'!L104/consumo!L110)*100</f>
        <v>15.254322273716358</v>
      </c>
      <c r="M104" s="170">
        <f>('Ingresos totales'!M104/consumo!M110)*100</f>
        <v>14.905289321553262</v>
      </c>
      <c r="N104" s="170">
        <f>('Ingresos totales'!N104/consumo!N110)*100</f>
        <v>14.55660602576069</v>
      </c>
      <c r="O104" s="176">
        <f>('Ingresos totales'!O104/consumo!O110)*100</f>
        <v>13.346502580489048</v>
      </c>
      <c r="P104" s="170">
        <f>('Ingresos totales'!P104/consumo!P110)*100</f>
        <v>15.127708140087091</v>
      </c>
      <c r="Q104" s="207">
        <f t="shared" si="5"/>
        <v>21.844316787161368</v>
      </c>
      <c r="R104" s="159"/>
    </row>
    <row r="105" spans="2:18" ht="21" customHeight="1" x14ac:dyDescent="0.3">
      <c r="B105" s="79">
        <v>2006</v>
      </c>
      <c r="C105" s="170">
        <f>('Ingresos totales'!C105/consumo!C111)*100</f>
        <v>14.005541824039847</v>
      </c>
      <c r="D105" s="170">
        <f>('Ingresos totales'!D105/consumo!D111)*100</f>
        <v>15.459652620534959</v>
      </c>
      <c r="E105" s="170">
        <f>('Ingresos totales'!E105/consumo!E111)*100</f>
        <v>16.108196249069081</v>
      </c>
      <c r="F105" s="170">
        <f>('Ingresos totales'!F105/consumo!F111)*100</f>
        <v>16.213781500418907</v>
      </c>
      <c r="G105" s="170">
        <f>('Ingresos totales'!G105/consumo!G111)*100</f>
        <v>15.374541102849056</v>
      </c>
      <c r="H105" s="170">
        <f>('Ingresos totales'!H105/consumo!H111)*100</f>
        <v>15.051221618204464</v>
      </c>
      <c r="I105" s="170">
        <f>('Ingresos totales'!I105/consumo!I111)*100</f>
        <v>15.023589549318734</v>
      </c>
      <c r="J105" s="170">
        <f>('Ingresos totales'!J105/consumo!J111)*100</f>
        <v>16.338279893007783</v>
      </c>
      <c r="K105" s="170">
        <f>('Ingresos totales'!K105/consumo!K111)*100</f>
        <v>15.400474563501913</v>
      </c>
      <c r="L105" s="170">
        <f>('Ingresos totales'!L105/consumo!L111)*100</f>
        <v>15.959876444894553</v>
      </c>
      <c r="M105" s="170">
        <f>('Ingresos totales'!M105/consumo!M111)*100</f>
        <v>15.846447376088415</v>
      </c>
      <c r="N105" s="170">
        <f>('Ingresos totales'!N105/consumo!N111)*100</f>
        <v>15.74805865961563</v>
      </c>
      <c r="O105" s="176">
        <f>('Ingresos totales'!O105/consumo!O111)*100</f>
        <v>15.518918474113558</v>
      </c>
      <c r="P105" s="170">
        <f>('Ingresos totales'!P105/consumo!P111)*100</f>
        <v>15.432687952320819</v>
      </c>
      <c r="Q105" s="207">
        <f t="shared" si="5"/>
        <v>16.277042472537453</v>
      </c>
      <c r="R105" s="159"/>
    </row>
    <row r="106" spans="2:18" ht="21" customHeight="1" x14ac:dyDescent="0.3">
      <c r="B106" s="79">
        <v>2007</v>
      </c>
      <c r="C106" s="170">
        <f>('Ingresos totales'!C106/consumo!C112)*100</f>
        <v>15.392958905461571</v>
      </c>
      <c r="D106" s="170">
        <f>('Ingresos totales'!D106/consumo!D112)*100</f>
        <v>16.623328337225651</v>
      </c>
      <c r="E106" s="170">
        <f>('Ingresos totales'!E106/consumo!E112)*100</f>
        <v>14.076260748674741</v>
      </c>
      <c r="F106" s="170">
        <f>('Ingresos totales'!F106/consumo!F112)*100</f>
        <v>15.438499962227912</v>
      </c>
      <c r="G106" s="170">
        <f>('Ingresos totales'!G106/consumo!G112)*100</f>
        <v>14.440844455848435</v>
      </c>
      <c r="H106" s="170">
        <f>('Ingresos totales'!H106/consumo!H112)*100</f>
        <v>14.378318147646823</v>
      </c>
      <c r="I106" s="170">
        <f>('Ingresos totales'!I106/consumo!I112)*100</f>
        <v>14.511356819827476</v>
      </c>
      <c r="J106" s="170">
        <f>('Ingresos totales'!J106/consumo!J112)*100</f>
        <v>16.249343546120574</v>
      </c>
      <c r="K106" s="170">
        <f>('Ingresos totales'!K106/consumo!K112)*100</f>
        <v>15.104579873855659</v>
      </c>
      <c r="L106" s="170">
        <f>('Ingresos totales'!L106/consumo!L112)*100</f>
        <v>15.781050280387509</v>
      </c>
      <c r="M106" s="170">
        <f>('Ingresos totales'!M106/consumo!M112)*100</f>
        <v>16.110354596207571</v>
      </c>
      <c r="N106" s="170">
        <f>('Ingresos totales'!N106/consumo!N112)*100</f>
        <v>15.420516055179132</v>
      </c>
      <c r="O106" s="176">
        <f>('Ingresos totales'!O106/consumo!O112)*100</f>
        <v>15.31037826026691</v>
      </c>
      <c r="P106" s="170">
        <f>('Ingresos totales'!P106/consumo!P112)*100</f>
        <v>16.732304310853507</v>
      </c>
      <c r="Q106" s="207">
        <f t="shared" si="5"/>
        <v>-1.3437805875100461</v>
      </c>
      <c r="R106" s="159"/>
    </row>
    <row r="107" spans="2:18" ht="21" customHeight="1" x14ac:dyDescent="0.3">
      <c r="B107" s="79">
        <v>2008</v>
      </c>
      <c r="C107" s="170">
        <f>('Ingresos totales'!C107/consumo!C113)*100</f>
        <v>14.378704351492152</v>
      </c>
      <c r="D107" s="170">
        <f>('Ingresos totales'!D107/consumo!D113)*100</f>
        <v>17.516905198928974</v>
      </c>
      <c r="E107" s="170">
        <f>('Ingresos totales'!E107/consumo!E113)*100</f>
        <v>17.048695622888022</v>
      </c>
      <c r="F107" s="170">
        <f>('Ingresos totales'!F107/consumo!F113)*100</f>
        <v>17.93644642177405</v>
      </c>
      <c r="G107" s="170">
        <f>('Ingresos totales'!G107/consumo!G113)*100</f>
        <v>20.966237240587731</v>
      </c>
      <c r="H107" s="170">
        <f>('Ingresos totales'!H107/consumo!H113)*100</f>
        <v>20.068064027433039</v>
      </c>
      <c r="I107" s="170">
        <f>('Ingresos totales'!I107/consumo!I113)*100</f>
        <v>19.673724637326188</v>
      </c>
      <c r="J107" s="170">
        <f>('Ingresos totales'!J107/consumo!J113)*100</f>
        <v>19.713362645730463</v>
      </c>
      <c r="K107" s="170">
        <f>('Ingresos totales'!K107/consumo!K113)*100</f>
        <v>19.089207350929239</v>
      </c>
      <c r="L107" s="170">
        <f>('Ingresos totales'!L107/consumo!L113)*100</f>
        <v>20.469478064045727</v>
      </c>
      <c r="M107" s="170">
        <f>('Ingresos totales'!M107/consumo!M113)*100</f>
        <v>24.613661547568441</v>
      </c>
      <c r="N107" s="170">
        <f>('Ingresos totales'!N107/consumo!N113)*100</f>
        <v>24.481936225012095</v>
      </c>
      <c r="O107" s="176">
        <f>('Ingresos totales'!O107/consumo!O113)*100</f>
        <v>19.800416091983376</v>
      </c>
      <c r="P107" s="170">
        <f>('Ingresos totales'!P107/consumo!P113)*100</f>
        <v>21.412412340950972</v>
      </c>
      <c r="Q107" s="207">
        <f t="shared" si="5"/>
        <v>29.326759635775247</v>
      </c>
      <c r="R107" s="159"/>
    </row>
    <row r="108" spans="2:18" ht="21" customHeight="1" x14ac:dyDescent="0.3">
      <c r="B108" s="79">
        <v>2009</v>
      </c>
      <c r="C108" s="170">
        <f>('Ingresos totales'!C108/consumo!C114)*100</f>
        <v>26.999531911985102</v>
      </c>
      <c r="D108" s="170">
        <f>('Ingresos totales'!D108/consumo!D114)*100</f>
        <v>24.741333909899048</v>
      </c>
      <c r="E108" s="170">
        <f>('Ingresos totales'!E108/consumo!E114)*100</f>
        <v>22.882229294135385</v>
      </c>
      <c r="F108" s="170">
        <f>('Ingresos totales'!F108/consumo!F114)*100</f>
        <v>20.032344754658762</v>
      </c>
      <c r="G108" s="170">
        <f>('Ingresos totales'!G108/consumo!G114)*100</f>
        <v>18.966032730964056</v>
      </c>
      <c r="H108" s="170">
        <f>('Ingresos totales'!H108/consumo!H114)*100</f>
        <v>14.452356247297882</v>
      </c>
      <c r="I108" s="170">
        <f>('Ingresos totales'!I108/consumo!I114)*100</f>
        <v>14.981239490751861</v>
      </c>
      <c r="J108" s="170">
        <f>('Ingresos totales'!J108/consumo!J114)*100</f>
        <v>15.846250854408748</v>
      </c>
      <c r="K108" s="170">
        <f>('Ingresos totales'!K108/consumo!K114)*100</f>
        <v>14.676444586443226</v>
      </c>
      <c r="L108" s="170">
        <f>('Ingresos totales'!L108/consumo!L114)*100</f>
        <v>15.526603346688661</v>
      </c>
      <c r="M108" s="170">
        <f>('Ingresos totales'!M108/consumo!M114)*100</f>
        <v>16.067728645092068</v>
      </c>
      <c r="N108" s="170">
        <f>('Ingresos totales'!N108/consumo!N114)*100</f>
        <v>16.620094695310094</v>
      </c>
      <c r="O108" s="176">
        <f>('Ingresos totales'!O108/consumo!O114)*100</f>
        <v>18.73930139927808</v>
      </c>
      <c r="P108" s="170">
        <f>('Ingresos totales'!P108/consumo!P114)*100</f>
        <v>16.760607979017099</v>
      </c>
      <c r="Q108" s="207">
        <f t="shared" si="5"/>
        <v>-5.3590524955428158</v>
      </c>
      <c r="R108" s="159"/>
    </row>
    <row r="109" spans="2:18" ht="21" customHeight="1" x14ac:dyDescent="0.3">
      <c r="B109" s="79">
        <v>2010</v>
      </c>
      <c r="C109" s="170">
        <f>('Ingresos totales'!C109/consumo!C115)*100</f>
        <v>16.753746563597687</v>
      </c>
      <c r="D109" s="170">
        <f>('Ingresos totales'!D109/consumo!D115)*100</f>
        <v>16.955395783611777</v>
      </c>
      <c r="E109" s="170">
        <f>('Ingresos totales'!E109/consumo!E115)*100</f>
        <v>17.179784469093192</v>
      </c>
      <c r="F109" s="170">
        <f>('Ingresos totales'!F109/consumo!F115)*100</f>
        <v>18.366518477807002</v>
      </c>
      <c r="G109" s="170">
        <f>('Ingresos totales'!G109/consumo!G115)*100</f>
        <v>18.853106857391502</v>
      </c>
      <c r="H109" s="170">
        <f>('Ingresos totales'!H109/consumo!H115)*100</f>
        <v>18.90707862577819</v>
      </c>
      <c r="I109" s="170">
        <f>('Ingresos totales'!I109/consumo!I115)*100</f>
        <v>18.894600013950612</v>
      </c>
      <c r="J109" s="170">
        <f>('Ingresos totales'!J109/consumo!J115)*100</f>
        <v>19.678195288971239</v>
      </c>
      <c r="K109" s="170">
        <f>('Ingresos totales'!K109/consumo!K115)*100</f>
        <v>19.506085527046164</v>
      </c>
      <c r="L109" s="170">
        <f>('Ingresos totales'!L109/consumo!L115)*100</f>
        <v>19.126943050920442</v>
      </c>
      <c r="M109" s="170">
        <f>('Ingresos totales'!M109/consumo!M115)*100</f>
        <v>19.458480070410335</v>
      </c>
      <c r="N109" s="170">
        <f>('Ingresos totales'!N109/consumo!N115)*100</f>
        <v>18.689993660267</v>
      </c>
      <c r="O109" s="176">
        <f>('Ingresos totales'!O109/consumo!O115)*100</f>
        <v>18.489152511464692</v>
      </c>
      <c r="P109" s="170">
        <f>('Ingresos totales'!P109/consumo!P115)*100</f>
        <v>18.976037612170575</v>
      </c>
      <c r="Q109" s="207">
        <f t="shared" si="5"/>
        <v>-1.3348890787520218</v>
      </c>
      <c r="R109" s="159"/>
    </row>
    <row r="110" spans="2:18" ht="21" customHeight="1" x14ac:dyDescent="0.3">
      <c r="B110" s="79">
        <v>2011</v>
      </c>
      <c r="C110" s="170">
        <f>('Ingresos totales'!C110/consumo!C116)*100</f>
        <v>18.442451261313856</v>
      </c>
      <c r="D110" s="170">
        <f>('Ingresos totales'!D110/consumo!D116)*100</f>
        <v>18.415092054240422</v>
      </c>
      <c r="E110" s="170">
        <f>('Ingresos totales'!E110/consumo!E116)*100</f>
        <v>18.407130900961537</v>
      </c>
      <c r="F110" s="170">
        <f>('Ingresos totales'!F110/consumo!F116)*100</f>
        <v>18.983609497829335</v>
      </c>
      <c r="G110" s="170">
        <f>('Ingresos totales'!G110/consumo!G116)*100</f>
        <v>18.213980520639165</v>
      </c>
      <c r="H110" s="170">
        <f>('Ingresos totales'!H110/consumo!H116)*100</f>
        <v>20.087115538035896</v>
      </c>
      <c r="I110" s="170">
        <f>('Ingresos totales'!I110/consumo!I116)*100</f>
        <v>20.825921888377835</v>
      </c>
      <c r="J110" s="170">
        <f>('Ingresos totales'!J110/consumo!J116)*100</f>
        <v>21.555403662851901</v>
      </c>
      <c r="K110" s="170">
        <f>('Ingresos totales'!K110/consumo!K116)*100</f>
        <v>23.530684015397444</v>
      </c>
      <c r="L110" s="170">
        <f>('Ingresos totales'!L110/consumo!L116)*100</f>
        <v>22.606478722725388</v>
      </c>
      <c r="M110" s="170">
        <f>('Ingresos totales'!M110/consumo!M116)*100</f>
        <v>23.227981755745635</v>
      </c>
      <c r="N110" s="170">
        <f>('Ingresos totales'!N110/consumo!N116)*100</f>
        <v>24.43267708072981</v>
      </c>
      <c r="O110" s="176">
        <f>('Ingresos totales'!O110/consumo!O116)*100</f>
        <v>20.605428890707522</v>
      </c>
      <c r="P110" s="170">
        <f>('Ingresos totales'!P110/consumo!P116)*100</f>
        <v>23.442511696240064</v>
      </c>
      <c r="Q110" s="207">
        <f t="shared" si="5"/>
        <v>11.446043175481279</v>
      </c>
      <c r="R110" s="159"/>
    </row>
    <row r="111" spans="2:18" ht="21" customHeight="1" x14ac:dyDescent="0.3">
      <c r="B111" s="79">
        <v>2012</v>
      </c>
      <c r="C111" s="170">
        <f>('Ingresos totales'!C111/consumo!C117)*100</f>
        <v>23.406874823310137</v>
      </c>
      <c r="D111" s="170">
        <f>('Ingresos totales'!D111/consumo!D117)*100</f>
        <v>24.510664956692001</v>
      </c>
      <c r="E111" s="170">
        <f>('Ingresos totales'!E111/consumo!E117)*100</f>
        <v>26.0685131261774</v>
      </c>
      <c r="F111" s="170">
        <f>('Ingresos totales'!F111/consumo!F117)*100</f>
        <v>24.338921264781749</v>
      </c>
      <c r="G111" s="170">
        <f>('Ingresos totales'!G111/consumo!G117)*100</f>
        <v>22.599906340814176</v>
      </c>
      <c r="H111" s="170">
        <f>('Ingresos totales'!H111/consumo!H117)*100</f>
        <v>23.734894163823252</v>
      </c>
      <c r="I111" s="170">
        <f>('Ingresos totales'!I111/consumo!I117)*100</f>
        <v>24.946436989017599</v>
      </c>
      <c r="J111" s="170">
        <f>('Ingresos totales'!J111/consumo!J117)*100</f>
        <v>24.904327074246808</v>
      </c>
      <c r="K111" s="170">
        <f>('Ingresos totales'!K111/consumo!K117)*100</f>
        <v>24.98538118731091</v>
      </c>
      <c r="L111" s="170">
        <f>('Ingresos totales'!L111/consumo!L117)*100</f>
        <v>27.304765541209342</v>
      </c>
      <c r="M111" s="170">
        <f>('Ingresos totales'!M111/consumo!M117)*100</f>
        <v>24.074495156556814</v>
      </c>
      <c r="N111" s="170">
        <f>('Ingresos totales'!N111/consumo!N117)*100</f>
        <v>36.042355545470762</v>
      </c>
      <c r="O111" s="176">
        <f>('Ingresos totales'!O111/consumo!O117)*100</f>
        <v>24.447515858749597</v>
      </c>
      <c r="P111" s="170">
        <f>('Ingresos totales'!P111/consumo!P117)*100</f>
        <v>24.784892798139577</v>
      </c>
      <c r="Q111" s="207">
        <f t="shared" si="5"/>
        <v>18.645993676815674</v>
      </c>
      <c r="R111" s="159"/>
    </row>
    <row r="112" spans="2:18" ht="21" customHeight="1" x14ac:dyDescent="0.3">
      <c r="B112" s="79">
        <v>2013</v>
      </c>
      <c r="C112" s="170">
        <f>('Ingresos totales'!C112/consumo!C118)*100</f>
        <v>25.140321188263311</v>
      </c>
      <c r="D112" s="170">
        <f>('Ingresos totales'!D112/consumo!D118)*100</f>
        <v>24.447104974237821</v>
      </c>
      <c r="E112" s="170">
        <f>('Ingresos totales'!E112/consumo!E118)*100</f>
        <v>25.680410534350713</v>
      </c>
      <c r="F112" s="170">
        <f>('Ingresos totales'!F112/consumo!F118)*100</f>
        <v>25.319610891071846</v>
      </c>
      <c r="G112" s="170">
        <f>('Ingresos totales'!G112/consumo!G118)*100</f>
        <v>21.156625438824218</v>
      </c>
      <c r="H112" s="170">
        <f>('Ingresos totales'!H112/consumo!H118)*100</f>
        <v>24.214056884944846</v>
      </c>
      <c r="I112" s="170">
        <f>('Ingresos totales'!I112/consumo!I118)*100</f>
        <v>23.847992251196455</v>
      </c>
      <c r="J112" s="170">
        <f>('Ingresos totales'!J112/consumo!J118)*100</f>
        <v>27.321184611989107</v>
      </c>
      <c r="K112" s="170">
        <f>('Ingresos totales'!K112/consumo!K118)*100</f>
        <v>23.272441433418368</v>
      </c>
      <c r="L112" s="170">
        <f>('Ingresos totales'!L112/consumo!L118)*100</f>
        <v>23.201538922581719</v>
      </c>
      <c r="M112" s="170">
        <f>('Ingresos totales'!M112/consumo!M118)*100</f>
        <v>23.526675330953793</v>
      </c>
      <c r="N112" s="170">
        <f>('Ingresos totales'!N112/consumo!N118)*100</f>
        <v>7.9945261152448222</v>
      </c>
      <c r="O112" s="176">
        <f>('Ingresos totales'!O112/consumo!O118)*100</f>
        <v>23.640302349019819</v>
      </c>
      <c r="P112" s="170">
        <f>('Ingresos totales'!P112/consumo!P118)*100</f>
        <v>21.753130728405282</v>
      </c>
      <c r="Q112" s="207">
        <f t="shared" si="5"/>
        <v>-3.3018222153678667</v>
      </c>
      <c r="R112" s="159"/>
    </row>
    <row r="113" spans="2:18" ht="21" customHeight="1" x14ac:dyDescent="0.3">
      <c r="B113" s="79">
        <v>2014</v>
      </c>
      <c r="C113" s="170">
        <f>('Ingresos totales'!C113/consumo!C119)*100</f>
        <v>22.751286940979234</v>
      </c>
      <c r="D113" s="170">
        <f>('Ingresos totales'!D113/consumo!D119)*100</f>
        <v>22.77532024429318</v>
      </c>
      <c r="E113" s="170">
        <f>('Ingresos totales'!E113/consumo!E119)*100</f>
        <v>18.796236610470167</v>
      </c>
      <c r="F113" s="170">
        <f>('Ingresos totales'!F113/consumo!F119)*100</f>
        <v>21.608872172332497</v>
      </c>
      <c r="G113" s="170">
        <f>('Ingresos totales'!G113/consumo!G119)*100</f>
        <v>22.923126737133337</v>
      </c>
      <c r="H113" s="170">
        <f>('Ingresos totales'!H113/consumo!H119)*100</f>
        <v>22.106593925842891</v>
      </c>
      <c r="I113" s="170">
        <f>('Ingresos totales'!I113/consumo!I119)*100</f>
        <v>22.356643147856957</v>
      </c>
      <c r="J113" s="170">
        <f>('Ingresos totales'!J113/consumo!J119)*100</f>
        <v>24.863792427900311</v>
      </c>
      <c r="K113" s="170">
        <f>('Ingresos totales'!K113/consumo!K119)*100</f>
        <v>24.35998012722894</v>
      </c>
      <c r="L113" s="170">
        <f>('Ingresos totales'!L113/consumo!L119)*100</f>
        <v>23.508387870707811</v>
      </c>
      <c r="M113" s="170">
        <f>('Ingresos totales'!M113/consumo!M119)*100</f>
        <v>23.748426083064174</v>
      </c>
      <c r="N113" s="170">
        <f>('Ingresos totales'!N113/consumo!N119)*100</f>
        <v>24.102822337101848</v>
      </c>
      <c r="O113" s="176">
        <f>('Ingresos totales'!O113/consumo!O119)*100</f>
        <v>23.003944668530778</v>
      </c>
      <c r="P113" s="170">
        <f>('Ingresos totales'!P113/consumo!P119)*100</f>
        <v>23.020668190010802</v>
      </c>
      <c r="Q113" s="207">
        <f t="shared" si="5"/>
        <v>-2.6918339329760177</v>
      </c>
      <c r="R113" s="159"/>
    </row>
    <row r="114" spans="2:18" ht="21" customHeight="1" x14ac:dyDescent="0.3">
      <c r="B114" s="85">
        <v>2015</v>
      </c>
      <c r="C114" s="171">
        <f>('Ingresos totales'!C114/consumo!C120)*100</f>
        <v>22.62197648505445</v>
      </c>
      <c r="D114" s="171">
        <f>('Ingresos totales'!D114/consumo!D120)*100</f>
        <v>23.805670454170599</v>
      </c>
      <c r="E114" s="171">
        <f>('Ingresos totales'!E114/consumo!E120)*100</f>
        <v>22.952769696026223</v>
      </c>
      <c r="F114" s="171">
        <f>('Ingresos totales'!F114/consumo!F120)*100</f>
        <v>23.249849298610282</v>
      </c>
      <c r="G114" s="171">
        <f>('Ingresos totales'!G114/consumo!G120)*100</f>
        <v>21.043908149498208</v>
      </c>
      <c r="H114" s="171">
        <f>('Ingresos totales'!H114/consumo!H120)*100</f>
        <v>20.23710870931215</v>
      </c>
      <c r="I114" s="171">
        <f>('Ingresos totales'!I114/consumo!I120)*100</f>
        <v>18.973306847686679</v>
      </c>
      <c r="J114" s="171">
        <f>('Ingresos totales'!J114/consumo!J120)*100</f>
        <v>19.156141264367601</v>
      </c>
      <c r="K114" s="171">
        <f>('Ingresos totales'!K114/consumo!K120)*100</f>
        <v>19.174762858928638</v>
      </c>
      <c r="L114" s="171">
        <f>('Ingresos totales'!L114/consumo!L120)*100</f>
        <v>19.093372490210779</v>
      </c>
      <c r="M114" s="171">
        <f>('Ingresos totales'!M114/consumo!M120)*100</f>
        <v>17.2659257287558</v>
      </c>
      <c r="N114" s="171"/>
      <c r="O114" s="177">
        <f>('Ingresos totales'!O114/consumo!O120)*100</f>
        <v>20.748315437943603</v>
      </c>
      <c r="P114" s="171"/>
      <c r="Q114" s="218">
        <f t="shared" si="5"/>
        <v>-9.805401912972167</v>
      </c>
      <c r="R114" s="159"/>
    </row>
    <row r="115" spans="2:18" ht="21" customHeight="1" x14ac:dyDescent="0.3">
      <c r="B115" s="95"/>
      <c r="C115" s="96"/>
      <c r="D115" s="96"/>
      <c r="E115" s="96"/>
      <c r="F115" s="96"/>
      <c r="G115" s="96"/>
      <c r="H115" s="96"/>
      <c r="O115" s="97"/>
      <c r="P115" s="96"/>
      <c r="R115" s="156"/>
    </row>
    <row r="116" spans="2:18" ht="21" customHeight="1" x14ac:dyDescent="0.3">
      <c r="R116" s="156"/>
    </row>
    <row r="117" spans="2:18" ht="33" customHeight="1" x14ac:dyDescent="0.5">
      <c r="B117" s="72" t="s">
        <v>59</v>
      </c>
      <c r="C117" s="123"/>
      <c r="D117" s="123"/>
      <c r="E117" s="123"/>
      <c r="F117" s="123"/>
      <c r="G117" s="123"/>
      <c r="H117" s="123"/>
      <c r="I117" s="123"/>
      <c r="J117" s="123"/>
      <c r="K117" s="123"/>
      <c r="L117" s="123"/>
      <c r="M117" s="123"/>
      <c r="N117" s="123"/>
      <c r="O117" s="123"/>
      <c r="P117" s="123"/>
      <c r="Q117" s="123"/>
      <c r="R117" s="160"/>
    </row>
    <row r="118" spans="2:18" ht="31.2" x14ac:dyDescent="0.3">
      <c r="B118" s="139" t="s">
        <v>23</v>
      </c>
      <c r="C118" s="140" t="s">
        <v>24</v>
      </c>
      <c r="D118" s="141" t="s">
        <v>25</v>
      </c>
      <c r="E118" s="141" t="s">
        <v>26</v>
      </c>
      <c r="F118" s="141" t="s">
        <v>27</v>
      </c>
      <c r="G118" s="141" t="s">
        <v>28</v>
      </c>
      <c r="H118" s="141" t="s">
        <v>29</v>
      </c>
      <c r="I118" s="141" t="s">
        <v>30</v>
      </c>
      <c r="J118" s="141" t="s">
        <v>31</v>
      </c>
      <c r="K118" s="141" t="s">
        <v>32</v>
      </c>
      <c r="L118" s="141" t="s">
        <v>33</v>
      </c>
      <c r="M118" s="141" t="s">
        <v>34</v>
      </c>
      <c r="N118" s="140" t="s">
        <v>35</v>
      </c>
      <c r="O118" s="142" t="s">
        <v>36</v>
      </c>
      <c r="P118" s="143" t="s">
        <v>37</v>
      </c>
      <c r="Q118" s="144" t="s">
        <v>38</v>
      </c>
      <c r="R118" s="157"/>
    </row>
    <row r="119" spans="2:18" ht="21" customHeight="1" x14ac:dyDescent="0.3">
      <c r="B119" s="79">
        <v>2000</v>
      </c>
      <c r="C119" s="169">
        <f>('Ingresos totales'!C118/consumo!C125)*100</f>
        <v>9.8204911955026155</v>
      </c>
      <c r="D119" s="169">
        <f>('Ingresos totales'!D118/consumo!D125)*100</f>
        <v>10.086113218682589</v>
      </c>
      <c r="E119" s="169">
        <f>('Ingresos totales'!E118/consumo!E125)*100</f>
        <v>10.5353648920109</v>
      </c>
      <c r="F119" s="169">
        <f>('Ingresos totales'!F118/consumo!F125)*100</f>
        <v>10.506425363029178</v>
      </c>
      <c r="G119" s="169">
        <f>('Ingresos totales'!G118/consumo!G125)*100</f>
        <v>10.515850373067176</v>
      </c>
      <c r="H119" s="169">
        <f>('Ingresos totales'!H118/consumo!H125)*100</f>
        <v>10.599203057678784</v>
      </c>
      <c r="I119" s="169">
        <f>('Ingresos totales'!I118/consumo!I125)*100</f>
        <v>11.17180396790793</v>
      </c>
      <c r="J119" s="169">
        <f>('Ingresos totales'!J118/consumo!J125)*100</f>
        <v>11.345655856444417</v>
      </c>
      <c r="K119" s="169">
        <f>('Ingresos totales'!K118/consumo!K125)*100</f>
        <v>11.182990452561627</v>
      </c>
      <c r="L119" s="169">
        <f>('Ingresos totales'!L118/consumo!L125)*100</f>
        <v>11.778956881586343</v>
      </c>
      <c r="M119" s="169">
        <f>('Ingresos totales'!M118/consumo!M125)*100</f>
        <v>11.851431851795112</v>
      </c>
      <c r="N119" s="169">
        <f>('Ingresos totales'!N118/consumo!N125)*100</f>
        <v>11.984645406377552</v>
      </c>
      <c r="O119" s="175">
        <f>('Ingresos totales'!O118/consumo!O125)*100</f>
        <v>10.935524382074815</v>
      </c>
      <c r="P119" s="169">
        <f>('Ingresos totales'!P118/consumo!P125)*100</f>
        <v>11.983326114956798</v>
      </c>
      <c r="Q119" s="219"/>
      <c r="R119" s="158"/>
    </row>
    <row r="120" spans="2:18" ht="21" customHeight="1" x14ac:dyDescent="0.3">
      <c r="B120" s="79">
        <v>2001</v>
      </c>
      <c r="C120" s="170">
        <f>('Ingresos totales'!C119/consumo!C126)*100</f>
        <v>11.938280340614002</v>
      </c>
      <c r="D120" s="170">
        <f>('Ingresos totales'!D119/consumo!D126)*100</f>
        <v>12.43472862291445</v>
      </c>
      <c r="E120" s="170">
        <f>('Ingresos totales'!E119/consumo!E126)*100</f>
        <v>12.611235767638943</v>
      </c>
      <c r="F120" s="170">
        <f>('Ingresos totales'!F119/consumo!F126)*100</f>
        <v>12.601099263566107</v>
      </c>
      <c r="G120" s="170">
        <f>('Ingresos totales'!G119/consumo!G126)*100</f>
        <v>12.726929121686245</v>
      </c>
      <c r="H120" s="170">
        <f>('Ingresos totales'!H119/consumo!H126)*100</f>
        <v>11.845348343100925</v>
      </c>
      <c r="I120" s="170">
        <f>('Ingresos totales'!I119/consumo!I126)*100</f>
        <v>13.0952428987615</v>
      </c>
      <c r="J120" s="170">
        <f>('Ingresos totales'!J119/consumo!J126)*100</f>
        <v>12.78727665428586</v>
      </c>
      <c r="K120" s="170">
        <f>('Ingresos totales'!K119/consumo!K126)*100</f>
        <v>12.060523541083509</v>
      </c>
      <c r="L120" s="170">
        <f>('Ingresos totales'!L119/consumo!L126)*100</f>
        <v>13.252776465054422</v>
      </c>
      <c r="M120" s="170">
        <f>('Ingresos totales'!M119/consumo!M126)*100</f>
        <v>12.201689758332304</v>
      </c>
      <c r="N120" s="170">
        <f>('Ingresos totales'!N119/consumo!N126)*100</f>
        <v>11.871451314454836</v>
      </c>
      <c r="O120" s="176">
        <f>('Ingresos totales'!O119/consumo!O126)*100</f>
        <v>12.43955462721881</v>
      </c>
      <c r="P120" s="170">
        <f>('Ingresos totales'!P119/consumo!P126)*100</f>
        <v>11.933846050732377</v>
      </c>
      <c r="Q120" s="207">
        <f>((O120/O119)-1)*100</f>
        <v>13.753617957355168</v>
      </c>
      <c r="R120" s="159"/>
    </row>
    <row r="121" spans="2:18" ht="21" customHeight="1" x14ac:dyDescent="0.3">
      <c r="B121" s="79">
        <v>2002</v>
      </c>
      <c r="C121" s="170">
        <f>('Ingresos totales'!C120/consumo!C127)*100</f>
        <v>11.66451104614168</v>
      </c>
      <c r="D121" s="170">
        <f>('Ingresos totales'!D120/consumo!D127)*100</f>
        <v>11.273401322389311</v>
      </c>
      <c r="E121" s="170">
        <f>('Ingresos totales'!E120/consumo!E127)*100</f>
        <v>11.558272472063754</v>
      </c>
      <c r="F121" s="170">
        <f>('Ingresos totales'!F120/consumo!F127)*100</f>
        <v>11.686754639249445</v>
      </c>
      <c r="G121" s="170">
        <f>('Ingresos totales'!G120/consumo!G127)*100</f>
        <v>10.953915515045612</v>
      </c>
      <c r="H121" s="170">
        <f>('Ingresos totales'!H120/consumo!H127)*100</f>
        <v>11.18300350964569</v>
      </c>
      <c r="I121" s="170">
        <f>('Ingresos totales'!I120/consumo!I127)*100</f>
        <v>10.95144958875033</v>
      </c>
      <c r="J121" s="170">
        <f>('Ingresos totales'!J120/consumo!J127)*100</f>
        <v>10.890921267533868</v>
      </c>
      <c r="K121" s="170">
        <f>('Ingresos totales'!K120/consumo!K127)*100</f>
        <v>10.95317111163925</v>
      </c>
      <c r="L121" s="170">
        <f>('Ingresos totales'!L120/consumo!L127)*100</f>
        <v>11.572055824387533</v>
      </c>
      <c r="M121" s="170">
        <f>('Ingresos totales'!M120/consumo!M127)*100</f>
        <v>11.427849107556995</v>
      </c>
      <c r="N121" s="170">
        <f>('Ingresos totales'!N120/consumo!N127)*100</f>
        <v>11.39916080718606</v>
      </c>
      <c r="O121" s="176">
        <f>('Ingresos totales'!O120/consumo!O127)*100</f>
        <v>11.302644042988403</v>
      </c>
      <c r="P121" s="170">
        <f>('Ingresos totales'!P120/consumo!P127)*100</f>
        <v>11.663714264271574</v>
      </c>
      <c r="Q121" s="207">
        <f t="shared" ref="Q121:Q134" si="6">((O121/O120)-1)*100</f>
        <v>-9.1394798149987526</v>
      </c>
      <c r="R121" s="159"/>
    </row>
    <row r="122" spans="2:18" ht="21" customHeight="1" x14ac:dyDescent="0.3">
      <c r="B122" s="79">
        <v>2003</v>
      </c>
      <c r="C122" s="170">
        <f>('Ingresos totales'!C121/consumo!C128)*100</f>
        <v>11.857255007723197</v>
      </c>
      <c r="D122" s="170">
        <f>('Ingresos totales'!D121/consumo!D128)*100</f>
        <v>12.306457577337964</v>
      </c>
      <c r="E122" s="170">
        <f>('Ingresos totales'!E121/consumo!E128)*100</f>
        <v>11.611827517826692</v>
      </c>
      <c r="F122" s="170">
        <f>('Ingresos totales'!F121/consumo!F128)*100</f>
        <v>12.212599108842975</v>
      </c>
      <c r="G122" s="170">
        <f>('Ingresos totales'!G121/consumo!G128)*100</f>
        <v>12.136621058172247</v>
      </c>
      <c r="H122" s="170">
        <f>('Ingresos totales'!H121/consumo!H128)*100</f>
        <v>12.335065842220287</v>
      </c>
      <c r="I122" s="170">
        <f>('Ingresos totales'!I121/consumo!I128)*100</f>
        <v>13.267991722503536</v>
      </c>
      <c r="J122" s="170">
        <f>('Ingresos totales'!J121/consumo!J128)*100</f>
        <v>13.179547730270254</v>
      </c>
      <c r="K122" s="170">
        <f>('Ingresos totales'!K121/consumo!K128)*100</f>
        <v>13.709372518706422</v>
      </c>
      <c r="L122" s="170">
        <f>('Ingresos totales'!L121/consumo!L128)*100</f>
        <v>13.389385329599254</v>
      </c>
      <c r="M122" s="170">
        <f>('Ingresos totales'!M121/consumo!M128)*100</f>
        <v>12.659572613215071</v>
      </c>
      <c r="N122" s="170">
        <f>('Ingresos totales'!N121/consumo!N128)*100</f>
        <v>12.963386774714536</v>
      </c>
      <c r="O122" s="176">
        <f>('Ingresos totales'!O121/consumo!O128)*100</f>
        <v>12.614861779740828</v>
      </c>
      <c r="P122" s="170">
        <f>('Ingresos totales'!P121/consumo!P128)*100</f>
        <v>12.806501100329761</v>
      </c>
      <c r="Q122" s="207">
        <f t="shared" si="6"/>
        <v>11.609829804084292</v>
      </c>
      <c r="R122" s="159"/>
    </row>
    <row r="123" spans="2:18" ht="21" customHeight="1" x14ac:dyDescent="0.3">
      <c r="B123" s="79">
        <v>2004</v>
      </c>
      <c r="C123" s="170">
        <f>('Ingresos totales'!C122/consumo!C129)*100</f>
        <v>12.444481851685419</v>
      </c>
      <c r="D123" s="170">
        <f>('Ingresos totales'!D122/consumo!D129)*100</f>
        <v>12.540447508015944</v>
      </c>
      <c r="E123" s="170">
        <f>('Ingresos totales'!E122/consumo!E129)*100</f>
        <v>12.9872918643253</v>
      </c>
      <c r="F123" s="170">
        <f>('Ingresos totales'!F122/consumo!F129)*100</f>
        <v>12.107790020878715</v>
      </c>
      <c r="G123" s="170">
        <f>('Ingresos totales'!G122/consumo!G129)*100</f>
        <v>12.335608913220819</v>
      </c>
      <c r="H123" s="170">
        <f>('Ingresos totales'!H122/consumo!H129)*100</f>
        <v>12.372967003148148</v>
      </c>
      <c r="I123" s="170">
        <f>('Ingresos totales'!I122/consumo!I129)*100</f>
        <v>13.31273753348054</v>
      </c>
      <c r="J123" s="170">
        <f>('Ingresos totales'!J122/consumo!J129)*100</f>
        <v>13.115009434387618</v>
      </c>
      <c r="K123" s="170">
        <f>('Ingresos totales'!K122/consumo!K129)*100</f>
        <v>13.644108244951845</v>
      </c>
      <c r="L123" s="170">
        <f>('Ingresos totales'!L122/consumo!L129)*100</f>
        <v>12.696717526432364</v>
      </c>
      <c r="M123" s="170">
        <f>('Ingresos totales'!M122/consumo!M129)*100</f>
        <v>12.636614808224333</v>
      </c>
      <c r="N123" s="170">
        <f>('Ingresos totales'!N122/consumo!N129)*100</f>
        <v>14.027243145793108</v>
      </c>
      <c r="O123" s="176">
        <f>('Ingresos totales'!O122/consumo!O129)*100</f>
        <v>12.834515579466515</v>
      </c>
      <c r="P123" s="170">
        <f>('Ingresos totales'!P122/consumo!P129)*100</f>
        <v>13.451076490838023</v>
      </c>
      <c r="Q123" s="207">
        <f t="shared" si="6"/>
        <v>1.7412303326101108</v>
      </c>
      <c r="R123" s="159"/>
    </row>
    <row r="124" spans="2:18" ht="21" customHeight="1" x14ac:dyDescent="0.3">
      <c r="B124" s="79">
        <v>2005</v>
      </c>
      <c r="C124" s="170">
        <f>('Ingresos totales'!C123/consumo!C130)*100</f>
        <v>12.900795228968958</v>
      </c>
      <c r="D124" s="170">
        <f>('Ingresos totales'!D123/consumo!D130)*100</f>
        <v>13.266073281455002</v>
      </c>
      <c r="E124" s="170">
        <f>('Ingresos totales'!E123/consumo!E130)*100</f>
        <v>13.654460900660565</v>
      </c>
      <c r="F124" s="170">
        <f>('Ingresos totales'!F123/consumo!F130)*100</f>
        <v>14.489718516272465</v>
      </c>
      <c r="G124" s="170">
        <f>('Ingresos totales'!G123/consumo!G130)*100</f>
        <v>14.049154406842243</v>
      </c>
      <c r="H124" s="170">
        <f>('Ingresos totales'!H123/consumo!H130)*100</f>
        <v>13.60892562234576</v>
      </c>
      <c r="I124" s="170">
        <f>('Ingresos totales'!I123/consumo!I130)*100</f>
        <v>14.75134829854966</v>
      </c>
      <c r="J124" s="170">
        <f>('Ingresos totales'!J123/consumo!J130)*100</f>
        <v>16.158708378919183</v>
      </c>
      <c r="K124" s="170">
        <f>('Ingresos totales'!K123/consumo!K130)*100</f>
        <v>15.675919186398607</v>
      </c>
      <c r="L124" s="170">
        <f>('Ingresos totales'!L123/consumo!L130)*100</f>
        <v>16.584256500123676</v>
      </c>
      <c r="M124" s="170">
        <f>('Ingresos totales'!M123/consumo!M130)*100</f>
        <v>16.557305966308309</v>
      </c>
      <c r="N124" s="170">
        <f>('Ingresos totales'!N123/consumo!N130)*100</f>
        <v>16.28567239697681</v>
      </c>
      <c r="O124" s="176">
        <f>('Ingresos totales'!O123/consumo!O130)*100</f>
        <v>14.814699678073959</v>
      </c>
      <c r="P124" s="170">
        <f>('Ingresos totales'!P123/consumo!P130)*100</f>
        <v>16.954892746876769</v>
      </c>
      <c r="Q124" s="207">
        <f t="shared" si="6"/>
        <v>15.428584634510623</v>
      </c>
      <c r="R124" s="159"/>
    </row>
    <row r="125" spans="2:18" ht="21" customHeight="1" x14ac:dyDescent="0.3">
      <c r="B125" s="79">
        <v>2006</v>
      </c>
      <c r="C125" s="170">
        <f>('Ingresos totales'!C124/consumo!C131)*100</f>
        <v>16.570249521695064</v>
      </c>
      <c r="D125" s="170">
        <f>('Ingresos totales'!D124/consumo!D131)*100</f>
        <v>17.969188237757791</v>
      </c>
      <c r="E125" s="170">
        <f>('Ingresos totales'!E124/consumo!E131)*100</f>
        <v>18.354813735176453</v>
      </c>
      <c r="F125" s="170">
        <f>('Ingresos totales'!F124/consumo!F131)*100</f>
        <v>18.764579601057203</v>
      </c>
      <c r="G125" s="170">
        <f>('Ingresos totales'!G124/consumo!G131)*100</f>
        <v>17.508274705864334</v>
      </c>
      <c r="H125" s="170">
        <f>('Ingresos totales'!H124/consumo!H131)*100</f>
        <v>17.771396992324192</v>
      </c>
      <c r="I125" s="170">
        <f>('Ingresos totales'!I124/consumo!I131)*100</f>
        <v>17.917143037640891</v>
      </c>
      <c r="J125" s="170">
        <f>('Ingresos totales'!J124/consumo!J131)*100</f>
        <v>18.362919751411113</v>
      </c>
      <c r="K125" s="170">
        <f>('Ingresos totales'!K124/consumo!K131)*100</f>
        <v>17.811416370793093</v>
      </c>
      <c r="L125" s="170">
        <f>('Ingresos totales'!L124/consumo!L131)*100</f>
        <v>18.597188646006856</v>
      </c>
      <c r="M125" s="170">
        <f>('Ingresos totales'!M124/consumo!M131)*100</f>
        <v>18.447323401910566</v>
      </c>
      <c r="N125" s="170">
        <f>('Ingresos totales'!N124/consumo!N131)*100</f>
        <v>17.858021457581387</v>
      </c>
      <c r="O125" s="176">
        <f>('Ingresos totales'!O124/consumo!O131)*100</f>
        <v>17.986854647432203</v>
      </c>
      <c r="P125" s="170">
        <f>('Ingresos totales'!P124/consumo!P131)*100</f>
        <v>17.923577867766852</v>
      </c>
      <c r="Q125" s="207">
        <f t="shared" si="6"/>
        <v>21.412212453102207</v>
      </c>
      <c r="R125" s="159"/>
    </row>
    <row r="126" spans="2:18" ht="21" customHeight="1" x14ac:dyDescent="0.3">
      <c r="B126" s="79">
        <v>2007</v>
      </c>
      <c r="C126" s="170">
        <f>('Ingresos totales'!C125/consumo!C132)*100</f>
        <v>18.150894113968459</v>
      </c>
      <c r="D126" s="170">
        <f>('Ingresos totales'!D125/consumo!D132)*100</f>
        <v>18.990492323820522</v>
      </c>
      <c r="E126" s="170">
        <f>('Ingresos totales'!E125/consumo!E132)*100</f>
        <v>18.108740037586763</v>
      </c>
      <c r="F126" s="170">
        <f>('Ingresos totales'!F125/consumo!F132)*100</f>
        <v>17.620905818093433</v>
      </c>
      <c r="G126" s="170">
        <f>('Ingresos totales'!G125/consumo!G132)*100</f>
        <v>16.748906704777035</v>
      </c>
      <c r="H126" s="170">
        <f>('Ingresos totales'!H125/consumo!H132)*100</f>
        <v>16.517261833493375</v>
      </c>
      <c r="I126" s="170">
        <f>('Ingresos totales'!I125/consumo!I132)*100</f>
        <v>17.066557138156536</v>
      </c>
      <c r="J126" s="170">
        <f>('Ingresos totales'!J125/consumo!J132)*100</f>
        <v>18.474975509176268</v>
      </c>
      <c r="K126" s="170">
        <f>('Ingresos totales'!K125/consumo!K132)*100</f>
        <v>17.248358510205318</v>
      </c>
      <c r="L126" s="170">
        <f>('Ingresos totales'!L125/consumo!L132)*100</f>
        <v>18.042392734124821</v>
      </c>
      <c r="M126" s="170">
        <f>('Ingresos totales'!M125/consumo!M132)*100</f>
        <v>18.395022819579594</v>
      </c>
      <c r="N126" s="170">
        <f>('Ingresos totales'!N125/consumo!N132)*100</f>
        <v>17.705615627635591</v>
      </c>
      <c r="O126" s="176">
        <f>('Ingresos totales'!O125/consumo!O132)*100</f>
        <v>17.758519528657111</v>
      </c>
      <c r="P126" s="170">
        <f>('Ingresos totales'!P125/consumo!P132)*100</f>
        <v>19.216324700241554</v>
      </c>
      <c r="Q126" s="207">
        <f t="shared" si="6"/>
        <v>-1.2694555176587796</v>
      </c>
      <c r="R126" s="159"/>
    </row>
    <row r="127" spans="2:18" ht="21" customHeight="1" x14ac:dyDescent="0.3">
      <c r="B127" s="79">
        <v>2008</v>
      </c>
      <c r="C127" s="170">
        <f>('Ingresos totales'!C126/consumo!C133)*100</f>
        <v>19.012357723538898</v>
      </c>
      <c r="D127" s="170">
        <f>('Ingresos totales'!D126/consumo!D133)*100</f>
        <v>19.562229149018595</v>
      </c>
      <c r="E127" s="170">
        <f>('Ingresos totales'!E126/consumo!E133)*100</f>
        <v>19.632045277503138</v>
      </c>
      <c r="F127" s="170">
        <f>('Ingresos totales'!F126/consumo!F133)*100</f>
        <v>20.403701556683764</v>
      </c>
      <c r="G127" s="170">
        <f>('Ingresos totales'!G126/consumo!G133)*100</f>
        <v>22.894915354213172</v>
      </c>
      <c r="H127" s="170">
        <f>('Ingresos totales'!H126/consumo!H133)*100</f>
        <v>22.280845678998162</v>
      </c>
      <c r="I127" s="170">
        <f>('Ingresos totales'!I126/consumo!I133)*100</f>
        <v>22.387475013220012</v>
      </c>
      <c r="J127" s="170">
        <f>('Ingresos totales'!J126/consumo!J133)*100</f>
        <v>23.064165441319666</v>
      </c>
      <c r="K127" s="170">
        <f>('Ingresos totales'!K126/consumo!K133)*100</f>
        <v>21.320829143498209</v>
      </c>
      <c r="L127" s="170">
        <f>('Ingresos totales'!L126/consumo!L133)*100</f>
        <v>23.128385223681928</v>
      </c>
      <c r="M127" s="170">
        <f>('Ingresos totales'!M126/consumo!M133)*100</f>
        <v>25.355790476324337</v>
      </c>
      <c r="N127" s="170">
        <f>('Ingresos totales'!N126/consumo!N133)*100</f>
        <v>28.231658127671917</v>
      </c>
      <c r="O127" s="176">
        <f>('Ingresos totales'!O126/consumo!O133)*100</f>
        <v>22.194706624800801</v>
      </c>
      <c r="P127" s="170">
        <f>('Ingresos totales'!P126/consumo!P133)*100</f>
        <v>24.122270282863152</v>
      </c>
      <c r="Q127" s="207">
        <f t="shared" si="6"/>
        <v>24.980613327507228</v>
      </c>
      <c r="R127" s="159"/>
    </row>
    <row r="128" spans="2:18" ht="21" customHeight="1" x14ac:dyDescent="0.3">
      <c r="B128" s="79">
        <v>2009</v>
      </c>
      <c r="C128" s="170">
        <f>('Ingresos totales'!C127/consumo!C134)*100</f>
        <v>29.405770553294751</v>
      </c>
      <c r="D128" s="170">
        <f>('Ingresos totales'!D127/consumo!D134)*100</f>
        <v>27.761745502368164</v>
      </c>
      <c r="E128" s="170">
        <f>('Ingresos totales'!E127/consumo!E134)*100</f>
        <v>25.654584872824575</v>
      </c>
      <c r="F128" s="170">
        <f>('Ingresos totales'!F127/consumo!F134)*100</f>
        <v>23.170908363717764</v>
      </c>
      <c r="G128" s="170">
        <f>('Ingresos totales'!G127/consumo!G134)*100</f>
        <v>21.20788476655845</v>
      </c>
      <c r="H128" s="170">
        <f>('Ingresos totales'!H127/consumo!H134)*100</f>
        <v>17.271283346032419</v>
      </c>
      <c r="I128" s="170">
        <f>('Ingresos totales'!I127/consumo!I134)*100</f>
        <v>18.12519236525711</v>
      </c>
      <c r="J128" s="170">
        <f>('Ingresos totales'!J127/consumo!J134)*100</f>
        <v>18.352485251908323</v>
      </c>
      <c r="K128" s="170">
        <f>('Ingresos totales'!K127/consumo!K134)*100</f>
        <v>17.811924465465044</v>
      </c>
      <c r="L128" s="170">
        <f>('Ingresos totales'!L127/consumo!L134)*100</f>
        <v>18.261283305379379</v>
      </c>
      <c r="M128" s="170">
        <f>('Ingresos totales'!M127/consumo!M134)*100</f>
        <v>18.814474352101385</v>
      </c>
      <c r="N128" s="170">
        <f>('Ingresos totales'!N127/consumo!N134)*100</f>
        <v>19.633837136615153</v>
      </c>
      <c r="O128" s="176">
        <f>('Ingresos totales'!O127/consumo!O134)*100</f>
        <v>21.528563945219833</v>
      </c>
      <c r="P128" s="170">
        <f>('Ingresos totales'!P127/consumo!P134)*100</f>
        <v>19.776882371555129</v>
      </c>
      <c r="Q128" s="207">
        <f t="shared" si="6"/>
        <v>-3.0013583456724224</v>
      </c>
      <c r="R128" s="159"/>
    </row>
    <row r="129" spans="2:18" ht="21" customHeight="1" x14ac:dyDescent="0.3">
      <c r="B129" s="79">
        <v>2010</v>
      </c>
      <c r="C129" s="170">
        <f>('Ingresos totales'!C128/consumo!C135)*100</f>
        <v>19.710655610574584</v>
      </c>
      <c r="D129" s="170">
        <f>('Ingresos totales'!D128/consumo!D135)*100</f>
        <v>20.052491415508868</v>
      </c>
      <c r="E129" s="170">
        <f>('Ingresos totales'!E128/consumo!E135)*100</f>
        <v>20.165622582335033</v>
      </c>
      <c r="F129" s="170">
        <f>('Ingresos totales'!F128/consumo!F135)*100</f>
        <v>21.706375645100117</v>
      </c>
      <c r="G129" s="170">
        <f>('Ingresos totales'!G128/consumo!G135)*100</f>
        <v>21.606645682586489</v>
      </c>
      <c r="H129" s="170">
        <f>('Ingresos totales'!H128/consumo!H135)*100</f>
        <v>22.244541828438457</v>
      </c>
      <c r="I129" s="170">
        <f>('Ingresos totales'!I128/consumo!I135)*100</f>
        <v>22.032463897295944</v>
      </c>
      <c r="J129" s="170">
        <f>('Ingresos totales'!J128/consumo!J135)*100</f>
        <v>23.481200074129763</v>
      </c>
      <c r="K129" s="170">
        <f>('Ingresos totales'!K128/consumo!K135)*100</f>
        <v>22.235801126518993</v>
      </c>
      <c r="L129" s="170">
        <f>('Ingresos totales'!L128/consumo!L135)*100</f>
        <v>22.247966218169072</v>
      </c>
      <c r="M129" s="170">
        <f>('Ingresos totales'!M128/consumo!M135)*100</f>
        <v>22.440298200516544</v>
      </c>
      <c r="N129" s="170">
        <f>('Ingresos totales'!N128/consumo!N135)*100</f>
        <v>21.850277021429541</v>
      </c>
      <c r="O129" s="176">
        <f>('Ingresos totales'!O128/consumo!O135)*100</f>
        <v>21.598308058293803</v>
      </c>
      <c r="P129" s="170">
        <f>('Ingresos totales'!P128/consumo!P135)*100</f>
        <v>22.058883020519595</v>
      </c>
      <c r="Q129" s="207">
        <f t="shared" si="6"/>
        <v>0.32396082363614909</v>
      </c>
      <c r="R129" s="159"/>
    </row>
    <row r="130" spans="2:18" ht="21" customHeight="1" x14ac:dyDescent="0.3">
      <c r="B130" s="79">
        <v>2011</v>
      </c>
      <c r="C130" s="170">
        <f>('Ingresos totales'!C129/consumo!C136)*100</f>
        <v>21.431181746958632</v>
      </c>
      <c r="D130" s="170">
        <f>('Ingresos totales'!D129/consumo!D136)*100</f>
        <v>21.418955448827997</v>
      </c>
      <c r="E130" s="170">
        <f>('Ingresos totales'!E129/consumo!E136)*100</f>
        <v>21.323702655903652</v>
      </c>
      <c r="F130" s="170">
        <f>('Ingresos totales'!F129/consumo!F136)*100</f>
        <v>22.056476510280717</v>
      </c>
      <c r="G130" s="170">
        <f>('Ingresos totales'!G129/consumo!G136)*100</f>
        <v>21.121856191847037</v>
      </c>
      <c r="H130" s="170">
        <f>('Ingresos totales'!H129/consumo!H136)*100</f>
        <v>23.44244888126142</v>
      </c>
      <c r="I130" s="170">
        <f>('Ingresos totales'!I129/consumo!I136)*100</f>
        <v>24.205308499734365</v>
      </c>
      <c r="J130" s="170">
        <f>('Ingresos totales'!J129/consumo!J136)*100</f>
        <v>24.679640014851316</v>
      </c>
      <c r="K130" s="170">
        <f>('Ingresos totales'!K129/consumo!K136)*100</f>
        <v>26.628167946036502</v>
      </c>
      <c r="L130" s="170">
        <f>('Ingresos totales'!L129/consumo!L136)*100</f>
        <v>26.348529778748485</v>
      </c>
      <c r="M130" s="170">
        <f>('Ingresos totales'!M129/consumo!M136)*100</f>
        <v>26.156538649485562</v>
      </c>
      <c r="N130" s="170">
        <f>('Ingresos totales'!N129/consumo!N136)*100</f>
        <v>27.976348960455265</v>
      </c>
      <c r="O130" s="176">
        <f>('Ingresos totales'!O129/consumo!O136)*100</f>
        <v>23.815242073645301</v>
      </c>
      <c r="P130" s="170">
        <f>('Ingresos totales'!P129/consumo!P136)*100</f>
        <v>26.815237339733226</v>
      </c>
      <c r="Q130" s="207">
        <f t="shared" si="6"/>
        <v>10.264387420384956</v>
      </c>
      <c r="R130" s="159"/>
    </row>
    <row r="131" spans="2:18" ht="21" customHeight="1" x14ac:dyDescent="0.3">
      <c r="B131" s="79">
        <v>2012</v>
      </c>
      <c r="C131" s="170">
        <f>('Ingresos totales'!C130/consumo!C137)*100</f>
        <v>27.084919181919947</v>
      </c>
      <c r="D131" s="170">
        <f>('Ingresos totales'!D130/consumo!D137)*100</f>
        <v>28.151818994648504</v>
      </c>
      <c r="E131" s="170">
        <f>('Ingresos totales'!E130/consumo!E137)*100</f>
        <v>28.296035298859955</v>
      </c>
      <c r="F131" s="170">
        <f>('Ingresos totales'!F130/consumo!F137)*100</f>
        <v>27.807062813758066</v>
      </c>
      <c r="G131" s="170">
        <f>('Ingresos totales'!G130/consumo!G137)*100</f>
        <v>27.132749305407145</v>
      </c>
      <c r="H131" s="170">
        <f>('Ingresos totales'!H130/consumo!H137)*100</f>
        <v>26.659948693988568</v>
      </c>
      <c r="I131" s="170">
        <f>('Ingresos totales'!I130/consumo!I137)*100</f>
        <v>26.888344527138198</v>
      </c>
      <c r="J131" s="170">
        <f>('Ingresos totales'!J130/consumo!J137)*100</f>
        <v>28.769726330933025</v>
      </c>
      <c r="K131" s="170">
        <f>('Ingresos totales'!K130/consumo!K137)*100</f>
        <v>28.106871393699496</v>
      </c>
      <c r="L131" s="170">
        <f>('Ingresos totales'!L130/consumo!L137)*100</f>
        <v>30.337280917411221</v>
      </c>
      <c r="M131" s="170">
        <f>('Ingresos totales'!M130/consumo!M137)*100</f>
        <v>22.251730486353011</v>
      </c>
      <c r="N131" s="170">
        <f>('Ingresos totales'!N130/consumo!N137)*100</f>
        <v>35.390984139995751</v>
      </c>
      <c r="O131" s="176">
        <f>('Ingresos totales'!O130/consumo!O137)*100</f>
        <v>27.778775495325466</v>
      </c>
      <c r="P131" s="170">
        <f>('Ingresos totales'!P130/consumo!P137)*100</f>
        <v>26.975900707437216</v>
      </c>
      <c r="Q131" s="207">
        <f t="shared" si="6"/>
        <v>16.642843307758515</v>
      </c>
      <c r="R131" s="159"/>
    </row>
    <row r="132" spans="2:18" ht="21" customHeight="1" x14ac:dyDescent="0.3">
      <c r="B132" s="79">
        <v>2013</v>
      </c>
      <c r="C132" s="170">
        <f>('Ingresos totales'!C131/consumo!C138)*100</f>
        <v>25.280198205588057</v>
      </c>
      <c r="D132" s="170">
        <f>('Ingresos totales'!D131/consumo!D138)*100</f>
        <v>27.295226998751183</v>
      </c>
      <c r="E132" s="170">
        <f>('Ingresos totales'!E131/consumo!E138)*100</f>
        <v>25.347288306149903</v>
      </c>
      <c r="F132" s="170">
        <f>('Ingresos totales'!F131/consumo!F138)*100</f>
        <v>26.999749833070862</v>
      </c>
      <c r="G132" s="170">
        <f>('Ingresos totales'!G131/consumo!G138)*100</f>
        <v>24.011477865409276</v>
      </c>
      <c r="H132" s="170">
        <f>('Ingresos totales'!H131/consumo!H138)*100</f>
        <v>27.483921263065202</v>
      </c>
      <c r="I132" s="170">
        <f>('Ingresos totales'!I131/consumo!I138)*100</f>
        <v>26.802721788282525</v>
      </c>
      <c r="J132" s="170">
        <f>('Ingresos totales'!J131/consumo!J138)*100</f>
        <v>31.237951212161374</v>
      </c>
      <c r="K132" s="170">
        <f>('Ingresos totales'!K131/consumo!K138)*100</f>
        <v>26.146953584527932</v>
      </c>
      <c r="L132" s="170">
        <f>('Ingresos totales'!L131/consumo!L138)*100</f>
        <v>26.420123564463825</v>
      </c>
      <c r="M132" s="170">
        <f>('Ingresos totales'!M131/consumo!M138)*100</f>
        <v>26.809898756366618</v>
      </c>
      <c r="N132" s="170">
        <f>('Ingresos totales'!N131/consumo!N138)*100</f>
        <v>24.981082288282156</v>
      </c>
      <c r="O132" s="176">
        <f>('Ingresos totales'!O131/consumo!O138)*100</f>
        <v>26.460128735570077</v>
      </c>
      <c r="P132" s="170">
        <f>('Ingresos totales'!P131/consumo!P138)*100</f>
        <v>26.289869117435323</v>
      </c>
      <c r="Q132" s="207">
        <f t="shared" si="6"/>
        <v>-4.7469578346867269</v>
      </c>
      <c r="R132" s="159"/>
    </row>
    <row r="133" spans="2:18" ht="21" customHeight="1" x14ac:dyDescent="0.3">
      <c r="B133" s="79">
        <v>2014</v>
      </c>
      <c r="C133" s="170">
        <f>('Ingresos totales'!C132/consumo!C139)*100</f>
        <v>25.798119490126481</v>
      </c>
      <c r="D133" s="170">
        <f>('Ingresos totales'!D132/consumo!D139)*100</f>
        <v>26.896286185097168</v>
      </c>
      <c r="E133" s="170">
        <f>('Ingresos totales'!E132/consumo!E139)*100</f>
        <v>25.34641659978054</v>
      </c>
      <c r="F133" s="170">
        <f>('Ingresos totales'!F132/consumo!F139)*100</f>
        <v>25.812626924741028</v>
      </c>
      <c r="G133" s="170">
        <f>('Ingresos totales'!G132/consumo!G139)*100</f>
        <v>25.458930254112737</v>
      </c>
      <c r="H133" s="170">
        <f>('Ingresos totales'!H132/consumo!H139)*100</f>
        <v>24.524749600187437</v>
      </c>
      <c r="I133" s="170">
        <f>('Ingresos totales'!I132/consumo!I139)*100</f>
        <v>25.860215652630895</v>
      </c>
      <c r="J133" s="170">
        <f>('Ingresos totales'!J132/consumo!J139)*100</f>
        <v>28.800190770737089</v>
      </c>
      <c r="K133" s="170">
        <f>('Ingresos totales'!K132/consumo!K139)*100</f>
        <v>27.876155521658035</v>
      </c>
      <c r="L133" s="170">
        <f>('Ingresos totales'!L132/consumo!L139)*100</f>
        <v>26.978769298676355</v>
      </c>
      <c r="M133" s="170">
        <f>('Ingresos totales'!M132/consumo!M139)*100</f>
        <v>27.027199820502556</v>
      </c>
      <c r="N133" s="170">
        <f>('Ingresos totales'!N132/consumo!N139)*100</f>
        <v>26.743848302042039</v>
      </c>
      <c r="O133" s="176">
        <f>('Ingresos totales'!O132/consumo!O139)*100</f>
        <v>26.391153727089478</v>
      </c>
      <c r="P133" s="170">
        <f>('Ingresos totales'!P132/consumo!P139)*100</f>
        <v>26.398907259531995</v>
      </c>
      <c r="Q133" s="207">
        <f t="shared" si="6"/>
        <v>-0.26067525660929958</v>
      </c>
      <c r="R133" s="159"/>
    </row>
    <row r="134" spans="2:18" ht="21" customHeight="1" x14ac:dyDescent="0.3">
      <c r="B134" s="85">
        <v>2015</v>
      </c>
      <c r="C134" s="171">
        <f>('Ingresos totales'!C133/consumo!C140)*100</f>
        <v>25.959631661758159</v>
      </c>
      <c r="D134" s="171">
        <f>('Ingresos totales'!D133/consumo!D140)*100</f>
        <v>27.758964099861572</v>
      </c>
      <c r="E134" s="171">
        <f>('Ingresos totales'!E133/consumo!E140)*100</f>
        <v>26.488446937161079</v>
      </c>
      <c r="F134" s="171">
        <f>('Ingresos totales'!F133/consumo!F140)*100</f>
        <v>26.705209382381895</v>
      </c>
      <c r="G134" s="171">
        <f>('Ingresos totales'!G133/consumo!G140)*100</f>
        <v>23.195838099340662</v>
      </c>
      <c r="H134" s="171">
        <f>('Ingresos totales'!H133/consumo!H140)*100</f>
        <v>23.521793228219153</v>
      </c>
      <c r="I134" s="171">
        <f>('Ingresos totales'!I133/consumo!I140)*100</f>
        <v>21.778146032056551</v>
      </c>
      <c r="J134" s="171">
        <f>('Ingresos totales'!J133/consumo!J140)*100</f>
        <v>22.680618605169066</v>
      </c>
      <c r="K134" s="171">
        <f>('Ingresos totales'!K133/consumo!K140)*100</f>
        <v>22.074658522868766</v>
      </c>
      <c r="L134" s="171">
        <f>('Ingresos totales'!L133/consumo!L140)*100</f>
        <v>21.997357403949426</v>
      </c>
      <c r="M134" s="171">
        <f>('Ingresos totales'!M133/consumo!M140)*100</f>
        <v>20.116292408123897</v>
      </c>
      <c r="N134" s="171"/>
      <c r="O134" s="177">
        <f>('Ingresos totales'!O133/consumo!O140)*100</f>
        <v>23.937845382654917</v>
      </c>
      <c r="P134" s="171"/>
      <c r="Q134" s="218">
        <f t="shared" si="6"/>
        <v>-9.2959495814551545</v>
      </c>
      <c r="R134" s="159"/>
    </row>
    <row r="135" spans="2:18" ht="21" customHeight="1" x14ac:dyDescent="0.3">
      <c r="B135" s="95"/>
      <c r="C135" s="96"/>
      <c r="D135" s="96"/>
      <c r="E135" s="96"/>
      <c r="F135" s="96"/>
      <c r="G135" s="96"/>
      <c r="H135" s="96"/>
      <c r="O135" s="97"/>
      <c r="P135" s="96"/>
    </row>
    <row r="136" spans="2:18" ht="21" customHeight="1" x14ac:dyDescent="0.3"/>
    <row r="137" spans="2:18" ht="21" customHeight="1" x14ac:dyDescent="0.3"/>
    <row r="138" spans="2:18" ht="21" customHeight="1" x14ac:dyDescent="0.3"/>
    <row r="139" spans="2:18" ht="21" customHeight="1" x14ac:dyDescent="0.3"/>
    <row r="140" spans="2:18" ht="21" customHeight="1" x14ac:dyDescent="0.3"/>
    <row r="141" spans="2:18" ht="21" customHeight="1" x14ac:dyDescent="0.3"/>
    <row r="142" spans="2:18" ht="21" customHeight="1" x14ac:dyDescent="0.3"/>
    <row r="143" spans="2:18" ht="21" customHeight="1" x14ac:dyDescent="0.3"/>
    <row r="144" spans="2:18" ht="21" customHeight="1" x14ac:dyDescent="0.3"/>
    <row r="145" ht="21" customHeight="1" x14ac:dyDescent="0.3"/>
    <row r="146" ht="21" customHeight="1" x14ac:dyDescent="0.3"/>
    <row r="147" ht="21" customHeight="1" x14ac:dyDescent="0.3"/>
    <row r="148" ht="21" customHeight="1" x14ac:dyDescent="0.3"/>
    <row r="149" ht="21" customHeight="1" x14ac:dyDescent="0.3"/>
    <row r="150" ht="21" customHeight="1" x14ac:dyDescent="0.3"/>
    <row r="151" ht="21" customHeight="1" x14ac:dyDescent="0.3"/>
    <row r="152" ht="21" customHeight="1" x14ac:dyDescent="0.3"/>
    <row r="153" ht="21" customHeight="1" x14ac:dyDescent="0.3"/>
    <row r="154" ht="21" customHeight="1" x14ac:dyDescent="0.3"/>
    <row r="155" ht="21" customHeight="1" x14ac:dyDescent="0.3"/>
    <row r="156" ht="21" customHeight="1" x14ac:dyDescent="0.3"/>
    <row r="157" ht="21" customHeight="1" x14ac:dyDescent="0.3"/>
    <row r="158" ht="21" customHeight="1" x14ac:dyDescent="0.3"/>
    <row r="159" ht="21" customHeight="1" x14ac:dyDescent="0.3"/>
    <row r="160" ht="21" customHeight="1" x14ac:dyDescent="0.3"/>
    <row r="161" ht="21" customHeight="1" x14ac:dyDescent="0.3"/>
    <row r="162" ht="21" customHeight="1" x14ac:dyDescent="0.3"/>
    <row r="163" ht="21" customHeight="1" x14ac:dyDescent="0.3"/>
    <row r="164" ht="21" customHeight="1" x14ac:dyDescent="0.3"/>
    <row r="165" ht="21" customHeight="1" x14ac:dyDescent="0.3"/>
    <row r="166" ht="21" customHeight="1" x14ac:dyDescent="0.3"/>
    <row r="167" ht="21" customHeight="1" x14ac:dyDescent="0.3"/>
    <row r="168" ht="21" customHeight="1" x14ac:dyDescent="0.3"/>
    <row r="169" ht="21" customHeight="1" x14ac:dyDescent="0.3"/>
    <row r="170" ht="21" customHeight="1" x14ac:dyDescent="0.3"/>
    <row r="171" ht="21" customHeight="1" x14ac:dyDescent="0.3"/>
    <row r="172" ht="21" customHeight="1" x14ac:dyDescent="0.3"/>
    <row r="173" ht="21" customHeight="1" x14ac:dyDescent="0.3"/>
    <row r="174" ht="21" customHeight="1" x14ac:dyDescent="0.3"/>
    <row r="175" ht="21" customHeight="1" x14ac:dyDescent="0.3"/>
    <row r="176" ht="21" customHeight="1" x14ac:dyDescent="0.3"/>
    <row r="177" ht="21" customHeight="1" x14ac:dyDescent="0.3"/>
    <row r="178" ht="21" customHeight="1" x14ac:dyDescent="0.3"/>
    <row r="179" ht="21" customHeight="1" x14ac:dyDescent="0.3"/>
    <row r="180" ht="21" customHeight="1" x14ac:dyDescent="0.3"/>
    <row r="181" ht="21" customHeight="1" x14ac:dyDescent="0.3"/>
    <row r="182" ht="21" customHeight="1" x14ac:dyDescent="0.3"/>
    <row r="183" ht="21" customHeight="1" x14ac:dyDescent="0.3"/>
    <row r="184" ht="21" customHeight="1" x14ac:dyDescent="0.3"/>
    <row r="185" ht="21" customHeight="1" x14ac:dyDescent="0.3"/>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Francisco Pesante</cp:lastModifiedBy>
  <cp:lastPrinted>2014-09-17T18:28:26Z</cp:lastPrinted>
  <dcterms:created xsi:type="dcterms:W3CDTF">2012-06-22T18:55:01Z</dcterms:created>
  <dcterms:modified xsi:type="dcterms:W3CDTF">2015-06-30T14:45:56Z</dcterms:modified>
</cp:coreProperties>
</file>