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7" r:id="rId1"/>
    <sheet name="REG+OCC BY CLASS SEPTEMBER 2016" sheetId="1" r:id="rId2"/>
    <sheet name="REG+OCC BY CLASS FY 2016-2017" sheetId="2" r:id="rId3"/>
    <sheet name="REG+OCC BY CLASS CY 2016" sheetId="3" r:id="rId4"/>
    <sheet name="REG+OCC BY REGION SEPT 2016" sheetId="4" r:id="rId5"/>
    <sheet name="REG+OCC BY REGION FY 2016-2017" sheetId="5" r:id="rId6"/>
    <sheet name="REG+OCC BY REGION CY 2016" sheetId="6" r:id="rId7"/>
    <sheet name="ARR$ SEPTEMBER 2016" sheetId="10" r:id="rId8"/>
    <sheet name="ARR$ BY REGION FY 15-16" sheetId="11" r:id="rId9"/>
    <sheet name="ARR$ BY AREA FY 15-16" sheetId="12" r:id="rId10"/>
    <sheet name="ARR$ BY REGION CY 2016" sheetId="13" r:id="rId11"/>
    <sheet name="ARR$ BY AREA CY 2016" sheetId="14" r:id="rId12"/>
    <sheet name="CONTACTO" sheetId="8" r:id="rId13"/>
    <sheet name="GLOSSARY" sheetId="9"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SEPTEMBER 2016'!$A$1:$W$30</definedName>
    <definedName name="_xlnm.Print_Area" localSheetId="0">'SUMMARY DASHBOARD'!$A$1:$L$63</definedName>
  </definedNames>
  <calcPr calcId="125725"/>
</workbook>
</file>

<file path=xl/calcChain.xml><?xml version="1.0" encoding="utf-8"?>
<calcChain xmlns="http://schemas.openxmlformats.org/spreadsheetml/2006/main">
  <c r="G32" i="7"/>
  <c r="F32"/>
  <c r="E32"/>
  <c r="G31"/>
  <c r="F31"/>
  <c r="E31"/>
  <c r="G30"/>
  <c r="F30"/>
  <c r="E30"/>
  <c r="G26"/>
  <c r="F26"/>
  <c r="E26"/>
  <c r="G25"/>
  <c r="F25"/>
  <c r="E25"/>
  <c r="G21"/>
  <c r="F21"/>
  <c r="E21"/>
  <c r="G16"/>
  <c r="F16"/>
  <c r="E16"/>
  <c r="G13" l="1"/>
  <c r="F13"/>
  <c r="E13"/>
  <c r="G12"/>
  <c r="F12"/>
  <c r="E12"/>
  <c r="G11"/>
  <c r="F11"/>
  <c r="E11"/>
  <c r="G8"/>
  <c r="F8"/>
  <c r="E8"/>
  <c r="E17"/>
  <c r="F17"/>
  <c r="G17" l="1"/>
  <c r="V35" i="6"/>
  <c r="I35"/>
  <c r="K35" s="1"/>
  <c r="V47"/>
  <c r="I47"/>
  <c r="T47"/>
  <c r="J47"/>
  <c r="G47"/>
  <c r="J46"/>
  <c r="T46"/>
  <c r="G46"/>
  <c r="D46"/>
  <c r="T45"/>
  <c r="P45"/>
  <c r="G45"/>
  <c r="J45"/>
  <c r="D45"/>
  <c r="T44"/>
  <c r="G44"/>
  <c r="T35"/>
  <c r="S35"/>
  <c r="Q35"/>
  <c r="P35"/>
  <c r="J35"/>
  <c r="G35"/>
  <c r="F35"/>
  <c r="W34"/>
  <c r="T34"/>
  <c r="S34"/>
  <c r="P34"/>
  <c r="J34"/>
  <c r="I34"/>
  <c r="G34"/>
  <c r="F34"/>
  <c r="W33"/>
  <c r="V33"/>
  <c r="S33"/>
  <c r="Q33"/>
  <c r="J33"/>
  <c r="I33"/>
  <c r="F33"/>
  <c r="T47" i="5"/>
  <c r="J47"/>
  <c r="G47"/>
  <c r="T46"/>
  <c r="J46"/>
  <c r="G46"/>
  <c r="D46"/>
  <c r="T45"/>
  <c r="J45"/>
  <c r="G45"/>
  <c r="D45"/>
  <c r="W35"/>
  <c r="V35"/>
  <c r="T35"/>
  <c r="S35"/>
  <c r="Q35"/>
  <c r="P35"/>
  <c r="J35"/>
  <c r="I35"/>
  <c r="G35"/>
  <c r="F35"/>
  <c r="W34"/>
  <c r="V34"/>
  <c r="T34"/>
  <c r="S34"/>
  <c r="Q34"/>
  <c r="N34" s="1"/>
  <c r="P34"/>
  <c r="J34"/>
  <c r="I34"/>
  <c r="G34"/>
  <c r="F34"/>
  <c r="W33"/>
  <c r="V33"/>
  <c r="S33"/>
  <c r="J33"/>
  <c r="I33"/>
  <c r="F33"/>
  <c r="T47" i="4"/>
  <c r="G47"/>
  <c r="J47"/>
  <c r="T46"/>
  <c r="J46"/>
  <c r="G46"/>
  <c r="T45"/>
  <c r="J45"/>
  <c r="G45"/>
  <c r="T44"/>
  <c r="W35"/>
  <c r="V35"/>
  <c r="T35"/>
  <c r="S35"/>
  <c r="Q35"/>
  <c r="P35"/>
  <c r="J35"/>
  <c r="I35"/>
  <c r="G35"/>
  <c r="W34"/>
  <c r="T34"/>
  <c r="S34"/>
  <c r="Q34"/>
  <c r="P34"/>
  <c r="J34"/>
  <c r="G34"/>
  <c r="F34"/>
  <c r="W33"/>
  <c r="V33"/>
  <c r="T33"/>
  <c r="S33"/>
  <c r="Q33"/>
  <c r="P33"/>
  <c r="J33"/>
  <c r="J37" s="1"/>
  <c r="I33"/>
  <c r="G33"/>
  <c r="F33"/>
  <c r="J37" i="6" l="1"/>
  <c r="K34"/>
  <c r="H34" i="5"/>
  <c r="U35"/>
  <c r="U34"/>
  <c r="N35"/>
  <c r="T37" i="4"/>
  <c r="U35"/>
  <c r="N34"/>
  <c r="N35"/>
  <c r="P47" i="6"/>
  <c r="M34"/>
  <c r="K33"/>
  <c r="I37"/>
  <c r="K37" s="1"/>
  <c r="P43"/>
  <c r="T43"/>
  <c r="T49" s="1"/>
  <c r="I44"/>
  <c r="P46"/>
  <c r="S47"/>
  <c r="U47" s="1"/>
  <c r="S37"/>
  <c r="F45"/>
  <c r="H45" s="1"/>
  <c r="S45"/>
  <c r="U45" s="1"/>
  <c r="W45"/>
  <c r="Z45" s="1"/>
  <c r="I45"/>
  <c r="K45" s="1"/>
  <c r="H35"/>
  <c r="H34"/>
  <c r="U34"/>
  <c r="U35"/>
  <c r="N35"/>
  <c r="K47"/>
  <c r="G43"/>
  <c r="G49" s="1"/>
  <c r="R35"/>
  <c r="M35"/>
  <c r="Q45"/>
  <c r="N45" s="1"/>
  <c r="X33"/>
  <c r="Q44"/>
  <c r="N44" s="1"/>
  <c r="V44"/>
  <c r="V45"/>
  <c r="R45"/>
  <c r="M45"/>
  <c r="O45" s="1"/>
  <c r="Q46"/>
  <c r="N46" s="1"/>
  <c r="F47"/>
  <c r="H47" s="1"/>
  <c r="Q47"/>
  <c r="N47" s="1"/>
  <c r="W44"/>
  <c r="F37"/>
  <c r="C35"/>
  <c r="E35" s="1"/>
  <c r="P33"/>
  <c r="W46"/>
  <c r="Z46" s="1"/>
  <c r="D35"/>
  <c r="D47"/>
  <c r="V34"/>
  <c r="V37" s="1"/>
  <c r="W35"/>
  <c r="Z35" s="1"/>
  <c r="Q43"/>
  <c r="T33"/>
  <c r="T37" s="1"/>
  <c r="Q34"/>
  <c r="N34" s="1"/>
  <c r="J44"/>
  <c r="P44"/>
  <c r="G33"/>
  <c r="G37" s="1"/>
  <c r="F46"/>
  <c r="H46" s="1"/>
  <c r="S46"/>
  <c r="U46" s="1"/>
  <c r="P43" i="5"/>
  <c r="S37"/>
  <c r="W37"/>
  <c r="I44"/>
  <c r="F45"/>
  <c r="H45" s="1"/>
  <c r="S45"/>
  <c r="U45" s="1"/>
  <c r="I45"/>
  <c r="K45" s="1"/>
  <c r="C47"/>
  <c r="G43"/>
  <c r="V37"/>
  <c r="X33"/>
  <c r="X34"/>
  <c r="M35"/>
  <c r="O35" s="1"/>
  <c r="R35"/>
  <c r="X35"/>
  <c r="Q45"/>
  <c r="N45" s="1"/>
  <c r="I47"/>
  <c r="K47" s="1"/>
  <c r="F37"/>
  <c r="H37" s="1"/>
  <c r="Q43"/>
  <c r="M34"/>
  <c r="O34" s="1"/>
  <c r="R34"/>
  <c r="W44"/>
  <c r="P45"/>
  <c r="S46"/>
  <c r="U46" s="1"/>
  <c r="W46"/>
  <c r="Z46" s="1"/>
  <c r="P47"/>
  <c r="V47"/>
  <c r="Q47"/>
  <c r="N47" s="1"/>
  <c r="K35"/>
  <c r="K34"/>
  <c r="J37"/>
  <c r="H35"/>
  <c r="T43"/>
  <c r="Q44"/>
  <c r="V44"/>
  <c r="V45"/>
  <c r="F46"/>
  <c r="H46" s="1"/>
  <c r="Q46"/>
  <c r="N46" s="1"/>
  <c r="F47"/>
  <c r="H47" s="1"/>
  <c r="C35"/>
  <c r="P44"/>
  <c r="W45"/>
  <c r="Z45" s="1"/>
  <c r="P46"/>
  <c r="S47"/>
  <c r="U47" s="1"/>
  <c r="I37"/>
  <c r="K33"/>
  <c r="D35"/>
  <c r="Z35" s="1"/>
  <c r="D47"/>
  <c r="D33"/>
  <c r="Q33"/>
  <c r="G44"/>
  <c r="T44"/>
  <c r="G33"/>
  <c r="G37" s="1"/>
  <c r="P33"/>
  <c r="T33"/>
  <c r="T37" s="1"/>
  <c r="J44"/>
  <c r="D34"/>
  <c r="Z34" s="1"/>
  <c r="V43" i="4"/>
  <c r="W45"/>
  <c r="S37"/>
  <c r="U37" s="1"/>
  <c r="U33"/>
  <c r="M34"/>
  <c r="R34"/>
  <c r="Q44"/>
  <c r="N44" s="1"/>
  <c r="I44"/>
  <c r="I45"/>
  <c r="K45" s="1"/>
  <c r="V45"/>
  <c r="W46"/>
  <c r="F47"/>
  <c r="H47" s="1"/>
  <c r="S47"/>
  <c r="U47" s="1"/>
  <c r="W47"/>
  <c r="K33"/>
  <c r="Q37"/>
  <c r="N37" s="1"/>
  <c r="N33"/>
  <c r="W37"/>
  <c r="F44"/>
  <c r="H44" s="1"/>
  <c r="V44"/>
  <c r="P45"/>
  <c r="Q45"/>
  <c r="N45" s="1"/>
  <c r="I46"/>
  <c r="K46" s="1"/>
  <c r="V46"/>
  <c r="I47"/>
  <c r="K47" s="1"/>
  <c r="R33"/>
  <c r="P37"/>
  <c r="M33"/>
  <c r="V37"/>
  <c r="X33"/>
  <c r="M35"/>
  <c r="O35" s="1"/>
  <c r="R35"/>
  <c r="F45"/>
  <c r="H45" s="1"/>
  <c r="S45"/>
  <c r="U45" s="1"/>
  <c r="P46"/>
  <c r="Q46"/>
  <c r="N46" s="1"/>
  <c r="P47"/>
  <c r="D44"/>
  <c r="G37"/>
  <c r="H34"/>
  <c r="U34"/>
  <c r="K35"/>
  <c r="I43"/>
  <c r="S46"/>
  <c r="U46" s="1"/>
  <c r="X35"/>
  <c r="H33"/>
  <c r="S44"/>
  <c r="U44" s="1"/>
  <c r="G44"/>
  <c r="I34"/>
  <c r="K34" s="1"/>
  <c r="V34"/>
  <c r="F35"/>
  <c r="H35" s="1"/>
  <c r="J44"/>
  <c r="D47"/>
  <c r="U33" i="6" l="1"/>
  <c r="Q37"/>
  <c r="H37"/>
  <c r="R34"/>
  <c r="O34"/>
  <c r="E35" i="5"/>
  <c r="K37"/>
  <c r="H33"/>
  <c r="N44"/>
  <c r="K44"/>
  <c r="O34" i="4"/>
  <c r="J43" i="6"/>
  <c r="J49" s="1"/>
  <c r="S44"/>
  <c r="U44" s="1"/>
  <c r="W47"/>
  <c r="C34"/>
  <c r="E34" s="1"/>
  <c r="F43"/>
  <c r="V46"/>
  <c r="X34"/>
  <c r="Y34"/>
  <c r="I43"/>
  <c r="R47"/>
  <c r="M47"/>
  <c r="O47" s="1"/>
  <c r="W37"/>
  <c r="X37" s="1"/>
  <c r="H33"/>
  <c r="U37"/>
  <c r="K44"/>
  <c r="N33"/>
  <c r="S43"/>
  <c r="M43" s="1"/>
  <c r="O43" s="1"/>
  <c r="D34"/>
  <c r="Z34" s="1"/>
  <c r="N43"/>
  <c r="Q49"/>
  <c r="N49" s="1"/>
  <c r="V43"/>
  <c r="R33"/>
  <c r="P37"/>
  <c r="M33"/>
  <c r="X45"/>
  <c r="C47"/>
  <c r="R43"/>
  <c r="P49"/>
  <c r="Y35"/>
  <c r="O35"/>
  <c r="X35"/>
  <c r="W43"/>
  <c r="C33"/>
  <c r="R44"/>
  <c r="I46"/>
  <c r="K46" s="1"/>
  <c r="F44"/>
  <c r="H44" s="1"/>
  <c r="X44"/>
  <c r="M46"/>
  <c r="O46" s="1"/>
  <c r="R46"/>
  <c r="D33"/>
  <c r="N37"/>
  <c r="C33" i="5"/>
  <c r="C34"/>
  <c r="C46"/>
  <c r="E46" s="1"/>
  <c r="V43"/>
  <c r="R47"/>
  <c r="M47"/>
  <c r="O47" s="1"/>
  <c r="M45"/>
  <c r="O45" s="1"/>
  <c r="R45"/>
  <c r="I46"/>
  <c r="K46" s="1"/>
  <c r="F44"/>
  <c r="H44" s="1"/>
  <c r="Q37"/>
  <c r="N37" s="1"/>
  <c r="N33"/>
  <c r="W47"/>
  <c r="Z47" s="1"/>
  <c r="J43"/>
  <c r="J49" s="1"/>
  <c r="M46"/>
  <c r="O46" s="1"/>
  <c r="R46"/>
  <c r="X44"/>
  <c r="W43"/>
  <c r="V46"/>
  <c r="R33"/>
  <c r="P37"/>
  <c r="M33"/>
  <c r="S43"/>
  <c r="Y47"/>
  <c r="N43"/>
  <c r="Q49"/>
  <c r="X37"/>
  <c r="D37"/>
  <c r="Z37" s="1"/>
  <c r="T49"/>
  <c r="G49"/>
  <c r="Y35"/>
  <c r="E47"/>
  <c r="U37"/>
  <c r="S44"/>
  <c r="U44" s="1"/>
  <c r="I43"/>
  <c r="R44"/>
  <c r="X45"/>
  <c r="R43"/>
  <c r="P49"/>
  <c r="M43"/>
  <c r="O43" s="1"/>
  <c r="U33"/>
  <c r="Z33"/>
  <c r="F43"/>
  <c r="V47" i="4"/>
  <c r="V49" s="1"/>
  <c r="F46"/>
  <c r="H46" s="1"/>
  <c r="S43"/>
  <c r="Q47"/>
  <c r="N47" s="1"/>
  <c r="D33"/>
  <c r="C44"/>
  <c r="E44" s="1"/>
  <c r="C35"/>
  <c r="W43"/>
  <c r="W44"/>
  <c r="Z44" s="1"/>
  <c r="G43"/>
  <c r="G49" s="1"/>
  <c r="M37"/>
  <c r="O37" s="1"/>
  <c r="R37"/>
  <c r="F43"/>
  <c r="P43"/>
  <c r="X34"/>
  <c r="P44"/>
  <c r="C34"/>
  <c r="I49"/>
  <c r="X43"/>
  <c r="F37"/>
  <c r="H37" s="1"/>
  <c r="I37"/>
  <c r="K37" s="1"/>
  <c r="D35"/>
  <c r="Z35" s="1"/>
  <c r="C33"/>
  <c r="D34"/>
  <c r="Z34" s="1"/>
  <c r="O33"/>
  <c r="K44"/>
  <c r="T43"/>
  <c r="T49" s="1"/>
  <c r="M47"/>
  <c r="O47" s="1"/>
  <c r="X37"/>
  <c r="X45"/>
  <c r="Z47"/>
  <c r="M46"/>
  <c r="O46" s="1"/>
  <c r="R46"/>
  <c r="X46"/>
  <c r="M45"/>
  <c r="O45" s="1"/>
  <c r="R45"/>
  <c r="C46"/>
  <c r="Y46" s="1"/>
  <c r="J43"/>
  <c r="J49" s="1"/>
  <c r="Q43"/>
  <c r="C43"/>
  <c r="X47" i="5" l="1"/>
  <c r="K43" i="4"/>
  <c r="K49"/>
  <c r="Y44"/>
  <c r="C45" i="6"/>
  <c r="F49"/>
  <c r="H49" s="1"/>
  <c r="H43"/>
  <c r="R49"/>
  <c r="C46"/>
  <c r="E46" s="1"/>
  <c r="X46"/>
  <c r="Z47"/>
  <c r="X47"/>
  <c r="M44"/>
  <c r="O44" s="1"/>
  <c r="O33"/>
  <c r="W49"/>
  <c r="D37"/>
  <c r="Z37" s="1"/>
  <c r="Z33"/>
  <c r="E33"/>
  <c r="C37"/>
  <c r="Y33"/>
  <c r="E47"/>
  <c r="Y47"/>
  <c r="V49"/>
  <c r="X43"/>
  <c r="I49"/>
  <c r="K49" s="1"/>
  <c r="K43"/>
  <c r="C43"/>
  <c r="Y43" s="1"/>
  <c r="S49"/>
  <c r="U49" s="1"/>
  <c r="U43"/>
  <c r="M37"/>
  <c r="O37" s="1"/>
  <c r="R37"/>
  <c r="D43"/>
  <c r="D49" s="1"/>
  <c r="D44"/>
  <c r="Z44" s="1"/>
  <c r="C44"/>
  <c r="S49" i="5"/>
  <c r="U49" s="1"/>
  <c r="U43"/>
  <c r="D43"/>
  <c r="Y46"/>
  <c r="X46"/>
  <c r="C43"/>
  <c r="Y43" s="1"/>
  <c r="F49"/>
  <c r="H49" s="1"/>
  <c r="H43"/>
  <c r="M37"/>
  <c r="O37" s="1"/>
  <c r="R37"/>
  <c r="C45"/>
  <c r="E33"/>
  <c r="C37"/>
  <c r="Y33"/>
  <c r="M44"/>
  <c r="O44" s="1"/>
  <c r="N49"/>
  <c r="M49"/>
  <c r="R49"/>
  <c r="K43"/>
  <c r="I49"/>
  <c r="K49" s="1"/>
  <c r="X43"/>
  <c r="V49"/>
  <c r="C44"/>
  <c r="O33"/>
  <c r="D44"/>
  <c r="Z44" s="1"/>
  <c r="E34"/>
  <c r="Y34"/>
  <c r="W49"/>
  <c r="Z43"/>
  <c r="N43" i="4"/>
  <c r="Q49"/>
  <c r="N49" s="1"/>
  <c r="D46"/>
  <c r="Z46" s="1"/>
  <c r="R43"/>
  <c r="P49"/>
  <c r="M43"/>
  <c r="S49"/>
  <c r="U49" s="1"/>
  <c r="U43"/>
  <c r="E33"/>
  <c r="C37"/>
  <c r="Y33"/>
  <c r="M44"/>
  <c r="O44" s="1"/>
  <c r="R44"/>
  <c r="W49"/>
  <c r="X49" s="1"/>
  <c r="D37"/>
  <c r="Z37" s="1"/>
  <c r="Z33"/>
  <c r="X47"/>
  <c r="E34"/>
  <c r="Y34"/>
  <c r="R47"/>
  <c r="Y43"/>
  <c r="X44"/>
  <c r="C45"/>
  <c r="F49"/>
  <c r="H49" s="1"/>
  <c r="H43"/>
  <c r="D43"/>
  <c r="Z43" s="1"/>
  <c r="D45"/>
  <c r="Z45" s="1"/>
  <c r="E35"/>
  <c r="Y35"/>
  <c r="C47"/>
  <c r="E47" s="1"/>
  <c r="Z43" i="6" l="1"/>
  <c r="O49" i="5"/>
  <c r="E43" i="4"/>
  <c r="C49"/>
  <c r="Y49" s="1"/>
  <c r="Y47"/>
  <c r="E37" i="6"/>
  <c r="Y37"/>
  <c r="E44"/>
  <c r="Y44"/>
  <c r="E43"/>
  <c r="C49"/>
  <c r="E49" s="1"/>
  <c r="Y46"/>
  <c r="Z49"/>
  <c r="M49"/>
  <c r="O49" s="1"/>
  <c r="E45"/>
  <c r="Y45"/>
  <c r="X49"/>
  <c r="Y49"/>
  <c r="E37" i="5"/>
  <c r="Y37"/>
  <c r="E45"/>
  <c r="Y45"/>
  <c r="X49"/>
  <c r="E43"/>
  <c r="C49"/>
  <c r="Y49" s="1"/>
  <c r="E44"/>
  <c r="Y44"/>
  <c r="D49"/>
  <c r="Z49" s="1"/>
  <c r="M49" i="4"/>
  <c r="O49" s="1"/>
  <c r="R49"/>
  <c r="E46"/>
  <c r="O43"/>
  <c r="D49"/>
  <c r="E37"/>
  <c r="Y37"/>
  <c r="Z49"/>
  <c r="E45"/>
  <c r="Y45"/>
  <c r="E49" l="1"/>
  <c r="E49" i="5"/>
</calcChain>
</file>

<file path=xl/sharedStrings.xml><?xml version="1.0" encoding="utf-8"?>
<sst xmlns="http://schemas.openxmlformats.org/spreadsheetml/2006/main" count="1054" uniqueCount="204">
  <si>
    <t xml:space="preserve">TOTAL </t>
  </si>
  <si>
    <t>%</t>
  </si>
  <si>
    <t>NON</t>
  </si>
  <si>
    <t xml:space="preserve">CHANGE IN </t>
  </si>
  <si>
    <t>ROOM NIGHTS</t>
  </si>
  <si>
    <t>AVERAGE</t>
  </si>
  <si>
    <t>SEPTEMBER</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</si>
  <si>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</si>
  <si>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</si>
  <si>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</si>
  <si>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</si>
  <si>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</si>
  <si>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</si>
  <si>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</si>
  <si>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</si>
  <si>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</si>
  <si>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</si>
  <si>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</si>
  <si>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</si>
  <si>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</si>
  <si>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</si>
  <si>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</si>
  <si>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</si>
  <si>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</si>
  <si>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</si>
  <si>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</si>
  <si>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FISCAL-2016-2017</t>
  </si>
  <si>
    <t>ROOMS NIGHT</t>
  </si>
  <si>
    <t>AS OF</t>
  </si>
  <si>
    <t>SEPTEMBER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</si>
  <si>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</si>
  <si>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</si>
  <si>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</si>
  <si>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</si>
  <si>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</si>
  <si>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</si>
  <si>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</si>
  <si>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SEPTEMBER)</t>
  </si>
  <si>
    <t>REGISTRATIONS AND OCCUPANCY RATE</t>
  </si>
  <si>
    <t>FOR THE MONTH OF SEPTEMBER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</si>
  <si>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</si>
  <si>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</si>
  <si>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</si>
  <si>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</si>
  <si>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</si>
  <si>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</si>
  <si>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</si>
  <si>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</si>
  <si>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</si>
  <si>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</si>
  <si>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</si>
  <si>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</si>
  <si>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</si>
  <si>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</si>
  <si>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</si>
  <si>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</si>
  <si>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</si>
  <si>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</si>
  <si>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</si>
  <si>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</si>
  <si>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</si>
  <si>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</si>
  <si>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</si>
  <si>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</si>
  <si>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</si>
  <si>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SEPTEMBER 2016</t>
  </si>
  <si>
    <t>BY REGION AS OF SEPTEMBER 2016</t>
  </si>
  <si>
    <t>1/ Metropolitan Region includes the following municipalities: Bayamón, Cataño, Guaynabo, San Juan and Carolina.</t>
  </si>
  <si>
    <t>2/ Includes Paradores.</t>
  </si>
  <si>
    <t>FISCAL YEAR 2016-2017</t>
  </si>
  <si>
    <t xml:space="preserve"> AS OF SEPTEMBER 2016</t>
  </si>
  <si>
    <t>PRTC MONTHLY STATISTICS REPORT</t>
  </si>
  <si>
    <t>REGISTRATION AND OCCUPANCY SURVEY</t>
  </si>
  <si>
    <t>Occupancy %</t>
  </si>
  <si>
    <t>Total Registrations</t>
  </si>
  <si>
    <t>No-Residentes</t>
  </si>
  <si>
    <t>Residentes</t>
  </si>
  <si>
    <t>ADR</t>
  </si>
  <si>
    <t>RevPAR</t>
  </si>
  <si>
    <t>CALENDAR YEAR 2016 VS. 2015</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</si>
  <si>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</si>
  <si>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</si>
  <si>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</si>
  <si>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</si>
  <si>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</si>
  <si>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</si>
  <si>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</si>
  <si>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</si>
  <si>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</si>
  <si>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</si>
  <si>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</si>
  <si>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</si>
  <si>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</si>
  <si>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</si>
  <si>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</si>
  <si>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</si>
  <si>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</si>
  <si>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</si>
  <si>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</si>
  <si>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</si>
  <si>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</si>
  <si>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</si>
  <si>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</si>
  <si>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</si>
  <si>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</si>
  <si>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</si>
  <si>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</si>
  <si>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</si>
  <si>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</si>
  <si>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</si>
  <si>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</si>
  <si>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</si>
  <si>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</si>
  <si>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</si>
  <si>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</si>
  <si>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</si>
  <si>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</si>
  <si>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</si>
  <si>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</si>
  <si>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</si>
  <si>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</si>
  <si>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</si>
  <si>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</si>
  <si>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23 de noviembre de 2016</t>
  </si>
  <si>
    <t>BY REGION - SEPTEMBER 2016</t>
  </si>
  <si>
    <t>Classification by</t>
  </si>
  <si>
    <t>Average Room Rate $</t>
  </si>
  <si>
    <t>CHANGE %</t>
  </si>
  <si>
    <t>Number of Rooms</t>
  </si>
  <si>
    <t>September 2016</t>
  </si>
  <si>
    <t>September 2015</t>
  </si>
  <si>
    <t>Metropolitan</t>
  </si>
  <si>
    <t>Grand Total</t>
  </si>
  <si>
    <t>BY AREA - SEPTEMBER 2016</t>
  </si>
  <si>
    <t>Area</t>
  </si>
  <si>
    <t>Metro</t>
  </si>
  <si>
    <t>Non Metro</t>
  </si>
  <si>
    <t>PARADORES - SEPTEMBER 2016</t>
  </si>
  <si>
    <t>FISCAL YEAR 2016-2017 P</t>
  </si>
  <si>
    <t>Class By Num of Rooms</t>
  </si>
  <si>
    <t>2016 Jul</t>
  </si>
  <si>
    <t>2016 Aug</t>
  </si>
  <si>
    <t>2016 Sep</t>
  </si>
  <si>
    <t>2016 Oct</t>
  </si>
  <si>
    <t>2016 Nov</t>
  </si>
  <si>
    <t>2016 Dec</t>
  </si>
  <si>
    <t>2017 Jan</t>
  </si>
  <si>
    <t>2017 Feb</t>
  </si>
  <si>
    <t>2017 Mar</t>
  </si>
  <si>
    <t>2017 Apr</t>
  </si>
  <si>
    <t>2017 May</t>
  </si>
  <si>
    <t>2017 Jun</t>
  </si>
  <si>
    <t>ARR $</t>
  </si>
  <si>
    <t>FISCAL YEAR 2015-2016 R</t>
  </si>
  <si>
    <t>2015 Jul</t>
  </si>
  <si>
    <t>2015 Aug</t>
  </si>
  <si>
    <t>2015 Sep</t>
  </si>
  <si>
    <t>2015 Oct</t>
  </si>
  <si>
    <t>2015 Nov</t>
  </si>
  <si>
    <t>2015 Dec</t>
  </si>
  <si>
    <t>2016 Jan</t>
  </si>
  <si>
    <t>2016 Feb</t>
  </si>
  <si>
    <t>2016 Mar</t>
  </si>
  <si>
    <t>2016 Apr</t>
  </si>
  <si>
    <t>2016 May</t>
  </si>
  <si>
    <t>2016 Jun</t>
  </si>
  <si>
    <t>PERCENTAGE CHANGE:  FISCAL YEAR 2016-2017 vs 2015-2016</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</si>
  <si>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</si>
  <si>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</si>
  <si>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</si>
  <si>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</si>
  <si>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</si>
  <si>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</si>
  <si>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</si>
  <si>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</si>
  <si>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</si>
  <si>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</si>
  <si>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</si>
  <si>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</si>
  <si>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</si>
  <si>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</si>
  <si>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</si>
  <si>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</si>
  <si>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</si>
  <si>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</si>
  <si>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</si>
  <si>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</si>
  <si>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</si>
  <si>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</si>
  <si>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</si>
  <si>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</si>
  <si>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2016 P</t>
  </si>
  <si>
    <t>CALENDAR YEAR 2015 R</t>
  </si>
  <si>
    <t>2015 Jan</t>
  </si>
  <si>
    <t>2015 Feb</t>
  </si>
  <si>
    <t>2015 Mar</t>
  </si>
  <si>
    <t>2015 Apr</t>
  </si>
  <si>
    <t>2015 May</t>
  </si>
  <si>
    <t>2015 Jun</t>
  </si>
  <si>
    <t>PERCENTAGE CHANGE:  CALENDAR YEAR 2016 vs 2015</t>
  </si>
  <si>
    <t>ADR $</t>
  </si>
  <si>
    <t>Jul</t>
  </si>
  <si>
    <t>* Sample includes 105 endorsed hotels and paradors representing over 12,500 rooms and over 95% of endorsed universe.</t>
  </si>
  <si>
    <t>For the month of September 2016, the occupancy rate closed 1.4 points over last year with 59.3%.  Total registrations for this period increased 12.2% from 163,984 in 2015 to 184,030 in 2016.  Non-residents and Residents show gains of 12.0% and 12.5% respectively.  Total room demand expose a -1.7% drop or 3,888 less rooms sold.  The Average Room Rate (ARR$) for the month turn out -3.4% lower with an average selling rate of $130.72 in 2016 vs. $135.28 in 2015.  As for Paradores, the occupancy rate for September 2016 reveal a -0.9 points contraction when compared with last year 2015, ending at 35.0%.  Total registrations for Paradores indicate a 14.3% growth or 970 additional guests.  Calendar year to date 2016 finished off with -2.3 percentage points behind on its occupancy rate closing at 71.4%.  Total registrations ended with a 1.6% climb from 2,030,678 in 2015 to 2,062,991 in 2016.  Non-residents and Residents registrations exceeded by 1.2% and 2.5% respectively.  Room demand ended lower by -3.4%, meanwhile, room supply remains almost even with -0.3%.  The (ARR$) for calendar year to date 2016 shows a minor change of -0.8, closing at $154.53 vs. $155.72.</t>
  </si>
</sst>
</file>

<file path=xl/styles.xml><?xml version="1.0" encoding="utf-8"?>
<styleSheet xmlns="http://schemas.openxmlformats.org/spreadsheetml/2006/main">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s>
  <borders count="157">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22"/>
      </left>
      <right style="medium">
        <color indexed="8"/>
      </right>
      <top style="medium">
        <color indexed="64"/>
      </top>
      <bottom style="medium">
        <color indexed="64"/>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right/>
      <top style="medium">
        <color indexed="23"/>
      </top>
      <bottom style="medium">
        <color indexed="23"/>
      </bottom>
      <diagonal/>
    </border>
    <border>
      <left style="medium">
        <color indexed="8"/>
      </left>
      <right/>
      <top style="medium">
        <color indexed="23"/>
      </top>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1145">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5" fillId="0" borderId="0" xfId="0" applyFont="1" applyAlignment="1">
      <alignment horizontal="center"/>
    </xf>
    <xf numFmtId="0" fontId="26" fillId="0" borderId="0" xfId="0" applyFont="1" applyAlignment="1">
      <alignment horizontal="center"/>
    </xf>
    <xf numFmtId="0" fontId="27" fillId="0" borderId="0" xfId="0" applyFont="1"/>
    <xf numFmtId="0" fontId="28" fillId="0" borderId="0" xfId="0" applyFont="1" applyAlignment="1">
      <alignment horizontal="center"/>
    </xf>
    <xf numFmtId="0" fontId="28" fillId="0" borderId="0" xfId="0" applyFont="1" applyFill="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28" xfId="0" applyFont="1" applyFill="1" applyBorder="1" applyAlignment="1">
      <alignment horizontal="center"/>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2" xfId="0" applyFont="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0" fontId="10" fillId="8" borderId="68" xfId="0" applyFont="1" applyFill="1" applyBorder="1" applyAlignment="1">
      <alignment horizontal="center"/>
    </xf>
    <xf numFmtId="0" fontId="10" fillId="8" borderId="69" xfId="0"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0" fontId="30" fillId="0" borderId="75" xfId="0" applyFont="1" applyBorder="1" applyAlignment="1">
      <alignment horizontal="left"/>
    </xf>
    <xf numFmtId="0" fontId="30" fillId="0" borderId="76" xfId="0" applyFont="1" applyBorder="1" applyAlignment="1">
      <alignment horizontal="left"/>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0" fontId="30" fillId="0" borderId="61" xfId="0" applyFont="1" applyBorder="1" applyAlignment="1">
      <alignment horizontal="left"/>
    </xf>
    <xf numFmtId="0" fontId="30" fillId="0" borderId="62" xfId="0" applyFont="1" applyBorder="1" applyAlignment="1">
      <alignment horizontal="left"/>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0" fontId="30" fillId="0" borderId="75" xfId="0" applyFont="1" applyFill="1" applyBorder="1" applyAlignment="1">
      <alignment horizontal="left"/>
    </xf>
    <xf numFmtId="0" fontId="30" fillId="0" borderId="76" xfId="0" applyFont="1" applyFill="1" applyBorder="1" applyAlignment="1">
      <alignment horizontal="left"/>
    </xf>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0" fontId="30" fillId="0" borderId="61" xfId="0" applyFont="1" applyFill="1" applyBorder="1" applyAlignment="1">
      <alignment horizontal="left"/>
    </xf>
    <xf numFmtId="0" fontId="30" fillId="0" borderId="62" xfId="0" applyFont="1" applyFill="1" applyBorder="1" applyAlignment="1">
      <alignment horizontal="left"/>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33" fillId="0" borderId="0" xfId="3" applyFont="1" applyAlignment="1">
      <alignment horizontal="center"/>
    </xf>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8" fillId="0" borderId="63" xfId="3" applyFont="1" applyBorder="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28" xfId="3" applyFont="1" applyFill="1" applyBorder="1" applyAlignment="1">
      <alignment horizontal="center"/>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2" xfId="3" applyFont="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0" fontId="30" fillId="0" borderId="75" xfId="3" applyFont="1" applyBorder="1" applyAlignment="1">
      <alignment horizontal="left"/>
    </xf>
    <xf numFmtId="0" fontId="30" fillId="0" borderId="76" xfId="3" applyFont="1" applyBorder="1" applyAlignment="1">
      <alignment horizontal="left"/>
    </xf>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0" fontId="30" fillId="0" borderId="61" xfId="3" applyFont="1" applyBorder="1" applyAlignment="1">
      <alignment horizontal="left"/>
    </xf>
    <xf numFmtId="0" fontId="30" fillId="0" borderId="62" xfId="3" applyFont="1" applyBorder="1" applyAlignment="1">
      <alignment horizontal="left"/>
    </xf>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0" fontId="30" fillId="0" borderId="75" xfId="3" applyFont="1" applyFill="1" applyBorder="1" applyAlignment="1">
      <alignment horizontal="left"/>
    </xf>
    <xf numFmtId="0" fontId="30" fillId="0" borderId="76" xfId="3" applyFont="1" applyFill="1" applyBorder="1" applyAlignment="1">
      <alignment horizontal="left"/>
    </xf>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0" fontId="30" fillId="0" borderId="61" xfId="3" applyFont="1" applyFill="1" applyBorder="1" applyAlignment="1">
      <alignment horizontal="left"/>
    </xf>
    <xf numFmtId="0" fontId="30" fillId="0" borderId="62" xfId="3" applyFont="1" applyFill="1" applyBorder="1" applyAlignment="1">
      <alignment horizontal="left"/>
    </xf>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0" fontId="10" fillId="15" borderId="68" xfId="3" applyFont="1" applyFill="1" applyBorder="1" applyAlignment="1">
      <alignment horizontal="center"/>
    </xf>
    <xf numFmtId="0" fontId="10" fillId="15" borderId="69" xfId="3" applyFont="1" applyFill="1" applyBorder="1" applyAlignment="1">
      <alignment horizontal="center"/>
    </xf>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0" fontId="13" fillId="16" borderId="87" xfId="4" applyFill="1" applyBorder="1" applyAlignment="1"/>
    <xf numFmtId="0" fontId="13" fillId="16" borderId="88" xfId="4" applyFill="1" applyBorder="1"/>
    <xf numFmtId="0" fontId="35" fillId="16" borderId="88" xfId="4" applyFont="1" applyFill="1" applyBorder="1"/>
    <xf numFmtId="0" fontId="13" fillId="16" borderId="89" xfId="4" applyFill="1" applyBorder="1"/>
    <xf numFmtId="0" fontId="13" fillId="0" borderId="0" xfId="4"/>
    <xf numFmtId="0" fontId="13" fillId="16" borderId="90" xfId="4" applyFill="1" applyBorder="1" applyAlignment="1"/>
    <xf numFmtId="0" fontId="36" fillId="16" borderId="0" xfId="4" applyFont="1" applyFill="1" applyBorder="1" applyAlignment="1">
      <alignment horizontal="center" vertical="center"/>
    </xf>
    <xf numFmtId="0" fontId="36" fillId="16" borderId="0" xfId="4" applyFont="1" applyFill="1" applyBorder="1" applyAlignment="1">
      <alignment horizontal="center" vertical="center"/>
    </xf>
    <xf numFmtId="0" fontId="13" fillId="16" borderId="0" xfId="4" applyFill="1" applyBorder="1" applyAlignment="1">
      <alignment horizontal="center" vertical="center"/>
    </xf>
    <xf numFmtId="0" fontId="13" fillId="16" borderId="0" xfId="4" applyFill="1" applyBorder="1"/>
    <xf numFmtId="0" fontId="13" fillId="16" borderId="91" xfId="4" applyFill="1" applyBorder="1"/>
    <xf numFmtId="0" fontId="37" fillId="0" borderId="0" xfId="4" applyFont="1"/>
    <xf numFmtId="49" fontId="38" fillId="16" borderId="0" xfId="4" applyNumberFormat="1" applyFont="1" applyFill="1" applyBorder="1" applyAlignment="1">
      <alignment horizontal="center" vertical="center"/>
    </xf>
    <xf numFmtId="0" fontId="39" fillId="16" borderId="0" xfId="4" applyFont="1" applyFill="1" applyBorder="1"/>
    <xf numFmtId="0" fontId="39" fillId="16" borderId="0" xfId="4" applyFont="1" applyFill="1" applyBorder="1" applyAlignment="1">
      <alignment horizontal="center" vertical="center"/>
    </xf>
    <xf numFmtId="0" fontId="13" fillId="16" borderId="0" xfId="4" applyFill="1" applyBorder="1" applyAlignment="1">
      <alignment horizontal="center" vertical="center" wrapText="1"/>
    </xf>
    <xf numFmtId="17" fontId="2" fillId="16" borderId="0" xfId="5" applyNumberFormat="1" applyFont="1" applyFill="1" applyBorder="1" applyAlignment="1">
      <alignment horizontal="center" vertical="center" wrapText="1"/>
    </xf>
    <xf numFmtId="1" fontId="2" fillId="16" borderId="68" xfId="5" applyNumberFormat="1" applyFont="1" applyFill="1" applyBorder="1" applyAlignment="1">
      <alignment horizontal="center" vertical="center" wrapText="1"/>
    </xf>
    <xf numFmtId="1" fontId="2" fillId="16" borderId="74" xfId="4" applyNumberFormat="1" applyFont="1" applyFill="1" applyBorder="1" applyAlignment="1">
      <alignment horizontal="center" vertical="center" wrapText="1"/>
    </xf>
    <xf numFmtId="0" fontId="2" fillId="16" borderId="69" xfId="4" applyFont="1" applyFill="1" applyBorder="1" applyAlignment="1">
      <alignment horizontal="center" vertical="center" wrapText="1"/>
    </xf>
    <xf numFmtId="17" fontId="2" fillId="16" borderId="91"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6" borderId="0" xfId="4" applyFont="1" applyFill="1" applyBorder="1" applyAlignment="1">
      <alignment horizontal="center" vertical="center" wrapText="1"/>
    </xf>
    <xf numFmtId="10" fontId="13" fillId="16" borderId="0" xfId="6" applyNumberFormat="1" applyFont="1" applyFill="1" applyBorder="1" applyAlignment="1">
      <alignment horizontal="center" vertical="center" wrapText="1"/>
    </xf>
    <xf numFmtId="0" fontId="40" fillId="16" borderId="74" xfId="4" applyFont="1" applyFill="1" applyBorder="1" applyAlignment="1">
      <alignment horizontal="center" vertical="center" wrapText="1"/>
    </xf>
    <xf numFmtId="166" fontId="41" fillId="16" borderId="70" xfId="6" applyNumberFormat="1" applyFont="1" applyFill="1" applyBorder="1" applyAlignment="1">
      <alignment horizontal="center" vertical="center" wrapText="1"/>
    </xf>
    <xf numFmtId="166" fontId="32" fillId="16" borderId="74" xfId="6" applyNumberFormat="1" applyFont="1" applyFill="1" applyBorder="1" applyAlignment="1">
      <alignment horizontal="center" vertical="center" wrapText="1"/>
    </xf>
    <xf numFmtId="165" fontId="42" fillId="16" borderId="69" xfId="6" applyNumberFormat="1" applyFont="1" applyFill="1" applyBorder="1" applyAlignment="1">
      <alignment horizontal="center" vertical="center" wrapText="1"/>
    </xf>
    <xf numFmtId="10" fontId="13" fillId="16" borderId="91" xfId="6" applyNumberFormat="1" applyFont="1" applyFill="1" applyBorder="1" applyAlignment="1">
      <alignment horizontal="center" vertical="center" wrapText="1"/>
    </xf>
    <xf numFmtId="166" fontId="37"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40" fillId="16" borderId="28" xfId="4" applyFont="1" applyFill="1" applyBorder="1" applyAlignment="1">
      <alignment horizontal="center" vertical="center" wrapText="1"/>
    </xf>
    <xf numFmtId="166" fontId="41" fillId="16" borderId="28" xfId="6" applyNumberFormat="1" applyFont="1" applyFill="1" applyBorder="1" applyAlignment="1">
      <alignment horizontal="center" vertical="center" wrapText="1"/>
    </xf>
    <xf numFmtId="166" fontId="32" fillId="16" borderId="28" xfId="6" applyNumberFormat="1" applyFont="1" applyFill="1" applyBorder="1" applyAlignment="1">
      <alignment horizontal="center" vertical="center" wrapText="1"/>
    </xf>
    <xf numFmtId="165" fontId="42" fillId="16" borderId="28" xfId="6" applyNumberFormat="1" applyFont="1" applyFill="1" applyBorder="1" applyAlignment="1">
      <alignment horizontal="center" vertical="center" wrapText="1"/>
    </xf>
    <xf numFmtId="0" fontId="2" fillId="16" borderId="62" xfId="4" applyFont="1" applyFill="1" applyBorder="1" applyAlignment="1">
      <alignment horizontal="center" vertical="center" wrapText="1"/>
    </xf>
    <xf numFmtId="8" fontId="13" fillId="16" borderId="0" xfId="4" applyNumberFormat="1" applyFill="1" applyBorder="1" applyAlignment="1">
      <alignment horizontal="center" vertical="center" wrapText="1"/>
    </xf>
    <xf numFmtId="0" fontId="2" fillId="16" borderId="74" xfId="4" applyFont="1" applyFill="1" applyBorder="1" applyAlignment="1">
      <alignment horizontal="center" vertical="center" wrapText="1"/>
    </xf>
    <xf numFmtId="3" fontId="32" fillId="16" borderId="63" xfId="4" applyNumberFormat="1" applyFont="1" applyFill="1" applyBorder="1" applyAlignment="1">
      <alignment horizontal="center" vertical="center" wrapText="1"/>
    </xf>
    <xf numFmtId="3" fontId="32" fillId="16" borderId="73" xfId="4" applyNumberFormat="1" applyFont="1" applyFill="1" applyBorder="1" applyAlignment="1">
      <alignment horizontal="center" vertical="center" wrapText="1"/>
    </xf>
    <xf numFmtId="166" fontId="2" fillId="16" borderId="62" xfId="6" applyNumberFormat="1" applyFont="1" applyFill="1" applyBorder="1" applyAlignment="1" applyProtection="1">
      <alignment horizontal="center" vertical="center" wrapText="1"/>
    </xf>
    <xf numFmtId="8" fontId="13" fillId="16" borderId="91" xfId="4" applyNumberFormat="1" applyFill="1" applyBorder="1" applyAlignment="1">
      <alignment horizontal="center" vertical="center" wrapText="1"/>
    </xf>
    <xf numFmtId="8" fontId="37" fillId="0" borderId="0" xfId="4" applyNumberFormat="1" applyFont="1" applyBorder="1" applyAlignment="1">
      <alignment horizontal="center" vertical="center" wrapText="1"/>
    </xf>
    <xf numFmtId="0" fontId="2" fillId="16" borderId="73" xfId="4" applyFont="1" applyFill="1" applyBorder="1" applyAlignment="1">
      <alignment horizontal="center" vertical="center" wrapText="1"/>
    </xf>
    <xf numFmtId="38" fontId="32" fillId="16" borderId="74" xfId="4" applyNumberFormat="1" applyFont="1" applyFill="1" applyBorder="1" applyAlignment="1">
      <alignment horizontal="center" vertical="center" wrapText="1"/>
    </xf>
    <xf numFmtId="166" fontId="2" fillId="16" borderId="74" xfId="6" applyNumberFormat="1" applyFont="1" applyFill="1" applyBorder="1" applyAlignment="1" applyProtection="1">
      <alignment horizontal="center" vertical="center" wrapText="1"/>
    </xf>
    <xf numFmtId="38" fontId="32" fillId="16" borderId="0" xfId="4" applyNumberFormat="1" applyFont="1" applyFill="1" applyBorder="1" applyAlignment="1">
      <alignment horizontal="center" vertical="center" wrapText="1"/>
    </xf>
    <xf numFmtId="166" fontId="2" fillId="16" borderId="0" xfId="6" applyNumberFormat="1" applyFont="1" applyFill="1" applyBorder="1" applyAlignment="1" applyProtection="1">
      <alignment horizontal="center" vertical="center" wrapText="1"/>
    </xf>
    <xf numFmtId="171" fontId="32" fillId="16" borderId="63" xfId="4" applyNumberFormat="1" applyFont="1" applyFill="1" applyBorder="1" applyAlignment="1">
      <alignment horizontal="center" vertical="center" wrapText="1"/>
    </xf>
    <xf numFmtId="171" fontId="32" fillId="16" borderId="73" xfId="4" applyNumberFormat="1" applyFont="1" applyFill="1" applyBorder="1" applyAlignment="1">
      <alignment horizontal="center" vertical="center" wrapText="1"/>
    </xf>
    <xf numFmtId="8" fontId="32" fillId="16" borderId="74" xfId="4" applyNumberFormat="1" applyFont="1" applyFill="1" applyBorder="1" applyAlignment="1">
      <alignment horizontal="center" vertical="center" wrapText="1"/>
    </xf>
    <xf numFmtId="49" fontId="41" fillId="16" borderId="63" xfId="4" applyNumberFormat="1" applyFont="1" applyFill="1" applyBorder="1" applyAlignment="1">
      <alignment horizontal="center" vertical="center" wrapText="1"/>
    </xf>
    <xf numFmtId="49" fontId="37" fillId="0" borderId="63" xfId="4" applyNumberFormat="1" applyFont="1" applyBorder="1" applyAlignment="1">
      <alignment horizontal="center" vertical="center" wrapText="1"/>
    </xf>
    <xf numFmtId="0" fontId="13" fillId="16" borderId="0" xfId="4" applyFill="1" applyBorder="1" applyAlignment="1"/>
    <xf numFmtId="166" fontId="32" fillId="16" borderId="63" xfId="4" applyNumberFormat="1" applyFont="1" applyFill="1" applyBorder="1" applyAlignment="1">
      <alignment horizontal="center" vertical="center" wrapText="1"/>
    </xf>
    <xf numFmtId="166" fontId="32" fillId="16" borderId="73" xfId="4" applyNumberFormat="1" applyFont="1" applyFill="1" applyBorder="1" applyAlignment="1">
      <alignment horizontal="center" vertical="center" wrapText="1"/>
    </xf>
    <xf numFmtId="165" fontId="2" fillId="16" borderId="62" xfId="6" applyNumberFormat="1" applyFont="1" applyFill="1" applyBorder="1" applyAlignment="1" applyProtection="1">
      <alignment horizontal="center" vertical="center" wrapText="1"/>
    </xf>
    <xf numFmtId="8" fontId="37" fillId="0" borderId="0" xfId="4" applyNumberFormat="1" applyFont="1"/>
    <xf numFmtId="166" fontId="32" fillId="16" borderId="0" xfId="4" applyNumberFormat="1" applyFont="1" applyFill="1" applyBorder="1" applyAlignment="1">
      <alignment horizontal="center" vertical="center" wrapText="1"/>
    </xf>
    <xf numFmtId="165" fontId="2" fillId="16" borderId="0" xfId="6" applyNumberFormat="1" applyFont="1" applyFill="1" applyBorder="1" applyAlignment="1" applyProtection="1">
      <alignment horizontal="center" vertical="center" wrapText="1"/>
    </xf>
    <xf numFmtId="0" fontId="43" fillId="16" borderId="0" xfId="4" applyFont="1" applyFill="1" applyBorder="1" applyAlignment="1">
      <alignment horizontal="left" vertical="center" wrapText="1"/>
    </xf>
    <xf numFmtId="49" fontId="44" fillId="16" borderId="63" xfId="4" applyNumberFormat="1" applyFont="1" applyFill="1" applyBorder="1" applyAlignment="1">
      <alignment horizontal="center" vertical="center" wrapText="1"/>
    </xf>
    <xf numFmtId="49" fontId="35" fillId="0" borderId="63" xfId="4" applyNumberFormat="1" applyFont="1" applyBorder="1" applyAlignment="1">
      <alignment horizontal="center" vertical="center" wrapText="1"/>
    </xf>
    <xf numFmtId="0" fontId="40" fillId="16" borderId="0" xfId="4" applyFont="1" applyFill="1" applyBorder="1" applyAlignment="1">
      <alignment horizontal="left" vertical="center"/>
    </xf>
    <xf numFmtId="0" fontId="13" fillId="16" borderId="0" xfId="3" applyFill="1" applyAlignment="1"/>
    <xf numFmtId="0" fontId="13" fillId="16" borderId="0" xfId="4" applyFill="1" applyBorder="1" applyAlignment="1">
      <alignment horizontal="left" vertical="center"/>
    </xf>
    <xf numFmtId="0" fontId="45" fillId="16" borderId="0" xfId="4" applyFont="1" applyFill="1" applyBorder="1" applyAlignment="1">
      <alignment vertical="top"/>
    </xf>
    <xf numFmtId="0" fontId="45" fillId="16" borderId="0" xfId="4" applyFont="1" applyFill="1" applyBorder="1" applyAlignment="1"/>
    <xf numFmtId="0" fontId="13" fillId="16" borderId="0" xfId="4" applyFill="1" applyBorder="1" applyAlignment="1">
      <alignment horizontal="center"/>
    </xf>
    <xf numFmtId="0" fontId="46" fillId="16" borderId="0" xfId="4" applyFont="1" applyFill="1" applyBorder="1" applyAlignment="1">
      <alignment horizontal="center" vertical="center" wrapText="1"/>
    </xf>
    <xf numFmtId="0" fontId="47" fillId="16" borderId="0" xfId="4" applyFont="1" applyFill="1" applyBorder="1" applyAlignment="1">
      <alignment horizontal="center" vertical="center" wrapText="1"/>
    </xf>
    <xf numFmtId="4" fontId="37" fillId="0" borderId="0" xfId="4" applyNumberFormat="1" applyFont="1"/>
    <xf numFmtId="0" fontId="48" fillId="16" borderId="0" xfId="4" applyFont="1" applyFill="1" applyBorder="1" applyAlignment="1">
      <alignment horizontal="center" vertical="center" wrapText="1"/>
    </xf>
    <xf numFmtId="0" fontId="13" fillId="16" borderId="90" xfId="4" applyFill="1" applyBorder="1"/>
    <xf numFmtId="0" fontId="48" fillId="16" borderId="0" xfId="4" applyFont="1" applyFill="1" applyBorder="1" applyAlignment="1">
      <alignment horizontal="left" vertical="center" wrapText="1"/>
    </xf>
    <xf numFmtId="0" fontId="46" fillId="16" borderId="92" xfId="4" applyFont="1" applyFill="1" applyBorder="1" applyAlignment="1">
      <alignment horizontal="center" vertical="top" wrapText="1"/>
    </xf>
    <xf numFmtId="0" fontId="13" fillId="0" borderId="93" xfId="3" applyBorder="1" applyAlignment="1">
      <alignment horizontal="center"/>
    </xf>
    <xf numFmtId="0" fontId="13" fillId="0" borderId="94" xfId="3" applyBorder="1" applyAlignment="1">
      <alignment horizontal="center"/>
    </xf>
    <xf numFmtId="0" fontId="13" fillId="0" borderId="9" xfId="3" applyBorder="1" applyAlignment="1">
      <alignment horizontal="center"/>
    </xf>
    <xf numFmtId="0" fontId="13" fillId="0" borderId="0" xfId="3" applyBorder="1" applyAlignment="1">
      <alignment horizontal="center"/>
    </xf>
    <xf numFmtId="0" fontId="13" fillId="0" borderId="95" xfId="3" applyBorder="1" applyAlignment="1">
      <alignment horizontal="center"/>
    </xf>
    <xf numFmtId="0" fontId="37" fillId="16" borderId="90" xfId="4" applyFont="1" applyFill="1" applyBorder="1"/>
    <xf numFmtId="0" fontId="37" fillId="0" borderId="0" xfId="4" applyFont="1" applyFill="1"/>
    <xf numFmtId="0" fontId="13" fillId="0" borderId="0" xfId="4" applyFill="1"/>
    <xf numFmtId="8" fontId="37" fillId="0" borderId="0" xfId="4" applyNumberFormat="1" applyFont="1" applyFill="1"/>
    <xf numFmtId="0" fontId="13" fillId="16" borderId="0" xfId="3" applyFill="1"/>
    <xf numFmtId="0" fontId="13" fillId="0" borderId="96" xfId="3" applyBorder="1" applyAlignment="1">
      <alignment horizontal="center"/>
    </xf>
    <xf numFmtId="0" fontId="13" fillId="0" borderId="97" xfId="3" applyBorder="1" applyAlignment="1">
      <alignment horizontal="center"/>
    </xf>
    <xf numFmtId="0" fontId="13" fillId="0" borderId="98" xfId="3" applyBorder="1" applyAlignment="1">
      <alignment horizontal="center"/>
    </xf>
    <xf numFmtId="0" fontId="13" fillId="16" borderId="93" xfId="3" applyFill="1" applyBorder="1" applyAlignment="1"/>
    <xf numFmtId="0" fontId="37" fillId="16" borderId="99" xfId="4" applyFont="1" applyFill="1" applyBorder="1"/>
    <xf numFmtId="0" fontId="46" fillId="16" borderId="100" xfId="4" applyFont="1" applyFill="1" applyBorder="1" applyAlignment="1">
      <alignment horizontal="center" vertical="center" wrapText="1"/>
    </xf>
    <xf numFmtId="0" fontId="13" fillId="16" borderId="100" xfId="3" applyFill="1" applyBorder="1" applyAlignment="1"/>
    <xf numFmtId="0" fontId="13" fillId="16" borderId="100" xfId="4" applyFill="1" applyBorder="1"/>
    <xf numFmtId="0" fontId="13" fillId="16" borderId="101" xfId="4" applyFill="1" applyBorder="1"/>
    <xf numFmtId="0" fontId="13" fillId="0" borderId="0" xfId="4" applyNumberFormat="1"/>
    <xf numFmtId="0" fontId="37" fillId="0" borderId="88" xfId="4" applyFont="1" applyFill="1" applyBorder="1"/>
    <xf numFmtId="0" fontId="49" fillId="0" borderId="88" xfId="4" applyFont="1" applyFill="1" applyBorder="1"/>
    <xf numFmtId="0" fontId="13" fillId="0" borderId="88" xfId="3" applyFill="1" applyBorder="1"/>
    <xf numFmtId="0" fontId="50" fillId="0" borderId="88" xfId="4" applyFont="1" applyFill="1" applyBorder="1"/>
    <xf numFmtId="0" fontId="37" fillId="0" borderId="0" xfId="4" applyFont="1" applyBorder="1"/>
    <xf numFmtId="0" fontId="50" fillId="0" borderId="0" xfId="4" applyFont="1" applyFill="1" applyBorder="1"/>
    <xf numFmtId="0" fontId="46" fillId="0" borderId="0" xfId="4" applyFont="1" applyFill="1" applyBorder="1" applyAlignment="1">
      <alignment horizontal="center" vertical="center" wrapText="1"/>
    </xf>
    <xf numFmtId="0" fontId="50" fillId="0" borderId="0" xfId="4" applyFont="1" applyBorder="1"/>
    <xf numFmtId="0" fontId="50" fillId="0" borderId="0" xfId="4" applyFont="1" applyFill="1"/>
    <xf numFmtId="0" fontId="50" fillId="0" borderId="0" xfId="4" applyFont="1"/>
    <xf numFmtId="37" fontId="50" fillId="0" borderId="0" xfId="4" applyNumberFormat="1" applyFont="1" applyFill="1" applyBorder="1"/>
    <xf numFmtId="37" fontId="50" fillId="0" borderId="0" xfId="4" applyNumberFormat="1" applyFont="1" applyFill="1"/>
    <xf numFmtId="0" fontId="51" fillId="17" borderId="0" xfId="4" applyFont="1" applyFill="1"/>
    <xf numFmtId="0" fontId="13" fillId="17" borderId="0" xfId="4" applyFill="1"/>
    <xf numFmtId="0" fontId="13" fillId="17" borderId="0" xfId="4" applyFill="1" applyAlignment="1">
      <alignment horizontal="left"/>
    </xf>
    <xf numFmtId="0" fontId="52" fillId="17" borderId="68" xfId="4" applyFont="1" applyFill="1" applyBorder="1" applyAlignment="1">
      <alignment wrapText="1"/>
    </xf>
    <xf numFmtId="0" fontId="52" fillId="17" borderId="69" xfId="4" applyFont="1" applyFill="1" applyBorder="1" applyAlignment="1">
      <alignment wrapText="1"/>
    </xf>
    <xf numFmtId="0" fontId="53" fillId="17" borderId="74" xfId="4" applyFont="1" applyFill="1" applyBorder="1" applyAlignment="1">
      <alignment wrapText="1"/>
    </xf>
    <xf numFmtId="0" fontId="52" fillId="17" borderId="102" xfId="4" applyFont="1" applyFill="1" applyBorder="1" applyAlignment="1">
      <alignment horizontal="right" wrapText="1"/>
    </xf>
    <xf numFmtId="0" fontId="52" fillId="17" borderId="68" xfId="4" applyFont="1" applyFill="1" applyBorder="1" applyAlignment="1">
      <alignment horizontal="center" wrapText="1"/>
    </xf>
    <xf numFmtId="0" fontId="52" fillId="17" borderId="69" xfId="4" applyFont="1" applyFill="1" applyBorder="1" applyAlignment="1">
      <alignment horizontal="center" wrapText="1"/>
    </xf>
    <xf numFmtId="0" fontId="52" fillId="17" borderId="68" xfId="4" applyFont="1" applyFill="1" applyBorder="1" applyAlignment="1">
      <alignment horizontal="left" wrapText="1"/>
    </xf>
    <xf numFmtId="0" fontId="52" fillId="17" borderId="70" xfId="4" applyFont="1" applyFill="1" applyBorder="1" applyAlignment="1">
      <alignment horizontal="left" wrapText="1"/>
    </xf>
    <xf numFmtId="0" fontId="52" fillId="17" borderId="69" xfId="4" applyFont="1" applyFill="1" applyBorder="1" applyAlignment="1">
      <alignment horizontal="left" wrapText="1"/>
    </xf>
    <xf numFmtId="0" fontId="52" fillId="17" borderId="103" xfId="4" applyFont="1" applyFill="1" applyBorder="1" applyAlignment="1">
      <alignment wrapText="1"/>
    </xf>
    <xf numFmtId="0" fontId="52" fillId="17" borderId="31" xfId="4" applyFont="1" applyFill="1" applyBorder="1" applyAlignment="1">
      <alignment wrapText="1"/>
    </xf>
    <xf numFmtId="0" fontId="52" fillId="17" borderId="70" xfId="4" applyFont="1" applyFill="1" applyBorder="1" applyAlignment="1">
      <alignment horizontal="left"/>
    </xf>
    <xf numFmtId="0" fontId="52" fillId="17" borderId="69" xfId="4" applyFont="1" applyFill="1" applyBorder="1" applyAlignment="1">
      <alignment horizontal="left"/>
    </xf>
    <xf numFmtId="0" fontId="52" fillId="17" borderId="68" xfId="4" applyFont="1" applyFill="1" applyBorder="1" applyAlignment="1"/>
    <xf numFmtId="0" fontId="52" fillId="17" borderId="69" xfId="4" applyFont="1" applyFill="1" applyBorder="1" applyAlignment="1"/>
    <xf numFmtId="0" fontId="52" fillId="17" borderId="0" xfId="4" applyFont="1" applyFill="1" applyBorder="1" applyAlignment="1">
      <alignment wrapText="1"/>
    </xf>
    <xf numFmtId="0" fontId="52" fillId="17" borderId="65" xfId="4" applyFont="1" applyFill="1" applyBorder="1" applyAlignment="1">
      <alignment horizontal="right" wrapText="1"/>
    </xf>
    <xf numFmtId="0" fontId="53" fillId="17" borderId="32" xfId="4" applyFont="1" applyFill="1" applyBorder="1" applyAlignment="1"/>
    <xf numFmtId="0" fontId="52" fillId="17" borderId="31" xfId="4" applyFont="1" applyFill="1" applyBorder="1" applyAlignment="1"/>
    <xf numFmtId="0" fontId="54" fillId="0" borderId="68" xfId="12" applyBorder="1" applyAlignment="1" applyProtection="1"/>
    <xf numFmtId="0" fontId="52" fillId="17" borderId="70" xfId="4" applyFont="1" applyFill="1" applyBorder="1" applyAlignment="1"/>
    <xf numFmtId="0" fontId="52" fillId="17" borderId="69" xfId="4" applyFont="1" applyFill="1" applyBorder="1" applyAlignment="1"/>
    <xf numFmtId="0" fontId="55" fillId="17" borderId="0" xfId="4" applyFont="1" applyFill="1" applyAlignment="1">
      <alignment vertical="center"/>
    </xf>
    <xf numFmtId="0" fontId="13" fillId="17" borderId="0" xfId="4" applyFill="1" applyAlignment="1">
      <alignment vertical="center"/>
    </xf>
    <xf numFmtId="0" fontId="51" fillId="17" borderId="0" xfId="4" applyFont="1" applyFill="1" applyAlignment="1">
      <alignment vertical="center"/>
    </xf>
    <xf numFmtId="0" fontId="56" fillId="17" borderId="68" xfId="4" applyFont="1" applyFill="1" applyBorder="1" applyAlignment="1">
      <alignment horizontal="left" vertical="center" wrapText="1" indent="1"/>
    </xf>
    <xf numFmtId="0" fontId="56" fillId="17" borderId="70" xfId="4" applyFont="1" applyFill="1" applyBorder="1" applyAlignment="1">
      <alignment horizontal="left" vertical="center" wrapText="1" indent="1"/>
    </xf>
    <xf numFmtId="0" fontId="56" fillId="17" borderId="69" xfId="4" applyFont="1" applyFill="1" applyBorder="1" applyAlignment="1">
      <alignment horizontal="left" vertical="center" wrapText="1" indent="1"/>
    </xf>
    <xf numFmtId="0" fontId="57" fillId="17" borderId="68" xfId="4" applyFont="1" applyFill="1" applyBorder="1" applyAlignment="1">
      <alignment horizontal="left" vertical="center" wrapText="1" indent="1"/>
    </xf>
    <xf numFmtId="0" fontId="52" fillId="17" borderId="68" xfId="4" applyFont="1" applyFill="1" applyBorder="1" applyAlignment="1">
      <alignment horizontal="left" vertical="center" wrapText="1" indent="1"/>
    </xf>
    <xf numFmtId="0" fontId="52" fillId="17" borderId="70" xfId="4" applyFont="1" applyFill="1" applyBorder="1" applyAlignment="1">
      <alignment horizontal="left" vertical="center" wrapText="1" indent="1"/>
    </xf>
    <xf numFmtId="0" fontId="52" fillId="17" borderId="69" xfId="4" applyFont="1" applyFill="1" applyBorder="1" applyAlignment="1">
      <alignment horizontal="left" vertical="center" wrapText="1" indent="1"/>
    </xf>
    <xf numFmtId="0" fontId="56" fillId="17" borderId="32" xfId="4" applyFont="1" applyFill="1" applyBorder="1" applyAlignment="1"/>
    <xf numFmtId="0" fontId="56" fillId="17" borderId="28" xfId="4" applyFont="1" applyFill="1" applyBorder="1" applyAlignment="1"/>
    <xf numFmtId="0" fontId="59" fillId="17" borderId="28" xfId="12" applyFont="1" applyFill="1" applyBorder="1" applyAlignment="1" applyProtection="1"/>
    <xf numFmtId="0" fontId="54" fillId="17" borderId="28" xfId="12" applyFill="1" applyBorder="1" applyAlignment="1" applyProtection="1"/>
    <xf numFmtId="0" fontId="54" fillId="17" borderId="31" xfId="12" applyFill="1" applyBorder="1" applyAlignment="1" applyProtection="1"/>
    <xf numFmtId="0" fontId="56" fillId="17" borderId="35" xfId="4" applyNumberFormat="1" applyFont="1" applyFill="1" applyBorder="1" applyAlignment="1">
      <alignment horizontal="left" wrapText="1"/>
    </xf>
    <xf numFmtId="0" fontId="56" fillId="17" borderId="0" xfId="4" applyNumberFormat="1" applyFont="1" applyFill="1" applyBorder="1" applyAlignment="1">
      <alignment horizontal="left" wrapText="1"/>
    </xf>
    <xf numFmtId="0" fontId="56" fillId="17" borderId="8" xfId="4" applyNumberFormat="1" applyFont="1" applyFill="1" applyBorder="1" applyAlignment="1">
      <alignment horizontal="left" wrapText="1"/>
    </xf>
    <xf numFmtId="0" fontId="56" fillId="17" borderId="35" xfId="4" applyFont="1" applyFill="1" applyBorder="1" applyAlignment="1">
      <alignment horizontal="left" vertical="center" wrapText="1"/>
    </xf>
    <xf numFmtId="0" fontId="56" fillId="17" borderId="0" xfId="4" applyFont="1" applyFill="1" applyBorder="1" applyAlignment="1">
      <alignment horizontal="left" vertical="center"/>
    </xf>
    <xf numFmtId="0" fontId="13" fillId="17" borderId="8" xfId="4" applyFill="1" applyBorder="1"/>
    <xf numFmtId="0" fontId="56" fillId="17" borderId="61" xfId="4" applyFont="1" applyFill="1" applyBorder="1" applyAlignment="1">
      <alignment horizontal="left" vertical="center"/>
    </xf>
    <xf numFmtId="0" fontId="56" fillId="17" borderId="63" xfId="4" applyFont="1" applyFill="1" applyBorder="1" applyAlignment="1">
      <alignment horizontal="left" vertical="center"/>
    </xf>
    <xf numFmtId="0" fontId="13" fillId="17" borderId="62" xfId="4" applyFill="1" applyBorder="1"/>
    <xf numFmtId="0" fontId="55" fillId="17" borderId="0" xfId="4" applyFont="1" applyFill="1"/>
    <xf numFmtId="0" fontId="56" fillId="17" borderId="68" xfId="4" applyFont="1" applyFill="1" applyBorder="1" applyAlignment="1">
      <alignment horizontal="left" vertical="center" wrapText="1"/>
    </xf>
    <xf numFmtId="0" fontId="56" fillId="17" borderId="70" xfId="4" applyFont="1" applyFill="1" applyBorder="1" applyAlignment="1">
      <alignment horizontal="left" vertical="center" wrapText="1"/>
    </xf>
    <xf numFmtId="0" fontId="56" fillId="17" borderId="69" xfId="4" applyFont="1" applyFill="1" applyBorder="1" applyAlignment="1">
      <alignment horizontal="left" vertical="center" wrapText="1"/>
    </xf>
    <xf numFmtId="0" fontId="55" fillId="17" borderId="0" xfId="4" applyFont="1" applyFill="1" applyAlignment="1">
      <alignment horizontal="left" indent="4"/>
    </xf>
    <xf numFmtId="0" fontId="56" fillId="17" borderId="68" xfId="4" applyFont="1" applyFill="1" applyBorder="1" applyAlignment="1">
      <alignment horizontal="left" vertical="top" wrapText="1"/>
    </xf>
    <xf numFmtId="0" fontId="56" fillId="17" borderId="70" xfId="4" applyFont="1" applyFill="1" applyBorder="1" applyAlignment="1">
      <alignment horizontal="left" vertical="top" wrapText="1"/>
    </xf>
    <xf numFmtId="0" fontId="56" fillId="17" borderId="69" xfId="4" applyFont="1" applyFill="1" applyBorder="1" applyAlignment="1">
      <alignment horizontal="left" vertical="top" wrapText="1"/>
    </xf>
    <xf numFmtId="0" fontId="60" fillId="0" borderId="104"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63" fillId="0" borderId="0" xfId="3" applyFont="1" applyAlignment="1">
      <alignment horizontal="left" wrapText="1" readingOrder="1"/>
    </xf>
    <xf numFmtId="0" fontId="65" fillId="18" borderId="0" xfId="0" applyFont="1" applyFill="1" applyBorder="1" applyAlignment="1">
      <alignment horizontal="center"/>
    </xf>
    <xf numFmtId="49" fontId="66" fillId="2" borderId="105" xfId="0" applyNumberFormat="1" applyFont="1" applyFill="1" applyBorder="1" applyAlignment="1">
      <alignment horizontal="center" vertical="center" wrapText="1"/>
    </xf>
    <xf numFmtId="49" fontId="66" fillId="2" borderId="60" xfId="0" applyNumberFormat="1" applyFont="1" applyFill="1" applyBorder="1" applyAlignment="1">
      <alignment horizontal="center" vertical="center" wrapText="1"/>
    </xf>
    <xf numFmtId="0" fontId="66" fillId="2" borderId="28" xfId="0" applyFont="1" applyFill="1" applyBorder="1" applyAlignment="1">
      <alignment horizontal="center" wrapText="1"/>
    </xf>
    <xf numFmtId="49" fontId="66" fillId="2" borderId="106" xfId="0" applyNumberFormat="1" applyFont="1" applyFill="1" applyBorder="1" applyAlignment="1">
      <alignment horizontal="center" vertical="center" wrapText="1"/>
    </xf>
    <xf numFmtId="49" fontId="66" fillId="2" borderId="107" xfId="0" applyNumberFormat="1" applyFont="1" applyFill="1" applyBorder="1" applyAlignment="1">
      <alignment horizontal="center" vertical="center" wrapText="1"/>
    </xf>
    <xf numFmtId="49" fontId="66" fillId="2" borderId="73" xfId="0" applyNumberFormat="1" applyFont="1" applyFill="1" applyBorder="1" applyAlignment="1">
      <alignment horizontal="center" vertical="center" wrapText="1"/>
    </xf>
    <xf numFmtId="49" fontId="66" fillId="2" borderId="63" xfId="0" applyNumberFormat="1" applyFont="1" applyFill="1" applyBorder="1" applyAlignment="1">
      <alignment horizontal="center" wrapText="1"/>
    </xf>
    <xf numFmtId="49" fontId="66" fillId="2" borderId="73" xfId="0" applyNumberFormat="1" applyFont="1" applyFill="1" applyBorder="1" applyAlignment="1">
      <alignment horizontal="center" wrapText="1"/>
    </xf>
    <xf numFmtId="49" fontId="66" fillId="2" borderId="108" xfId="0" applyNumberFormat="1" applyFont="1" applyFill="1" applyBorder="1" applyAlignment="1">
      <alignment horizontal="center" vertical="center" wrapText="1"/>
    </xf>
    <xf numFmtId="49" fontId="10" fillId="0" borderId="0" xfId="0" applyNumberFormat="1" applyFont="1"/>
    <xf numFmtId="0" fontId="67" fillId="16" borderId="109" xfId="0" applyFont="1" applyFill="1" applyBorder="1" applyAlignment="1">
      <alignment horizontal="left" vertical="center" wrapText="1"/>
    </xf>
    <xf numFmtId="0" fontId="68" fillId="16" borderId="110" xfId="0" applyFont="1" applyFill="1" applyBorder="1" applyAlignment="1">
      <alignment horizontal="left" vertical="center" wrapText="1"/>
    </xf>
    <xf numFmtId="8" fontId="68" fillId="18" borderId="111" xfId="0" applyNumberFormat="1" applyFont="1" applyFill="1" applyBorder="1" applyAlignment="1">
      <alignment horizontal="center" vertical="center"/>
    </xf>
    <xf numFmtId="8" fontId="68" fillId="18" borderId="106" xfId="0" applyNumberFormat="1" applyFont="1" applyFill="1" applyBorder="1" applyAlignment="1">
      <alignment horizontal="center" vertical="center"/>
    </xf>
    <xf numFmtId="166" fontId="32" fillId="0" borderId="110" xfId="0" applyNumberFormat="1" applyFont="1" applyBorder="1" applyAlignment="1">
      <alignment horizontal="center"/>
    </xf>
    <xf numFmtId="0" fontId="67" fillId="16" borderId="112" xfId="0" applyFont="1" applyFill="1" applyBorder="1" applyAlignment="1">
      <alignment horizontal="left" vertical="center" wrapText="1"/>
    </xf>
    <xf numFmtId="0" fontId="68" fillId="16" borderId="113" xfId="0" applyFont="1" applyFill="1" applyBorder="1" applyAlignment="1">
      <alignment horizontal="left" vertical="center" wrapText="1"/>
    </xf>
    <xf numFmtId="8" fontId="68" fillId="18" borderId="114" xfId="0" applyNumberFormat="1" applyFont="1" applyFill="1" applyBorder="1" applyAlignment="1">
      <alignment horizontal="center" vertical="center"/>
    </xf>
    <xf numFmtId="8" fontId="68" fillId="18" borderId="113" xfId="0" applyNumberFormat="1" applyFont="1" applyFill="1" applyBorder="1" applyAlignment="1">
      <alignment horizontal="center" vertical="center"/>
    </xf>
    <xf numFmtId="166" fontId="32" fillId="0" borderId="113" xfId="0" applyNumberFormat="1" applyFont="1" applyBorder="1" applyAlignment="1">
      <alignment horizontal="center"/>
    </xf>
    <xf numFmtId="0" fontId="67" fillId="16" borderId="115" xfId="0" applyFont="1" applyFill="1" applyBorder="1" applyAlignment="1">
      <alignment horizontal="left" vertical="center" wrapText="1"/>
    </xf>
    <xf numFmtId="0" fontId="67" fillId="16" borderId="116" xfId="0" applyFont="1" applyFill="1" applyBorder="1" applyAlignment="1">
      <alignment horizontal="left" vertical="center"/>
    </xf>
    <xf numFmtId="8" fontId="67" fillId="19" borderId="117" xfId="0" applyNumberFormat="1" applyFont="1" applyFill="1" applyBorder="1" applyAlignment="1">
      <alignment horizontal="center" vertical="center"/>
    </xf>
    <xf numFmtId="8" fontId="67" fillId="19" borderId="116" xfId="0" applyNumberFormat="1" applyFont="1" applyFill="1" applyBorder="1" applyAlignment="1">
      <alignment horizontal="center" vertical="center"/>
    </xf>
    <xf numFmtId="166" fontId="30" fillId="19" borderId="116" xfId="0" applyNumberFormat="1" applyFont="1" applyFill="1" applyBorder="1" applyAlignment="1">
      <alignment horizontal="center"/>
    </xf>
    <xf numFmtId="0" fontId="67" fillId="16" borderId="105" xfId="0" applyFont="1" applyFill="1" applyBorder="1" applyAlignment="1">
      <alignment horizontal="left" vertical="center" wrapText="1"/>
    </xf>
    <xf numFmtId="0" fontId="68" fillId="16" borderId="106" xfId="0" applyFont="1" applyFill="1" applyBorder="1" applyAlignment="1">
      <alignment horizontal="left" vertical="center" wrapText="1"/>
    </xf>
    <xf numFmtId="8" fontId="68" fillId="18" borderId="118" xfId="0" applyNumberFormat="1" applyFont="1" applyFill="1" applyBorder="1" applyAlignment="1">
      <alignment horizontal="center" vertical="center"/>
    </xf>
    <xf numFmtId="166" fontId="32" fillId="0" borderId="106" xfId="0" applyNumberFormat="1" applyFont="1" applyBorder="1" applyAlignment="1">
      <alignment horizontal="center"/>
    </xf>
    <xf numFmtId="0" fontId="67" fillId="16" borderId="107" xfId="0" applyFont="1" applyFill="1" applyBorder="1" applyAlignment="1">
      <alignment horizontal="left" vertical="center" wrapText="1"/>
    </xf>
    <xf numFmtId="0" fontId="67" fillId="16" borderId="108" xfId="0" applyFont="1" applyFill="1" applyBorder="1" applyAlignment="1">
      <alignment horizontal="left" vertical="center"/>
    </xf>
    <xf numFmtId="8" fontId="67" fillId="19" borderId="119" xfId="0" applyNumberFormat="1" applyFont="1" applyFill="1" applyBorder="1" applyAlignment="1">
      <alignment horizontal="center" vertical="center"/>
    </xf>
    <xf numFmtId="8" fontId="67" fillId="19" borderId="108" xfId="0" applyNumberFormat="1" applyFont="1" applyFill="1" applyBorder="1" applyAlignment="1">
      <alignment horizontal="center" vertical="center"/>
    </xf>
    <xf numFmtId="166" fontId="30" fillId="19" borderId="108" xfId="0" applyNumberFormat="1" applyFont="1" applyFill="1" applyBorder="1" applyAlignment="1">
      <alignment horizontal="center"/>
    </xf>
    <xf numFmtId="8" fontId="68" fillId="18" borderId="110" xfId="0" applyNumberFormat="1" applyFont="1" applyFill="1" applyBorder="1" applyAlignment="1">
      <alignment horizontal="center" vertical="center"/>
    </xf>
    <xf numFmtId="0" fontId="67" fillId="16" borderId="35" xfId="0" applyFont="1" applyFill="1" applyBorder="1" applyAlignment="1">
      <alignment horizontal="left" vertical="center" wrapText="1"/>
    </xf>
    <xf numFmtId="8" fontId="68" fillId="18" borderId="0" xfId="0" applyNumberFormat="1" applyFont="1" applyFill="1" applyBorder="1" applyAlignment="1">
      <alignment horizontal="center" vertical="center"/>
    </xf>
    <xf numFmtId="8" fontId="68" fillId="18"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0" fontId="66" fillId="2" borderId="61" xfId="0" applyFont="1" applyFill="1" applyBorder="1" applyAlignment="1">
      <alignment horizontal="center" vertical="center"/>
    </xf>
    <xf numFmtId="0" fontId="66" fillId="2" borderId="63" xfId="0" applyFont="1" applyFill="1" applyBorder="1" applyAlignment="1">
      <alignment horizontal="center" vertical="center"/>
    </xf>
    <xf numFmtId="8" fontId="66" fillId="2" borderId="68" xfId="0" applyNumberFormat="1" applyFont="1" applyFill="1" applyBorder="1" applyAlignment="1">
      <alignment horizontal="center" vertical="center"/>
    </xf>
    <xf numFmtId="8" fontId="6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65" fillId="18" borderId="0" xfId="0" applyFont="1" applyFill="1" applyAlignment="1">
      <alignment horizontal="center"/>
    </xf>
    <xf numFmtId="0" fontId="66" fillId="2" borderId="105" xfId="0" applyFont="1" applyFill="1" applyBorder="1" applyAlignment="1">
      <alignment horizontal="center" vertical="center" wrapText="1"/>
    </xf>
    <xf numFmtId="0" fontId="66" fillId="2" borderId="60" xfId="0" applyFont="1" applyFill="1" applyBorder="1" applyAlignment="1">
      <alignment horizontal="center" wrapText="1"/>
    </xf>
    <xf numFmtId="0" fontId="66" fillId="2" borderId="106" xfId="0" applyFont="1" applyFill="1" applyBorder="1" applyAlignment="1">
      <alignment horizontal="center" vertical="center"/>
    </xf>
    <xf numFmtId="0" fontId="66" fillId="2" borderId="107" xfId="0" applyFont="1" applyFill="1" applyBorder="1" applyAlignment="1">
      <alignment horizontal="center" vertical="center" wrapText="1"/>
    </xf>
    <xf numFmtId="0" fontId="66" fillId="2" borderId="73" xfId="0" applyFont="1" applyFill="1" applyBorder="1" applyAlignment="1">
      <alignment horizontal="center" wrapText="1"/>
    </xf>
    <xf numFmtId="0" fontId="66" fillId="2" borderId="108" xfId="0" applyFont="1" applyFill="1" applyBorder="1" applyAlignment="1">
      <alignment horizontal="center" vertical="center"/>
    </xf>
    <xf numFmtId="166" fontId="32" fillId="0" borderId="120" xfId="0" applyNumberFormat="1" applyFont="1" applyBorder="1" applyAlignment="1">
      <alignment horizontal="center"/>
    </xf>
    <xf numFmtId="166" fontId="32" fillId="0" borderId="121" xfId="0" applyNumberFormat="1" applyFont="1" applyBorder="1" applyAlignment="1">
      <alignment horizontal="center"/>
    </xf>
    <xf numFmtId="166" fontId="30" fillId="19" borderId="122" xfId="0" applyNumberFormat="1" applyFont="1" applyFill="1" applyBorder="1" applyAlignment="1">
      <alignment horizontal="center"/>
    </xf>
    <xf numFmtId="0" fontId="66" fillId="2" borderId="68" xfId="0" applyFont="1" applyFill="1" applyBorder="1" applyAlignment="1">
      <alignment horizontal="center" vertical="center"/>
    </xf>
    <xf numFmtId="0" fontId="66" fillId="2" borderId="123" xfId="0" applyFont="1" applyFill="1" applyBorder="1" applyAlignment="1">
      <alignment horizontal="center" vertical="center"/>
    </xf>
    <xf numFmtId="8" fontId="6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65" fillId="18" borderId="0" xfId="3" applyFont="1" applyFill="1" applyAlignment="1">
      <alignment horizontal="center"/>
    </xf>
    <xf numFmtId="0" fontId="66" fillId="2" borderId="105" xfId="3" applyFont="1" applyFill="1" applyBorder="1" applyAlignment="1">
      <alignment horizontal="center" vertical="center" wrapText="1"/>
    </xf>
    <xf numFmtId="0" fontId="66" fillId="2" borderId="60" xfId="3" applyFont="1" applyFill="1" applyBorder="1" applyAlignment="1">
      <alignment horizontal="center" wrapText="1"/>
    </xf>
    <xf numFmtId="0" fontId="66" fillId="2" borderId="28" xfId="3" applyFont="1" applyFill="1" applyBorder="1" applyAlignment="1">
      <alignment horizontal="center" wrapText="1"/>
    </xf>
    <xf numFmtId="0" fontId="66" fillId="2" borderId="106" xfId="3" applyFont="1" applyFill="1" applyBorder="1" applyAlignment="1">
      <alignment horizontal="center" vertical="center"/>
    </xf>
    <xf numFmtId="0" fontId="66" fillId="2" borderId="107" xfId="3" applyFont="1" applyFill="1" applyBorder="1" applyAlignment="1">
      <alignment horizontal="center" vertical="center" wrapText="1"/>
    </xf>
    <xf numFmtId="0" fontId="66" fillId="2" borderId="73" xfId="3" applyFont="1" applyFill="1" applyBorder="1" applyAlignment="1">
      <alignment horizontal="center" wrapText="1"/>
    </xf>
    <xf numFmtId="0" fontId="66" fillId="2" borderId="108" xfId="3" applyFont="1" applyFill="1" applyBorder="1" applyAlignment="1">
      <alignment horizontal="center" vertical="center"/>
    </xf>
    <xf numFmtId="0" fontId="67" fillId="16" borderId="74" xfId="3" applyFont="1" applyFill="1" applyBorder="1" applyAlignment="1">
      <alignment horizontal="left" vertical="center" wrapText="1"/>
    </xf>
    <xf numFmtId="0" fontId="67" fillId="16" borderId="108" xfId="3" applyFont="1" applyFill="1" applyBorder="1" applyAlignment="1">
      <alignment horizontal="left" vertical="center"/>
    </xf>
    <xf numFmtId="8" fontId="67" fillId="19" borderId="119" xfId="3" applyNumberFormat="1" applyFont="1" applyFill="1" applyBorder="1" applyAlignment="1">
      <alignment horizontal="center" vertical="center"/>
    </xf>
    <xf numFmtId="8" fontId="67" fillId="19" borderId="108" xfId="3" applyNumberFormat="1" applyFont="1" applyFill="1" applyBorder="1" applyAlignment="1">
      <alignment horizontal="center" vertical="center"/>
    </xf>
    <xf numFmtId="166" fontId="30" fillId="19" borderId="122" xfId="3" applyNumberFormat="1" applyFont="1" applyFill="1" applyBorder="1" applyAlignment="1">
      <alignment horizontal="center"/>
    </xf>
    <xf numFmtId="0" fontId="32" fillId="0" borderId="0" xfId="0" applyFont="1" applyAlignment="1">
      <alignment horizontal="center"/>
    </xf>
    <xf numFmtId="0" fontId="69" fillId="2" borderId="68" xfId="3" applyFont="1" applyFill="1" applyBorder="1" applyAlignment="1">
      <alignment horizontal="center" vertical="center"/>
    </xf>
    <xf numFmtId="0" fontId="69" fillId="2" borderId="70" xfId="3" applyFont="1" applyFill="1" applyBorder="1" applyAlignment="1">
      <alignment horizontal="center" vertical="center"/>
    </xf>
    <xf numFmtId="0" fontId="69" fillId="2" borderId="69" xfId="3" applyFont="1" applyFill="1" applyBorder="1" applyAlignment="1">
      <alignment horizontal="center" vertical="center"/>
    </xf>
    <xf numFmtId="0" fontId="32" fillId="18" borderId="0" xfId="3" applyFont="1" applyFill="1"/>
    <xf numFmtId="0" fontId="68" fillId="20" borderId="32" xfId="3" applyFont="1" applyFill="1" applyBorder="1" applyAlignment="1">
      <alignment horizontal="center" vertical="center" wrapText="1"/>
    </xf>
    <xf numFmtId="0" fontId="68" fillId="20" borderId="28" xfId="3" applyFont="1" applyFill="1" applyBorder="1" applyAlignment="1">
      <alignment horizontal="center" vertical="center" wrapText="1"/>
    </xf>
    <xf numFmtId="0" fontId="68" fillId="20" borderId="28" xfId="3" applyFont="1" applyFill="1" applyBorder="1" applyAlignment="1">
      <alignment horizontal="center" vertical="center" wrapText="1"/>
    </xf>
    <xf numFmtId="0" fontId="68" fillId="20" borderId="31" xfId="3" applyFont="1" applyFill="1" applyBorder="1" applyAlignment="1">
      <alignment horizontal="center" vertical="center" wrapText="1"/>
    </xf>
    <xf numFmtId="0" fontId="68" fillId="20" borderId="61" xfId="3" applyFont="1" applyFill="1" applyBorder="1" applyAlignment="1">
      <alignment horizontal="center" vertical="center" wrapText="1"/>
    </xf>
    <xf numFmtId="0" fontId="68" fillId="20" borderId="63" xfId="3" applyFont="1" applyFill="1" applyBorder="1" applyAlignment="1">
      <alignment horizontal="center" vertical="center" wrapText="1"/>
    </xf>
    <xf numFmtId="0" fontId="68" fillId="20" borderId="63" xfId="3" applyFont="1" applyFill="1" applyBorder="1" applyAlignment="1">
      <alignment horizontal="center" vertical="center" wrapText="1"/>
    </xf>
    <xf numFmtId="0" fontId="68" fillId="20" borderId="62" xfId="3" applyFont="1" applyFill="1" applyBorder="1" applyAlignment="1">
      <alignment horizontal="center" vertical="center" wrapText="1"/>
    </xf>
    <xf numFmtId="0" fontId="70" fillId="21" borderId="124" xfId="3" applyFont="1" applyFill="1" applyBorder="1" applyAlignment="1">
      <alignment horizontal="left" vertical="center" wrapText="1"/>
    </xf>
    <xf numFmtId="0" fontId="70" fillId="21" borderId="125" xfId="3" applyFont="1" applyFill="1" applyBorder="1" applyAlignment="1">
      <alignment horizontal="left" vertical="center" wrapText="1"/>
    </xf>
    <xf numFmtId="8" fontId="71" fillId="18" borderId="125" xfId="3" applyNumberFormat="1" applyFont="1" applyFill="1" applyBorder="1" applyAlignment="1">
      <alignment horizontal="center" vertical="center"/>
    </xf>
    <xf numFmtId="8" fontId="71" fillId="9" borderId="126" xfId="3" applyNumberFormat="1" applyFont="1" applyFill="1" applyBorder="1" applyAlignment="1">
      <alignment horizontal="center" vertical="center"/>
    </xf>
    <xf numFmtId="0" fontId="70" fillId="21" borderId="127" xfId="3" applyFont="1" applyFill="1" applyBorder="1" applyAlignment="1">
      <alignment horizontal="left" vertical="center" wrapText="1"/>
    </xf>
    <xf numFmtId="0" fontId="70" fillId="21" borderId="128" xfId="3" applyFont="1" applyFill="1" applyBorder="1" applyAlignment="1">
      <alignment horizontal="left" vertical="center" wrapText="1"/>
    </xf>
    <xf numFmtId="8" fontId="71" fillId="18" borderId="128" xfId="3" applyNumberFormat="1" applyFont="1" applyFill="1" applyBorder="1" applyAlignment="1">
      <alignment horizontal="center" vertical="center"/>
    </xf>
    <xf numFmtId="8" fontId="71" fillId="9" borderId="129" xfId="3" applyNumberFormat="1" applyFont="1" applyFill="1" applyBorder="1" applyAlignment="1">
      <alignment horizontal="center" vertical="center"/>
    </xf>
    <xf numFmtId="0" fontId="70" fillId="21" borderId="128" xfId="3" applyFont="1" applyFill="1" applyBorder="1" applyAlignment="1">
      <alignment horizontal="left" vertical="center"/>
    </xf>
    <xf numFmtId="8" fontId="72" fillId="10" borderId="128" xfId="3" applyNumberFormat="1" applyFont="1" applyFill="1" applyBorder="1" applyAlignment="1">
      <alignment horizontal="center" vertical="center"/>
    </xf>
    <xf numFmtId="8" fontId="72" fillId="10" borderId="129" xfId="3" applyNumberFormat="1" applyFont="1" applyFill="1" applyBorder="1" applyAlignment="1">
      <alignment horizontal="center" vertical="center"/>
    </xf>
    <xf numFmtId="0" fontId="30" fillId="18" borderId="0" xfId="3" applyFont="1" applyFill="1"/>
    <xf numFmtId="0" fontId="66" fillId="21" borderId="130" xfId="3" applyFont="1" applyFill="1" applyBorder="1" applyAlignment="1">
      <alignment horizontal="left" vertical="center"/>
    </xf>
    <xf numFmtId="0" fontId="66" fillId="21" borderId="131" xfId="3" applyFont="1" applyFill="1" applyBorder="1" applyAlignment="1">
      <alignment horizontal="left" vertical="center"/>
    </xf>
    <xf numFmtId="8" fontId="73" fillId="22" borderId="131" xfId="3" applyNumberFormat="1" applyFont="1" applyFill="1" applyBorder="1" applyAlignment="1">
      <alignment horizontal="center" vertical="center"/>
    </xf>
    <xf numFmtId="8" fontId="73" fillId="22" borderId="132" xfId="3" applyNumberFormat="1" applyFont="1" applyFill="1" applyBorder="1" applyAlignment="1">
      <alignment horizontal="center" vertical="center"/>
    </xf>
    <xf numFmtId="0" fontId="10" fillId="18" borderId="0" xfId="3" applyFont="1" applyFill="1"/>
    <xf numFmtId="0" fontId="32" fillId="18" borderId="0" xfId="3" applyFont="1" applyFill="1" applyAlignment="1">
      <alignment horizontal="center"/>
    </xf>
    <xf numFmtId="0" fontId="66" fillId="2" borderId="68" xfId="3" applyFont="1" applyFill="1" applyBorder="1" applyAlignment="1">
      <alignment horizontal="left" vertical="center"/>
    </xf>
    <xf numFmtId="0" fontId="66" fillId="2" borderId="70" xfId="3" applyFont="1" applyFill="1" applyBorder="1" applyAlignment="1">
      <alignment horizontal="left" vertical="center"/>
    </xf>
    <xf numFmtId="8" fontId="72" fillId="10" borderId="70" xfId="3" applyNumberFormat="1" applyFont="1" applyFill="1" applyBorder="1" applyAlignment="1">
      <alignment horizontal="center" vertical="center"/>
    </xf>
    <xf numFmtId="8" fontId="72" fillId="10" borderId="74" xfId="3" applyNumberFormat="1" applyFont="1" applyFill="1" applyBorder="1" applyAlignment="1">
      <alignment horizontal="center" vertical="center"/>
    </xf>
    <xf numFmtId="0" fontId="68" fillId="23" borderId="32" xfId="3" applyFont="1" applyFill="1" applyBorder="1" applyAlignment="1">
      <alignment horizontal="center" vertical="center" wrapText="1"/>
    </xf>
    <xf numFmtId="0" fontId="68" fillId="23" borderId="28" xfId="3" applyFont="1" applyFill="1" applyBorder="1" applyAlignment="1">
      <alignment horizontal="center" vertical="center" wrapText="1"/>
    </xf>
    <xf numFmtId="0" fontId="68" fillId="23" borderId="31" xfId="3" applyFont="1" applyFill="1" applyBorder="1" applyAlignment="1">
      <alignment horizontal="center" wrapText="1"/>
    </xf>
    <xf numFmtId="0" fontId="68" fillId="23" borderId="61" xfId="3" applyFont="1" applyFill="1" applyBorder="1" applyAlignment="1">
      <alignment horizontal="center" vertical="center" wrapText="1"/>
    </xf>
    <xf numFmtId="0" fontId="68" fillId="23" borderId="63" xfId="3" applyFont="1" applyFill="1" applyBorder="1" applyAlignment="1">
      <alignment horizontal="center" vertical="center" wrapText="1"/>
    </xf>
    <xf numFmtId="0" fontId="68" fillId="23" borderId="62" xfId="3" applyFont="1" applyFill="1" applyBorder="1" applyAlignment="1">
      <alignment horizontal="center" wrapText="1"/>
    </xf>
    <xf numFmtId="0" fontId="70" fillId="2" borderId="124" xfId="3" applyFont="1" applyFill="1" applyBorder="1" applyAlignment="1">
      <alignment horizontal="left" vertical="center" wrapText="1"/>
    </xf>
    <xf numFmtId="0" fontId="70" fillId="2" borderId="125" xfId="3" applyFont="1" applyFill="1" applyBorder="1" applyAlignment="1">
      <alignment horizontal="left" vertical="center" wrapText="1"/>
    </xf>
    <xf numFmtId="166" fontId="68" fillId="18" borderId="125" xfId="3" applyNumberFormat="1" applyFont="1" applyFill="1" applyBorder="1" applyAlignment="1">
      <alignment horizontal="center" vertical="center"/>
    </xf>
    <xf numFmtId="166" fontId="68" fillId="9" borderId="126" xfId="3" applyNumberFormat="1" applyFont="1" applyFill="1" applyBorder="1" applyAlignment="1">
      <alignment horizontal="center" vertical="center"/>
    </xf>
    <xf numFmtId="0" fontId="70" fillId="2" borderId="127" xfId="3" applyFont="1" applyFill="1" applyBorder="1" applyAlignment="1">
      <alignment horizontal="left" vertical="center" wrapText="1"/>
    </xf>
    <xf numFmtId="0" fontId="70" fillId="2" borderId="128" xfId="3" applyFont="1" applyFill="1" applyBorder="1" applyAlignment="1">
      <alignment horizontal="left" vertical="center" wrapText="1"/>
    </xf>
    <xf numFmtId="166" fontId="68" fillId="18" borderId="128" xfId="3" applyNumberFormat="1" applyFont="1" applyFill="1" applyBorder="1" applyAlignment="1">
      <alignment horizontal="center" vertical="center"/>
    </xf>
    <xf numFmtId="166" fontId="68" fillId="9" borderId="129" xfId="3" applyNumberFormat="1" applyFont="1" applyFill="1" applyBorder="1" applyAlignment="1">
      <alignment horizontal="center" vertical="center"/>
    </xf>
    <xf numFmtId="166" fontId="68" fillId="0" borderId="128" xfId="3" applyNumberFormat="1" applyFont="1" applyFill="1" applyBorder="1" applyAlignment="1">
      <alignment horizontal="center" vertical="center"/>
    </xf>
    <xf numFmtId="0" fontId="70" fillId="2" borderId="128" xfId="3" applyFont="1" applyFill="1" applyBorder="1" applyAlignment="1">
      <alignment horizontal="left" vertical="center"/>
    </xf>
    <xf numFmtId="166" fontId="67" fillId="10" borderId="128" xfId="3" applyNumberFormat="1" applyFont="1" applyFill="1" applyBorder="1" applyAlignment="1">
      <alignment horizontal="center" vertical="center"/>
    </xf>
    <xf numFmtId="166" fontId="67" fillId="10" borderId="129" xfId="3" applyNumberFormat="1" applyFont="1" applyFill="1" applyBorder="1" applyAlignment="1">
      <alignment horizontal="center" vertical="center"/>
    </xf>
    <xf numFmtId="166" fontId="71" fillId="18" borderId="128" xfId="3" applyNumberFormat="1" applyFont="1" applyFill="1" applyBorder="1" applyAlignment="1">
      <alignment horizontal="center" vertical="center"/>
    </xf>
    <xf numFmtId="166" fontId="71" fillId="9" borderId="129" xfId="3" applyNumberFormat="1" applyFont="1" applyFill="1" applyBorder="1" applyAlignment="1">
      <alignment horizontal="center" vertical="center"/>
    </xf>
    <xf numFmtId="166" fontId="72" fillId="10" borderId="128" xfId="3" applyNumberFormat="1" applyFont="1" applyFill="1" applyBorder="1" applyAlignment="1">
      <alignment horizontal="center" vertical="center"/>
    </xf>
    <xf numFmtId="166" fontId="72" fillId="10" borderId="129" xfId="3" applyNumberFormat="1" applyFont="1" applyFill="1" applyBorder="1" applyAlignment="1">
      <alignment horizontal="center" vertical="center"/>
    </xf>
    <xf numFmtId="0" fontId="66" fillId="2" borderId="130" xfId="3" applyFont="1" applyFill="1" applyBorder="1" applyAlignment="1">
      <alignment horizontal="left" vertical="center"/>
    </xf>
    <xf numFmtId="0" fontId="66" fillId="2" borderId="131" xfId="3" applyFont="1" applyFill="1" applyBorder="1" applyAlignment="1">
      <alignment horizontal="left" vertical="center"/>
    </xf>
    <xf numFmtId="166" fontId="73" fillId="22" borderId="131" xfId="3" applyNumberFormat="1" applyFont="1" applyFill="1" applyBorder="1" applyAlignment="1">
      <alignment horizontal="center" vertical="center"/>
    </xf>
    <xf numFmtId="166" fontId="73" fillId="22" borderId="132" xfId="3" applyNumberFormat="1" applyFont="1" applyFill="1" applyBorder="1" applyAlignment="1">
      <alignment horizontal="center" vertical="center"/>
    </xf>
    <xf numFmtId="166" fontId="72" fillId="10" borderId="70" xfId="3" applyNumberFormat="1" applyFont="1" applyFill="1" applyBorder="1" applyAlignment="1">
      <alignment horizontal="center" vertical="center"/>
    </xf>
    <xf numFmtId="166" fontId="72" fillId="10" borderId="74" xfId="3" applyNumberFormat="1" applyFont="1" applyFill="1" applyBorder="1" applyAlignment="1">
      <alignment horizontal="center" vertical="center"/>
    </xf>
    <xf numFmtId="0" fontId="69" fillId="2" borderId="68" xfId="3" applyFont="1" applyFill="1" applyBorder="1" applyAlignment="1">
      <alignment horizontal="center"/>
    </xf>
    <xf numFmtId="0" fontId="69" fillId="2" borderId="70" xfId="3" applyFont="1" applyFill="1" applyBorder="1" applyAlignment="1">
      <alignment horizontal="center"/>
    </xf>
    <xf numFmtId="0" fontId="69" fillId="2" borderId="69" xfId="3" applyFont="1" applyFill="1" applyBorder="1" applyAlignment="1">
      <alignment horizontal="center"/>
    </xf>
    <xf numFmtId="0" fontId="74" fillId="20" borderId="68" xfId="3" applyFont="1" applyFill="1" applyBorder="1" applyAlignment="1">
      <alignment horizontal="center" vertical="center" wrapText="1"/>
    </xf>
    <xf numFmtId="0" fontId="74" fillId="20" borderId="133" xfId="3" applyFont="1" applyFill="1" applyBorder="1" applyAlignment="1">
      <alignment horizontal="center" vertical="center" wrapText="1"/>
    </xf>
    <xf numFmtId="0" fontId="74" fillId="20" borderId="134" xfId="3" applyFont="1" applyFill="1" applyBorder="1" applyAlignment="1">
      <alignment horizontal="center" vertical="center" wrapText="1"/>
    </xf>
    <xf numFmtId="0" fontId="74" fillId="20" borderId="135" xfId="3" applyFont="1" applyFill="1" applyBorder="1" applyAlignment="1">
      <alignment horizontal="center" vertical="center" wrapText="1"/>
    </xf>
    <xf numFmtId="0" fontId="13" fillId="0" borderId="0" xfId="3" applyFont="1"/>
    <xf numFmtId="0" fontId="75" fillId="24" borderId="136" xfId="3" applyFont="1" applyFill="1" applyBorder="1" applyAlignment="1">
      <alignment horizontal="left" vertical="center" wrapText="1"/>
    </xf>
    <xf numFmtId="0" fontId="75" fillId="24" borderId="137" xfId="3" applyFont="1" applyFill="1" applyBorder="1" applyAlignment="1">
      <alignment horizontal="left" vertical="center" wrapText="1"/>
    </xf>
    <xf numFmtId="8" fontId="71" fillId="18" borderId="137" xfId="3" applyNumberFormat="1" applyFont="1" applyFill="1" applyBorder="1" applyAlignment="1">
      <alignment horizontal="center" vertical="center"/>
    </xf>
    <xf numFmtId="8" fontId="71" fillId="9" borderId="138" xfId="3" applyNumberFormat="1" applyFont="1" applyFill="1" applyBorder="1" applyAlignment="1">
      <alignment horizontal="center" vertical="center"/>
    </xf>
    <xf numFmtId="0" fontId="75" fillId="24" borderId="139" xfId="3" applyFont="1" applyFill="1" applyBorder="1" applyAlignment="1">
      <alignment horizontal="left" vertical="center" wrapText="1"/>
    </xf>
    <xf numFmtId="0" fontId="75" fillId="24" borderId="140" xfId="3" applyFont="1" applyFill="1" applyBorder="1" applyAlignment="1">
      <alignment horizontal="left" vertical="center" wrapText="1"/>
    </xf>
    <xf numFmtId="0" fontId="75" fillId="24" borderId="139" xfId="3" applyFont="1" applyFill="1" applyBorder="1" applyAlignment="1">
      <alignment horizontal="left" vertical="center"/>
    </xf>
    <xf numFmtId="8" fontId="72" fillId="10" borderId="137" xfId="3" applyNumberFormat="1" applyFont="1" applyFill="1" applyBorder="1" applyAlignment="1">
      <alignment horizontal="center" vertical="center"/>
    </xf>
    <xf numFmtId="8" fontId="72" fillId="10" borderId="138" xfId="3" applyNumberFormat="1" applyFont="1" applyFill="1" applyBorder="1" applyAlignment="1">
      <alignment horizontal="center" vertical="center"/>
    </xf>
    <xf numFmtId="0" fontId="75" fillId="24" borderId="141" xfId="3" applyFont="1" applyFill="1" applyBorder="1" applyAlignment="1">
      <alignment horizontal="left" vertical="center" wrapText="1"/>
    </xf>
    <xf numFmtId="8" fontId="72" fillId="22" borderId="22" xfId="3" applyNumberFormat="1" applyFont="1" applyFill="1" applyBorder="1" applyAlignment="1">
      <alignment horizontal="center" vertical="center"/>
    </xf>
    <xf numFmtId="8" fontId="72" fillId="22" borderId="73" xfId="3" applyNumberFormat="1" applyFont="1" applyFill="1" applyBorder="1" applyAlignment="1">
      <alignment horizontal="center" vertical="center"/>
    </xf>
    <xf numFmtId="0" fontId="13" fillId="0" borderId="0" xfId="3" applyAlignment="1">
      <alignment horizontal="right"/>
    </xf>
    <xf numFmtId="0" fontId="69" fillId="2" borderId="0" xfId="3" applyFont="1" applyFill="1" applyAlignment="1">
      <alignment horizontal="center"/>
    </xf>
    <xf numFmtId="0" fontId="76" fillId="20" borderId="68" xfId="3" applyFont="1" applyFill="1" applyBorder="1" applyAlignment="1">
      <alignment horizontal="center" vertical="center" wrapText="1"/>
    </xf>
    <xf numFmtId="0" fontId="76" fillId="20" borderId="133" xfId="3" applyFont="1" applyFill="1" applyBorder="1" applyAlignment="1">
      <alignment horizontal="center" vertical="center" wrapText="1"/>
    </xf>
    <xf numFmtId="0" fontId="76" fillId="20" borderId="134" xfId="3" applyFont="1" applyFill="1" applyBorder="1" applyAlignment="1">
      <alignment horizontal="center" vertical="center" wrapText="1"/>
    </xf>
    <xf numFmtId="0" fontId="76" fillId="20" borderId="142" xfId="3" applyFont="1" applyFill="1" applyBorder="1" applyAlignment="1">
      <alignment horizontal="center" vertical="center" wrapText="1"/>
    </xf>
    <xf numFmtId="0" fontId="76" fillId="20" borderId="135" xfId="3" applyFont="1" applyFill="1" applyBorder="1" applyAlignment="1">
      <alignment horizontal="center" vertical="center" wrapText="1"/>
    </xf>
    <xf numFmtId="8" fontId="71" fillId="18" borderId="143" xfId="3" applyNumberFormat="1" applyFont="1" applyFill="1" applyBorder="1" applyAlignment="1">
      <alignment horizontal="center" vertical="center"/>
    </xf>
    <xf numFmtId="8" fontId="72" fillId="10" borderId="143" xfId="3" applyNumberFormat="1" applyFont="1" applyFill="1" applyBorder="1" applyAlignment="1">
      <alignment horizontal="center" vertical="center"/>
    </xf>
    <xf numFmtId="8" fontId="72" fillId="22" borderId="44" xfId="3" applyNumberFormat="1" applyFont="1" applyFill="1" applyBorder="1" applyAlignment="1">
      <alignment horizontal="center" vertical="center"/>
    </xf>
    <xf numFmtId="49" fontId="76" fillId="20" borderId="134" xfId="3" applyNumberFormat="1" applyFont="1" applyFill="1" applyBorder="1" applyAlignment="1">
      <alignment horizontal="center" vertical="center" wrapText="1"/>
    </xf>
    <xf numFmtId="49" fontId="76" fillId="20" borderId="142" xfId="3" applyNumberFormat="1" applyFont="1" applyFill="1" applyBorder="1" applyAlignment="1">
      <alignment horizontal="center" vertical="center" wrapText="1"/>
    </xf>
    <xf numFmtId="49" fontId="76" fillId="20" borderId="135" xfId="3" applyNumberFormat="1" applyFont="1" applyFill="1" applyBorder="1" applyAlignment="1">
      <alignment horizontal="center" vertical="center" wrapText="1"/>
    </xf>
    <xf numFmtId="166" fontId="75" fillId="24" borderId="136" xfId="3" applyNumberFormat="1" applyFont="1" applyFill="1" applyBorder="1" applyAlignment="1">
      <alignment horizontal="left" vertical="center" wrapText="1"/>
    </xf>
    <xf numFmtId="166" fontId="75" fillId="24" borderId="137" xfId="3" applyNumberFormat="1" applyFont="1" applyFill="1" applyBorder="1" applyAlignment="1">
      <alignment horizontal="left" vertical="center" wrapText="1"/>
    </xf>
    <xf numFmtId="166" fontId="71" fillId="18" borderId="137" xfId="3" applyNumberFormat="1" applyFont="1" applyFill="1" applyBorder="1" applyAlignment="1">
      <alignment horizontal="center" vertical="center"/>
    </xf>
    <xf numFmtId="166" fontId="71" fillId="18" borderId="143" xfId="3" applyNumberFormat="1" applyFont="1" applyFill="1" applyBorder="1" applyAlignment="1">
      <alignment horizontal="center" vertical="center"/>
    </xf>
    <xf numFmtId="166" fontId="71" fillId="9" borderId="138" xfId="3" applyNumberFormat="1" applyFont="1" applyFill="1" applyBorder="1" applyAlignment="1">
      <alignment horizontal="center" vertical="center"/>
    </xf>
    <xf numFmtId="166" fontId="75" fillId="24" borderId="139" xfId="3" applyNumberFormat="1" applyFont="1" applyFill="1" applyBorder="1" applyAlignment="1">
      <alignment horizontal="left" vertical="center" wrapText="1"/>
    </xf>
    <xf numFmtId="166" fontId="75" fillId="24" borderId="140" xfId="3" applyNumberFormat="1" applyFont="1" applyFill="1" applyBorder="1" applyAlignment="1">
      <alignment horizontal="left" vertical="center" wrapText="1"/>
    </xf>
    <xf numFmtId="166" fontId="75" fillId="24" borderId="139" xfId="3" applyNumberFormat="1" applyFont="1" applyFill="1" applyBorder="1" applyAlignment="1">
      <alignment horizontal="left" vertical="center"/>
    </xf>
    <xf numFmtId="166" fontId="72" fillId="10" borderId="137" xfId="3" applyNumberFormat="1" applyFont="1" applyFill="1" applyBorder="1" applyAlignment="1">
      <alignment horizontal="center" vertical="center"/>
    </xf>
    <xf numFmtId="166" fontId="72" fillId="10" borderId="143" xfId="3" applyNumberFormat="1" applyFont="1" applyFill="1" applyBorder="1" applyAlignment="1">
      <alignment horizontal="center" vertical="center"/>
    </xf>
    <xf numFmtId="166" fontId="72" fillId="10" borderId="138" xfId="3" applyNumberFormat="1" applyFont="1" applyFill="1" applyBorder="1" applyAlignment="1">
      <alignment horizontal="center" vertical="center"/>
    </xf>
    <xf numFmtId="166" fontId="75" fillId="24" borderId="141" xfId="3" applyNumberFormat="1" applyFont="1" applyFill="1" applyBorder="1" applyAlignment="1">
      <alignment horizontal="left" vertical="center" wrapText="1"/>
    </xf>
    <xf numFmtId="166" fontId="72" fillId="22" borderId="22" xfId="3" applyNumberFormat="1" applyFont="1" applyFill="1" applyBorder="1" applyAlignment="1">
      <alignment horizontal="center" vertical="center"/>
    </xf>
    <xf numFmtId="166" fontId="72" fillId="22" borderId="44" xfId="3" applyNumberFormat="1" applyFont="1" applyFill="1" applyBorder="1" applyAlignment="1">
      <alignment horizontal="center" vertical="center"/>
    </xf>
    <xf numFmtId="166" fontId="72" fillId="22" borderId="73" xfId="3" applyNumberFormat="1" applyFont="1" applyFill="1" applyBorder="1" applyAlignment="1">
      <alignment horizontal="center" vertical="center"/>
    </xf>
    <xf numFmtId="0" fontId="70" fillId="2" borderId="144" xfId="3" applyFont="1" applyFill="1" applyBorder="1" applyAlignment="1">
      <alignment horizontal="left" vertical="center" wrapText="1"/>
    </xf>
    <xf numFmtId="0" fontId="70" fillId="2" borderId="145" xfId="3" applyFont="1" applyFill="1" applyBorder="1" applyAlignment="1">
      <alignment horizontal="left" vertical="center" wrapText="1"/>
    </xf>
    <xf numFmtId="8" fontId="71" fillId="18" borderId="28" xfId="3" applyNumberFormat="1" applyFont="1" applyFill="1" applyBorder="1" applyAlignment="1">
      <alignment horizontal="center" vertical="center"/>
    </xf>
    <xf numFmtId="8" fontId="71" fillId="18" borderId="28" xfId="3" applyNumberFormat="1" applyFont="1" applyFill="1" applyBorder="1" applyAlignment="1">
      <alignment horizontal="right" vertical="center"/>
    </xf>
    <xf numFmtId="8" fontId="71" fillId="9" borderId="60" xfId="3" applyNumberFormat="1" applyFont="1" applyFill="1" applyBorder="1" applyAlignment="1">
      <alignment horizontal="center" vertical="center"/>
    </xf>
    <xf numFmtId="8" fontId="32" fillId="18" borderId="0" xfId="3" applyNumberFormat="1" applyFont="1" applyFill="1"/>
    <xf numFmtId="0" fontId="70" fillId="2" borderId="146" xfId="3" applyFont="1" applyFill="1" applyBorder="1" applyAlignment="1">
      <alignment horizontal="left" vertical="center" wrapText="1"/>
    </xf>
    <xf numFmtId="0" fontId="70" fillId="2" borderId="147" xfId="3" applyFont="1" applyFill="1" applyBorder="1" applyAlignment="1">
      <alignment horizontal="left" vertical="center" wrapText="1"/>
    </xf>
    <xf numFmtId="8" fontId="71" fillId="18" borderId="147" xfId="3" applyNumberFormat="1" applyFont="1" applyFill="1" applyBorder="1" applyAlignment="1">
      <alignment horizontal="center" vertical="center"/>
    </xf>
    <xf numFmtId="8" fontId="71" fillId="18" borderId="147" xfId="3" applyNumberFormat="1" applyFont="1" applyFill="1" applyBorder="1" applyAlignment="1">
      <alignment horizontal="right" vertical="center"/>
    </xf>
    <xf numFmtId="8" fontId="71" fillId="9" borderId="148" xfId="3" applyNumberFormat="1" applyFont="1" applyFill="1" applyBorder="1" applyAlignment="1">
      <alignment horizontal="center" vertical="center"/>
    </xf>
    <xf numFmtId="0" fontId="70" fillId="2" borderId="147" xfId="3" applyFont="1" applyFill="1" applyBorder="1" applyAlignment="1">
      <alignment horizontal="left" vertical="center"/>
    </xf>
    <xf numFmtId="8" fontId="72" fillId="10" borderId="147" xfId="3" applyNumberFormat="1" applyFont="1" applyFill="1" applyBorder="1" applyAlignment="1">
      <alignment horizontal="center" vertical="center"/>
    </xf>
    <xf numFmtId="8" fontId="72" fillId="10" borderId="147" xfId="3" applyNumberFormat="1" applyFont="1" applyFill="1" applyBorder="1" applyAlignment="1">
      <alignment horizontal="right" vertical="center"/>
    </xf>
    <xf numFmtId="8" fontId="72" fillId="10" borderId="148" xfId="3" applyNumberFormat="1" applyFont="1" applyFill="1" applyBorder="1" applyAlignment="1">
      <alignment horizontal="center" vertical="center"/>
    </xf>
    <xf numFmtId="0" fontId="66" fillId="2" borderId="61" xfId="3" applyFont="1" applyFill="1" applyBorder="1" applyAlignment="1">
      <alignment horizontal="left" vertical="center"/>
    </xf>
    <xf numFmtId="0" fontId="66" fillId="2" borderId="63" xfId="3" applyFont="1" applyFill="1" applyBorder="1" applyAlignment="1">
      <alignment horizontal="left" vertical="center"/>
    </xf>
    <xf numFmtId="8" fontId="73" fillId="25" borderId="63" xfId="3" applyNumberFormat="1" applyFont="1" applyFill="1" applyBorder="1" applyAlignment="1">
      <alignment horizontal="center" vertical="center"/>
    </xf>
    <xf numFmtId="8" fontId="73" fillId="25" borderId="63" xfId="3" applyNumberFormat="1" applyFont="1" applyFill="1" applyBorder="1" applyAlignment="1">
      <alignment horizontal="right" vertical="center"/>
    </xf>
    <xf numFmtId="8" fontId="73" fillId="25" borderId="73" xfId="3" applyNumberFormat="1" applyFont="1" applyFill="1" applyBorder="1" applyAlignment="1">
      <alignment horizontal="center" vertical="center"/>
    </xf>
    <xf numFmtId="0" fontId="68" fillId="20" borderId="28" xfId="3" applyFont="1" applyFill="1" applyBorder="1" applyAlignment="1">
      <alignment horizontal="center" wrapText="1"/>
    </xf>
    <xf numFmtId="0" fontId="68" fillId="20" borderId="31" xfId="3" applyFont="1" applyFill="1" applyBorder="1" applyAlignment="1">
      <alignment horizontal="center" wrapText="1"/>
    </xf>
    <xf numFmtId="166" fontId="68" fillId="18" borderId="28" xfId="3" applyNumberFormat="1" applyFont="1" applyFill="1" applyBorder="1" applyAlignment="1">
      <alignment horizontal="center" vertical="center"/>
    </xf>
    <xf numFmtId="166" fontId="68" fillId="9" borderId="60" xfId="3" applyNumberFormat="1" applyFont="1" applyFill="1" applyBorder="1" applyAlignment="1">
      <alignment horizontal="center" vertical="center"/>
    </xf>
    <xf numFmtId="166" fontId="68" fillId="18" borderId="147" xfId="3" applyNumberFormat="1" applyFont="1" applyFill="1" applyBorder="1" applyAlignment="1">
      <alignment horizontal="center" vertical="center"/>
    </xf>
    <xf numFmtId="166" fontId="68" fillId="9" borderId="148" xfId="3" applyNumberFormat="1" applyFont="1" applyFill="1" applyBorder="1" applyAlignment="1">
      <alignment horizontal="center" vertical="center"/>
    </xf>
    <xf numFmtId="166" fontId="68" fillId="0" borderId="147" xfId="3" applyNumberFormat="1" applyFont="1" applyFill="1" applyBorder="1" applyAlignment="1">
      <alignment horizontal="center" vertical="center"/>
    </xf>
    <xf numFmtId="166" fontId="67" fillId="10" borderId="147" xfId="3" applyNumberFormat="1" applyFont="1" applyFill="1" applyBorder="1" applyAlignment="1">
      <alignment horizontal="center" vertical="center"/>
    </xf>
    <xf numFmtId="166" fontId="67" fillId="10" borderId="148" xfId="3" applyNumberFormat="1" applyFont="1" applyFill="1" applyBorder="1" applyAlignment="1">
      <alignment horizontal="center" vertical="center"/>
    </xf>
    <xf numFmtId="166" fontId="71" fillId="18" borderId="147" xfId="3" applyNumberFormat="1" applyFont="1" applyFill="1" applyBorder="1" applyAlignment="1">
      <alignment horizontal="center" vertical="center"/>
    </xf>
    <xf numFmtId="166" fontId="71" fillId="9" borderId="148" xfId="3" applyNumberFormat="1" applyFont="1" applyFill="1" applyBorder="1" applyAlignment="1">
      <alignment horizontal="center" vertical="center"/>
    </xf>
    <xf numFmtId="0" fontId="70" fillId="2" borderId="149" xfId="3" applyFont="1" applyFill="1" applyBorder="1" applyAlignment="1">
      <alignment horizontal="left" vertical="center" wrapText="1"/>
    </xf>
    <xf numFmtId="0" fontId="70" fillId="2" borderId="150" xfId="3" applyFont="1" applyFill="1" applyBorder="1" applyAlignment="1">
      <alignment horizontal="left" vertical="center" wrapText="1"/>
    </xf>
    <xf numFmtId="0" fontId="70" fillId="2" borderId="150" xfId="3" applyFont="1" applyFill="1" applyBorder="1" applyAlignment="1">
      <alignment horizontal="left" vertical="center"/>
    </xf>
    <xf numFmtId="166" fontId="72" fillId="10" borderId="147" xfId="3" applyNumberFormat="1" applyFont="1" applyFill="1" applyBorder="1" applyAlignment="1">
      <alignment horizontal="center" vertical="center"/>
    </xf>
    <xf numFmtId="166" fontId="72" fillId="10" borderId="148" xfId="3" applyNumberFormat="1" applyFont="1" applyFill="1" applyBorder="1" applyAlignment="1">
      <alignment horizontal="center" vertical="center"/>
    </xf>
    <xf numFmtId="0" fontId="66" fillId="2" borderId="151" xfId="3" applyFont="1" applyFill="1" applyBorder="1" applyAlignment="1">
      <alignment horizontal="left" vertical="center"/>
    </xf>
    <xf numFmtId="0" fontId="66" fillId="2" borderId="152" xfId="3" applyFont="1" applyFill="1" applyBorder="1" applyAlignment="1">
      <alignment horizontal="left" vertical="center"/>
    </xf>
    <xf numFmtId="166" fontId="73" fillId="25" borderId="63" xfId="3" applyNumberFormat="1" applyFont="1" applyFill="1" applyBorder="1" applyAlignment="1">
      <alignment horizontal="center" vertical="center"/>
    </xf>
    <xf numFmtId="166" fontId="73" fillId="25" borderId="73" xfId="3" applyNumberFormat="1" applyFont="1" applyFill="1" applyBorder="1" applyAlignment="1">
      <alignment horizontal="center" vertical="center"/>
    </xf>
    <xf numFmtId="166" fontId="67" fillId="10" borderId="70" xfId="3" applyNumberFormat="1" applyFont="1" applyFill="1" applyBorder="1" applyAlignment="1">
      <alignment horizontal="center" vertical="center"/>
    </xf>
    <xf numFmtId="166" fontId="67" fillId="10" borderId="74" xfId="3" applyNumberFormat="1" applyFont="1" applyFill="1" applyBorder="1" applyAlignment="1">
      <alignment horizontal="center" vertical="center"/>
    </xf>
    <xf numFmtId="166" fontId="75" fillId="24" borderId="153" xfId="3" applyNumberFormat="1" applyFont="1" applyFill="1" applyBorder="1" applyAlignment="1">
      <alignment horizontal="left" vertical="center" wrapText="1"/>
    </xf>
    <xf numFmtId="166" fontId="75" fillId="24" borderId="153" xfId="3" applyNumberFormat="1" applyFont="1" applyFill="1" applyBorder="1" applyAlignment="1">
      <alignment horizontal="left" vertical="center"/>
    </xf>
    <xf numFmtId="166" fontId="75" fillId="24" borderId="154" xfId="3" applyNumberFormat="1" applyFont="1" applyFill="1" applyBorder="1" applyAlignment="1">
      <alignment horizontal="left" vertical="center" wrapText="1"/>
    </xf>
    <xf numFmtId="0" fontId="66" fillId="2" borderId="155" xfId="3" applyFont="1" applyFill="1" applyBorder="1" applyAlignment="1">
      <alignment horizontal="left" vertical="center"/>
    </xf>
    <xf numFmtId="166" fontId="72" fillId="10" borderId="155" xfId="3" applyNumberFormat="1" applyFont="1" applyFill="1" applyBorder="1" applyAlignment="1">
      <alignment horizontal="center" vertical="center"/>
    </xf>
    <xf numFmtId="166" fontId="72" fillId="10" borderId="156" xfId="3" applyNumberFormat="1" applyFont="1" applyFill="1" applyBorder="1" applyAlignment="1">
      <alignment horizontal="center"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SEPTEMBER </a:t>
            </a:r>
            <a:r>
              <a:rPr lang="en-US"/>
              <a:t>2016</a:t>
            </a:r>
          </a:p>
        </c:rich>
      </c:tx>
      <c:layout>
        <c:manualLayout>
          <c:xMode val="edge"/>
          <c:yMode val="edge"/>
          <c:x val="0.21703969617516436"/>
          <c:y val="4.5307888672759783E-2"/>
        </c:manualLayout>
      </c:layout>
    </c:title>
    <c:view3D>
      <c:depthPercent val="100"/>
      <c:rAngAx val="1"/>
    </c:view3D>
    <c:plotArea>
      <c:layout>
        <c:manualLayout>
          <c:layoutTarget val="inner"/>
          <c:xMode val="edge"/>
          <c:yMode val="edge"/>
          <c:x val="0.17011914520148724"/>
          <c:y val="0.20720740004587432"/>
          <c:w val="0.73575068100714569"/>
          <c:h val="0.63125609298840268"/>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2016</c:v>
                </c:pt>
                <c:pt idx="1">
                  <c:v>2015</c:v>
                </c:pt>
              </c:numCache>
            </c:numRef>
          </c:cat>
          <c:val>
            <c:numRef>
              <c:f>'SUMMARY DASHBOARD'!$E$8:$F$8</c:f>
              <c:numCache>
                <c:formatCode>0.0%</c:formatCode>
                <c:ptCount val="2"/>
                <c:pt idx="0">
                  <c:v>0.59257765120852701</c:v>
                </c:pt>
                <c:pt idx="1">
                  <c:v>0.5787014628032221</c:v>
                </c:pt>
              </c:numCache>
            </c:numRef>
          </c:val>
          <c:shape val="cylinder"/>
        </c:ser>
        <c:shape val="box"/>
        <c:axId val="118205056"/>
        <c:axId val="118215040"/>
        <c:axId val="0"/>
      </c:bar3DChart>
      <c:dateAx>
        <c:axId val="118205056"/>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18215040"/>
        <c:crosses val="autoZero"/>
        <c:lblOffset val="100"/>
        <c:baseTimeUnit val="days"/>
      </c:dateAx>
      <c:valAx>
        <c:axId val="118215040"/>
        <c:scaling>
          <c:orientation val="minMax"/>
          <c:max val="0.70000000000000007"/>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18205056"/>
        <c:crosses val="autoZero"/>
        <c:crossBetween val="between"/>
      </c:valAx>
      <c:spPr>
        <a:noFill/>
        <a:ln w="25400">
          <a:noFill/>
        </a:ln>
      </c:spPr>
    </c:plotArea>
    <c:plotVisOnly val="1"/>
    <c:dispBlanksAs val="gap"/>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254967961450637"/>
          <c:y val="0.14772439943862198"/>
          <c:w val="0.70591228776116144"/>
          <c:h val="0.70445913574841224"/>
        </c:manualLayout>
      </c:layout>
      <c:bar3DChart>
        <c:barDir val="col"/>
        <c:grouping val="clustered"/>
        <c:ser>
          <c:idx val="0"/>
          <c:order val="0"/>
          <c:tx>
            <c:strRef>
              <c:f>'SUMMARY DASHBOARD'!$E$10</c:f>
              <c:strCache>
                <c:ptCount val="1"/>
                <c:pt idx="0">
                  <c:v>2016</c:v>
                </c:pt>
              </c:strCache>
            </c:strRef>
          </c:tx>
          <c:spPr>
            <a:solidFill>
              <a:srgbClr val="00B0F0">
                <a:alpha val="58000"/>
              </a:srgbClr>
            </a:solidFill>
          </c:spPr>
          <c:dLbls>
            <c:dLbl>
              <c:idx val="0"/>
              <c:layout>
                <c:manualLayout>
                  <c:x val="1.1256852387122505E-2"/>
                  <c:y val="1.1704853095256464E-2"/>
                </c:manualLayout>
              </c:layout>
              <c:showVal val="1"/>
            </c:dLbl>
            <c:dLbl>
              <c:idx val="1"/>
              <c:layout>
                <c:manualLayout>
                  <c:x val="-1.2658227848101266E-2"/>
                  <c:y val="-6.2353873452077524E-3"/>
                </c:manualLayout>
              </c:layout>
              <c:showVal val="1"/>
            </c:dLbl>
            <c:dLbl>
              <c:idx val="2"/>
              <c:layout>
                <c:manualLayout>
                  <c:x val="3.7037775341374245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184030</c:v>
                </c:pt>
                <c:pt idx="1">
                  <c:v>110114</c:v>
                </c:pt>
                <c:pt idx="2">
                  <c:v>73916</c:v>
                </c:pt>
              </c:numCache>
            </c:numRef>
          </c:val>
        </c:ser>
        <c:ser>
          <c:idx val="1"/>
          <c:order val="1"/>
          <c:tx>
            <c:strRef>
              <c:f>'SUMMARY DASHBOARD'!$F$10</c:f>
              <c:strCache>
                <c:ptCount val="1"/>
                <c:pt idx="0">
                  <c:v>2015</c:v>
                </c:pt>
              </c:strCache>
            </c:strRef>
          </c:tx>
          <c:spPr>
            <a:solidFill>
              <a:prstClr val="white">
                <a:lumMod val="65000"/>
                <a:alpha val="78000"/>
              </a:prstClr>
            </a:solidFill>
          </c:spPr>
          <c:dLbls>
            <c:dLbl>
              <c:idx val="0"/>
              <c:layout>
                <c:manualLayout>
                  <c:x val="8.5443370211634936E-2"/>
                  <c:y val="0"/>
                </c:manualLayout>
              </c:layout>
              <c:showVal val="1"/>
            </c:dLbl>
            <c:dLbl>
              <c:idx val="1"/>
              <c:layout>
                <c:manualLayout>
                  <c:x val="5.6784943021362826E-2"/>
                  <c:y val="-1.247077469041585E-2"/>
                </c:manualLayout>
              </c:layout>
              <c:showVal val="1"/>
            </c:dLbl>
            <c:dLbl>
              <c:idx val="2"/>
              <c:layout>
                <c:manualLayout>
                  <c:x val="5.9156450380411923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163984</c:v>
                </c:pt>
                <c:pt idx="1">
                  <c:v>98297</c:v>
                </c:pt>
                <c:pt idx="2">
                  <c:v>65687</c:v>
                </c:pt>
              </c:numCache>
            </c:numRef>
          </c:val>
        </c:ser>
        <c:shape val="box"/>
        <c:axId val="118335360"/>
        <c:axId val="118336896"/>
        <c:axId val="0"/>
      </c:bar3DChart>
      <c:catAx>
        <c:axId val="118335360"/>
        <c:scaling>
          <c:orientation val="minMax"/>
        </c:scaling>
        <c:axPos val="b"/>
        <c:numFmt formatCode="General" sourceLinked="1"/>
        <c:tickLblPos val="nextTo"/>
        <c:txPr>
          <a:bodyPr rot="-480000" anchor="b" anchorCtr="1"/>
          <a:lstStyle/>
          <a:p>
            <a:pPr>
              <a:defRPr sz="800" b="1"/>
            </a:pPr>
            <a:endParaRPr lang="en-US"/>
          </a:p>
        </c:txPr>
        <c:crossAx val="118336896"/>
        <c:crosses val="autoZero"/>
        <c:auto val="1"/>
        <c:lblAlgn val="ctr"/>
        <c:lblOffset val="100"/>
        <c:tickLblSkip val="1"/>
      </c:catAx>
      <c:valAx>
        <c:axId val="118336896"/>
        <c:scaling>
          <c:orientation val="minMax"/>
          <c:max val="300000"/>
          <c:min val="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118335360"/>
        <c:crosses val="autoZero"/>
        <c:crossBetween val="between"/>
        <c:majorUnit val="50000"/>
      </c:valAx>
    </c:plotArea>
    <c:legend>
      <c:legendPos val="r"/>
      <c:layout>
        <c:manualLayout>
          <c:xMode val="edge"/>
          <c:yMode val="edge"/>
          <c:x val="0.86473769892688179"/>
          <c:y val="0.38002378284748728"/>
          <c:w val="0.13042483254261991"/>
          <c:h val="0.19523143719185176"/>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377" l="0.70000000000000062" r="0.70000000000000062" t="0.750000000000013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CALENDAR YEAR 2016 vs. 2015</a:t>
            </a:r>
          </a:p>
        </c:rich>
      </c:tx>
      <c:layout>
        <c:manualLayout>
          <c:xMode val="edge"/>
          <c:yMode val="edge"/>
          <c:x val="0.11162122113830858"/>
          <c:y val="3.6055916095341763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91"/>
          <c:w val="0.66163241905935122"/>
          <c:h val="0.68175250820920108"/>
        </c:manualLayout>
      </c:layout>
      <c:bar3DChart>
        <c:barDir val="col"/>
        <c:grouping val="clustered"/>
        <c:ser>
          <c:idx val="0"/>
          <c:order val="0"/>
          <c:tx>
            <c:strRef>
              <c:f>'SUMMARY DASHBOARD'!$D$30</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DASHBOARD'!$E$30:$F$30</c:f>
              <c:numCache>
                <c:formatCode>#,##0</c:formatCode>
                <c:ptCount val="2"/>
                <c:pt idx="0">
                  <c:v>2062991</c:v>
                </c:pt>
                <c:pt idx="1">
                  <c:v>2030678</c:v>
                </c:pt>
              </c:numCache>
            </c:numRef>
          </c:val>
        </c:ser>
        <c:ser>
          <c:idx val="1"/>
          <c:order val="1"/>
          <c:tx>
            <c:strRef>
              <c:f>'SUMMARY DASHBOARD'!$D$31</c:f>
              <c:strCache>
                <c:ptCount val="1"/>
                <c:pt idx="0">
                  <c:v>No-Residentes</c:v>
                </c:pt>
              </c:strCache>
            </c:strRef>
          </c:tx>
          <c:dLbls>
            <c:dLbl>
              <c:idx val="0"/>
              <c:layout>
                <c:manualLayout>
                  <c:x val="6.9767441860466191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DASHBOARD'!$E$31:$F$31</c:f>
              <c:numCache>
                <c:formatCode>#,##0_);[Red]\(#,##0\)</c:formatCode>
                <c:ptCount val="2"/>
                <c:pt idx="0">
                  <c:v>1384524</c:v>
                </c:pt>
                <c:pt idx="1">
                  <c:v>1368697</c:v>
                </c:pt>
              </c:numCache>
            </c:numRef>
          </c:val>
        </c:ser>
        <c:ser>
          <c:idx val="2"/>
          <c:order val="2"/>
          <c:tx>
            <c:strRef>
              <c:f>'SUMMARY DASHBOARD'!$D$32</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DASHBOARD'!$E$32:$F$32</c:f>
              <c:numCache>
                <c:formatCode>#,##0_);[Red]\(#,##0\)</c:formatCode>
                <c:ptCount val="2"/>
                <c:pt idx="0">
                  <c:v>678467</c:v>
                </c:pt>
                <c:pt idx="1">
                  <c:v>661981</c:v>
                </c:pt>
              </c:numCache>
            </c:numRef>
          </c:val>
        </c:ser>
        <c:gapWidth val="188"/>
        <c:shape val="cylinder"/>
        <c:axId val="129984384"/>
        <c:axId val="129985920"/>
        <c:axId val="0"/>
      </c:bar3DChart>
      <c:dateAx>
        <c:axId val="12998438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29985920"/>
        <c:crosses val="autoZero"/>
        <c:lblOffset val="100"/>
        <c:baseTimeUnit val="days"/>
      </c:dateAx>
      <c:valAx>
        <c:axId val="129985920"/>
        <c:scaling>
          <c:orientation val="minMax"/>
          <c:max val="3000000"/>
          <c:min val="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29984384"/>
        <c:crosses val="autoZero"/>
        <c:crossBetween val="between"/>
        <c:majorUnit val="500000"/>
      </c:valAx>
      <c:spPr>
        <a:noFill/>
        <a:ln w="25400">
          <a:noFill/>
        </a:ln>
      </c:spPr>
    </c:plotArea>
    <c:legend>
      <c:legendPos val="r"/>
      <c:layout>
        <c:manualLayout>
          <c:xMode val="edge"/>
          <c:yMode val="edge"/>
          <c:x val="0.82209556098779391"/>
          <c:y val="0.1406322989420162"/>
          <c:w val="0.1779044390122092"/>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588" l="0.70000000000000062" r="0.70000000000000062" t="0.7500000000000058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2016 vs. 2015</a:t>
            </a:r>
          </a:p>
        </c:rich>
      </c:tx>
      <c:layout>
        <c:manualLayout>
          <c:xMode val="edge"/>
          <c:yMode val="edge"/>
          <c:x val="0.11967684610129645"/>
          <c:y val="4.1369997757395187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dPt>
            <c:idx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Val val="1"/>
            </c:dLbl>
            <c:dLbl>
              <c:idx val="1"/>
              <c:layout>
                <c:manualLayout>
                  <c:x val="1.3595865210706576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DASHBOARD'!$E$20:$F$20</c:f>
              <c:numCache>
                <c:formatCode>0</c:formatCode>
                <c:ptCount val="2"/>
                <c:pt idx="0">
                  <c:v>2016</c:v>
                </c:pt>
                <c:pt idx="1">
                  <c:v>2015</c:v>
                </c:pt>
              </c:numCache>
            </c:numRef>
          </c:cat>
          <c:val>
            <c:numRef>
              <c:f>'SUMMARY DASHBOARD'!$E$21:$F$21</c:f>
              <c:numCache>
                <c:formatCode>0.0%</c:formatCode>
                <c:ptCount val="2"/>
                <c:pt idx="0">
                  <c:v>0.71376954556368966</c:v>
                </c:pt>
                <c:pt idx="1">
                  <c:v>0.73672148845451146</c:v>
                </c:pt>
              </c:numCache>
            </c:numRef>
          </c:val>
          <c:shape val="pyramid"/>
        </c:ser>
        <c:gapWidth val="198"/>
        <c:gapDepth val="39"/>
        <c:shape val="cone"/>
        <c:axId val="130624128"/>
        <c:axId val="131475712"/>
        <c:axId val="0"/>
      </c:bar3DChart>
      <c:dateAx>
        <c:axId val="13062412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31475712"/>
        <c:crosses val="autoZero"/>
        <c:lblOffset val="100"/>
        <c:baseTimeUnit val="days"/>
      </c:dateAx>
      <c:valAx>
        <c:axId val="131475712"/>
        <c:scaling>
          <c:orientation val="minMax"/>
          <c:max val="0.85000000000000164"/>
          <c:min val="0.45000000000000101"/>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30624128"/>
        <c:crosses val="autoZero"/>
        <c:crossBetween val="between"/>
        <c:majorUnit val="0.1"/>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611" l="0.70000000000000062" r="0.70000000000000062" t="0.750000000000006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CALENDAR YEAR 2016 vs. 2015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945"/>
          <c:w val="0.70765251103636351"/>
          <c:h val="0.68061943495125643"/>
        </c:manualLayout>
      </c:layout>
      <c:bar3DChart>
        <c:barDir val="col"/>
        <c:grouping val="clustered"/>
        <c:ser>
          <c:idx val="0"/>
          <c:order val="0"/>
          <c:tx>
            <c:strRef>
              <c:f>'SUMMARY DASHBOARD'!$D$25</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DASHBOARD'!$E$25:$F$25</c:f>
              <c:numCache>
                <c:formatCode>#,##0</c:formatCode>
                <c:ptCount val="2"/>
                <c:pt idx="0">
                  <c:v>2624794</c:v>
                </c:pt>
                <c:pt idx="1">
                  <c:v>2717395</c:v>
                </c:pt>
              </c:numCache>
            </c:numRef>
          </c:val>
        </c:ser>
        <c:ser>
          <c:idx val="1"/>
          <c:order val="1"/>
          <c:tx>
            <c:strRef>
              <c:f>'SUMMARY DASHBOARD'!$D$26</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DASHBOARD'!$E$26:$F$26</c:f>
              <c:numCache>
                <c:formatCode>#,##0_);[Red]\(#,##0\)</c:formatCode>
                <c:ptCount val="2"/>
                <c:pt idx="0">
                  <c:v>3677369</c:v>
                </c:pt>
                <c:pt idx="1">
                  <c:v>3688497</c:v>
                </c:pt>
              </c:numCache>
            </c:numRef>
          </c:val>
        </c:ser>
        <c:shape val="box"/>
        <c:axId val="131521920"/>
        <c:axId val="127800448"/>
        <c:axId val="0"/>
      </c:bar3DChart>
      <c:dateAx>
        <c:axId val="131521920"/>
        <c:scaling>
          <c:orientation val="minMax"/>
        </c:scaling>
        <c:axPos val="b"/>
        <c:numFmt formatCode="0" sourceLinked="0"/>
        <c:majorTickMark val="none"/>
        <c:tickLblPos val="nextTo"/>
        <c:txPr>
          <a:bodyPr rot="0" vert="horz"/>
          <a:lstStyle/>
          <a:p>
            <a:pPr>
              <a:defRPr sz="1000" b="1"/>
            </a:pPr>
            <a:endParaRPr lang="en-US"/>
          </a:p>
        </c:txPr>
        <c:crossAx val="127800448"/>
        <c:crosses val="autoZero"/>
        <c:lblOffset val="100"/>
        <c:baseTimeUnit val="days"/>
      </c:dateAx>
      <c:valAx>
        <c:axId val="127800448"/>
        <c:scaling>
          <c:orientation val="minMax"/>
          <c:max val="4500000"/>
          <c:min val="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131521920"/>
        <c:crosses val="autoZero"/>
        <c:crossBetween val="between"/>
        <c:majorUnit val="750000"/>
      </c:valAx>
      <c:spPr>
        <a:noFill/>
        <a:ln w="25400">
          <a:noFill/>
        </a:ln>
      </c:spPr>
    </c:plotArea>
    <c:legend>
      <c:legendPos val="r"/>
      <c:layout>
        <c:manualLayout>
          <c:xMode val="edge"/>
          <c:yMode val="edge"/>
          <c:x val="0.85227086614173264"/>
          <c:y val="0.32291672631830565"/>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555" l="0.70000000000000062" r="0.70000000000000062" t="0.750000000000005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SEPTEMBER 2016</a:t>
            </a:r>
          </a:p>
        </c:rich>
      </c:tx>
      <c:layout/>
    </c:title>
    <c:view3D>
      <c:rotX val="10"/>
      <c:depthPercent val="100"/>
      <c:rAngAx val="1"/>
    </c:view3D>
    <c:floor>
      <c:spPr>
        <a:solidFill>
          <a:srgbClr val="4F81BD">
            <a:alpha val="63000"/>
          </a:srgbClr>
        </a:solidFill>
        <a:ln w="12700">
          <a:solidFill>
            <a:srgbClr val="4F81BD">
              <a:lumMod val="75000"/>
            </a:srgbClr>
          </a:solidFill>
        </a:ln>
      </c:spPr>
    </c:floor>
    <c:sideWall>
      <c:spPr>
        <a:ln w="12700">
          <a:solidFill>
            <a:srgbClr val="4F81BD">
              <a:lumMod val="75000"/>
            </a:srgbClr>
          </a:solidFill>
        </a:ln>
      </c:spPr>
    </c:sideWall>
    <c:backWall>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756"/>
        </c:manualLayout>
      </c:layout>
      <c:bar3DChart>
        <c:barDir val="bar"/>
        <c:grouping val="clustered"/>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DASHBOARD'!$E$16:$F$16</c:f>
              <c:numCache>
                <c:formatCode>"$"#,##0.00</c:formatCode>
                <c:ptCount val="2"/>
                <c:pt idx="0">
                  <c:v>130.72209523809519</c:v>
                </c:pt>
                <c:pt idx="1">
                  <c:v>135.28433962264151</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DASHBOARD'!$E$17:$F$17</c:f>
              <c:numCache>
                <c:formatCode>"$"#,##0.00_);[Red]\("$"#,##0.00\)</c:formatCode>
                <c:ptCount val="2"/>
                <c:pt idx="0">
                  <c:v>77.462992157247825</c:v>
                </c:pt>
                <c:pt idx="1">
                  <c:v>78.289245233990542</c:v>
                </c:pt>
              </c:numCache>
            </c:numRef>
          </c:val>
          <c:shape val="cylinder"/>
        </c:ser>
        <c:shape val="box"/>
        <c:axId val="127838848"/>
        <c:axId val="127852928"/>
        <c:axId val="0"/>
      </c:bar3DChart>
      <c:dateAx>
        <c:axId val="127838848"/>
        <c:scaling>
          <c:orientation val="minMax"/>
        </c:scaling>
        <c:axPos val="l"/>
        <c:numFmt formatCode="0" sourceLinked="1"/>
        <c:majorTickMark val="none"/>
        <c:tickLblPos val="nextTo"/>
        <c:txPr>
          <a:bodyPr rot="0" vert="horz"/>
          <a:lstStyle/>
          <a:p>
            <a:pPr>
              <a:defRPr sz="900" b="1" i="0" u="none" strike="noStrike" baseline="0">
                <a:solidFill>
                  <a:srgbClr val="FFFFFF"/>
                </a:solidFill>
                <a:latin typeface="Calibri"/>
                <a:ea typeface="Calibri"/>
                <a:cs typeface="Calibri"/>
              </a:defRPr>
            </a:pPr>
            <a:endParaRPr lang="en-US"/>
          </a:p>
        </c:txPr>
        <c:crossAx val="127852928"/>
        <c:crosses val="autoZero"/>
        <c:lblOffset val="100"/>
        <c:baseTimeUnit val="days"/>
      </c:dateAx>
      <c:valAx>
        <c:axId val="127852928"/>
        <c:scaling>
          <c:orientation val="minMax"/>
          <c:max val="175"/>
          <c:min val="50"/>
        </c:scaling>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n-US"/>
          </a:p>
        </c:txPr>
        <c:crossAx val="127838848"/>
        <c:crosses val="autoZero"/>
        <c:crossBetween val="between"/>
        <c:majorUnit val="25"/>
        <c:minorUnit val="5"/>
      </c:valAx>
      <c:spPr>
        <a:noFill/>
        <a:ln w="25400">
          <a:noFill/>
        </a:ln>
      </c:spPr>
    </c:plotArea>
    <c:legend>
      <c:legendPos val="r"/>
      <c:layout>
        <c:manualLayout>
          <c:xMode val="edge"/>
          <c:yMode val="edge"/>
          <c:x val="0.84479823519178265"/>
          <c:y val="0.3992156605424339"/>
          <c:w val="0.13706117264787224"/>
          <c:h val="0.26795494313210882"/>
        </c:manualLayout>
      </c:layout>
      <c:txPr>
        <a:bodyPr/>
        <a:lstStyle/>
        <a:p>
          <a:pPr>
            <a:defRPr sz="800" b="1" i="0" u="none" strike="noStrike" baseline="0">
              <a:solidFill>
                <a:srgbClr val="FFFFFF"/>
              </a:solidFill>
              <a:latin typeface="Calibri"/>
              <a:ea typeface="Calibri"/>
              <a:cs typeface="Calibri"/>
            </a:defRPr>
          </a:pPr>
          <a:endParaRPr lang="en-US"/>
        </a:p>
      </c:txPr>
    </c:legend>
    <c:plotVisOnly val="1"/>
    <c:dispBlanksAs val="gap"/>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3" l="0.70000000000000062" r="0.70000000000000062" t="0.75000000000000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611186</xdr:colOff>
      <xdr:row>52</xdr:row>
      <xdr:rowOff>7938</xdr:rowOff>
    </xdr:from>
    <xdr:ext cx="416589" cy="233205"/>
    <xdr:sp macro="" textlink="">
      <xdr:nvSpPr>
        <xdr:cNvPr id="6" name="TextBox 5"/>
        <xdr:cNvSpPr txBox="1"/>
      </xdr:nvSpPr>
      <xdr:spPr>
        <a:xfrm>
          <a:off x="6699249" y="14081126"/>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2.5%</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492126</xdr:colOff>
      <xdr:row>19</xdr:row>
      <xdr:rowOff>261936</xdr:rowOff>
    </xdr:from>
    <xdr:to>
      <xdr:col>11</xdr:col>
      <xdr:colOff>7937</xdr:colOff>
      <xdr:row>19</xdr:row>
      <xdr:rowOff>333375</xdr:rowOff>
    </xdr:to>
    <xdr:cxnSp macro="">
      <xdr:nvCxnSpPr>
        <xdr:cNvPr id="10" name="Straight Arrow Connector 9"/>
        <xdr:cNvCxnSpPr/>
      </xdr:nvCxnSpPr>
      <xdr:spPr>
        <a:xfrm>
          <a:off x="7426326" y="6481761"/>
          <a:ext cx="344486" cy="71439"/>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373063</xdr:colOff>
      <xdr:row>19</xdr:row>
      <xdr:rowOff>285749</xdr:rowOff>
    </xdr:from>
    <xdr:ext cx="476250" cy="233205"/>
    <xdr:sp macro="" textlink="">
      <xdr:nvSpPr>
        <xdr:cNvPr id="11" name="TextBox 10"/>
        <xdr:cNvSpPr txBox="1"/>
      </xdr:nvSpPr>
      <xdr:spPr>
        <a:xfrm>
          <a:off x="7307263" y="6505574"/>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a:t>
          </a:r>
          <a:r>
            <a:rPr lang="en-US" sz="900" b="1">
              <a:solidFill>
                <a:srgbClr val="FFFF00"/>
              </a:solidFill>
            </a:rPr>
            <a:t>3.4%</a:t>
          </a:r>
        </a:p>
      </xdr:txBody>
    </xdr:sp>
    <xdr:clientData/>
  </xdr:oneCellAnchor>
  <xdr:twoCellAnchor>
    <xdr:from>
      <xdr:col>8</xdr:col>
      <xdr:colOff>492125</xdr:colOff>
      <xdr:row>19</xdr:row>
      <xdr:rowOff>182565</xdr:rowOff>
    </xdr:from>
    <xdr:to>
      <xdr:col>8</xdr:col>
      <xdr:colOff>777875</xdr:colOff>
      <xdr:row>19</xdr:row>
      <xdr:rowOff>253999</xdr:rowOff>
    </xdr:to>
    <xdr:cxnSp macro="">
      <xdr:nvCxnSpPr>
        <xdr:cNvPr id="12" name="Straight Arrow Connector 11"/>
        <xdr:cNvCxnSpPr/>
      </xdr:nvCxnSpPr>
      <xdr:spPr>
        <a:xfrm>
          <a:off x="5768975" y="6402390"/>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0.48979</cdr:x>
      <cdr:y>0.42199</cdr:y>
    </cdr:from>
    <cdr:to>
      <cdr:x>0.57823</cdr:x>
      <cdr:y>0.45146</cdr:y>
    </cdr:to>
    <cdr:sp macro="" textlink="">
      <cdr:nvSpPr>
        <cdr:cNvPr id="5" name="Straight Arrow Connector 4"/>
        <cdr:cNvSpPr/>
      </cdr:nvSpPr>
      <cdr:spPr>
        <a:xfrm xmlns:a="http://schemas.openxmlformats.org/drawingml/2006/main" flipV="1">
          <a:off x="1714489" y="944563"/>
          <a:ext cx="309574" cy="65984"/>
        </a:xfrm>
        <a:prstGeom xmlns:a="http://schemas.openxmlformats.org/drawingml/2006/main" prst="straightConnector1">
          <a:avLst/>
        </a:prstGeom>
        <a:ln xmlns:a="http://schemas.openxmlformats.org/drawingml/2006/main" w="22225">
          <a:solidFill>
            <a:srgbClr val="92D05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0.48753</cdr:x>
      <cdr:y>0.43744</cdr:y>
    </cdr:from>
    <cdr:to>
      <cdr:x>0.59184</cdr:x>
      <cdr:y>0.54255</cdr:y>
    </cdr:to>
    <cdr:sp macro="" textlink="">
      <cdr:nvSpPr>
        <cdr:cNvPr id="6" name="TextBox 5"/>
        <cdr:cNvSpPr txBox="1"/>
      </cdr:nvSpPr>
      <cdr:spPr>
        <a:xfrm xmlns:a="http://schemas.openxmlformats.org/drawingml/2006/main">
          <a:off x="1706573" y="979144"/>
          <a:ext cx="365115" cy="2352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92D050"/>
              </a:solidFill>
            </a:rPr>
            <a:t>1.4</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SEPTEMBER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0.29622</cdr:x>
      <cdr:y>0.39183</cdr:y>
    </cdr:from>
    <cdr:to>
      <cdr:x>0.61025</cdr:x>
      <cdr:y>0.41176</cdr:y>
    </cdr:to>
    <cdr:sp macro="" textlink="">
      <cdr:nvSpPr>
        <cdr:cNvPr id="5" name="Straight Arrow Connector 4"/>
        <cdr:cNvSpPr/>
      </cdr:nvSpPr>
      <cdr:spPr>
        <a:xfrm xmlns:a="http://schemas.openxmlformats.org/drawingml/2006/main" flipV="1">
          <a:off x="1055699" y="898839"/>
          <a:ext cx="1119183" cy="45718"/>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0.40614</cdr:x>
      <cdr:y>0.30972</cdr:y>
    </cdr:from>
    <cdr:to>
      <cdr:x>0.49078</cdr:x>
      <cdr:y>0.38879</cdr:y>
    </cdr:to>
    <cdr:sp macro="" textlink="">
      <cdr:nvSpPr>
        <cdr:cNvPr id="6" name="TextBox 5"/>
        <cdr:cNvSpPr txBox="1"/>
      </cdr:nvSpPr>
      <cdr:spPr>
        <a:xfrm xmlns:a="http://schemas.openxmlformats.org/drawingml/2006/main">
          <a:off x="1447473" y="710487"/>
          <a:ext cx="301651" cy="18138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1.6%</a:t>
          </a:r>
        </a:p>
      </cdr:txBody>
    </cdr:sp>
  </cdr:relSizeAnchor>
  <cdr:relSizeAnchor xmlns:cdr="http://schemas.openxmlformats.org/drawingml/2006/chartDrawing">
    <cdr:from>
      <cdr:x>0.43785</cdr:x>
      <cdr:y>0.476</cdr:y>
    </cdr:from>
    <cdr:to>
      <cdr:x>0.53475</cdr:x>
      <cdr:y>0.56804</cdr:y>
    </cdr:to>
    <cdr:sp macro="" textlink="">
      <cdr:nvSpPr>
        <cdr:cNvPr id="7" name="TextBox 6"/>
        <cdr:cNvSpPr txBox="1"/>
      </cdr:nvSpPr>
      <cdr:spPr>
        <a:xfrm xmlns:a="http://schemas.openxmlformats.org/drawingml/2006/main">
          <a:off x="1560475" y="1091922"/>
          <a:ext cx="345345"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1.2%</a:t>
          </a:r>
        </a:p>
      </cdr:txBody>
    </cdr:sp>
  </cdr:relSizeAnchor>
  <cdr:relSizeAnchor xmlns:cdr="http://schemas.openxmlformats.org/drawingml/2006/chartDrawing">
    <cdr:from>
      <cdr:x>0.3519</cdr:x>
      <cdr:y>0.55125</cdr:y>
    </cdr:from>
    <cdr:to>
      <cdr:x>0.6637</cdr:x>
      <cdr:y>0.57118</cdr:y>
    </cdr:to>
    <cdr:sp macro="" textlink="">
      <cdr:nvSpPr>
        <cdr:cNvPr id="8" name="Straight Arrow Connector 7"/>
        <cdr:cNvSpPr/>
      </cdr:nvSpPr>
      <cdr:spPr>
        <a:xfrm xmlns:a="http://schemas.openxmlformats.org/drawingml/2006/main" flipV="1">
          <a:off x="1254134" y="1264539"/>
          <a:ext cx="1111236" cy="45718"/>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0.41872</cdr:x>
      <cdr:y>0.6878</cdr:y>
    </cdr:from>
    <cdr:to>
      <cdr:x>0.73052</cdr:x>
      <cdr:y>0.70773</cdr:y>
    </cdr:to>
    <cdr:sp macro="" textlink="">
      <cdr:nvSpPr>
        <cdr:cNvPr id="9" name="Straight Arrow Connector 8"/>
        <cdr:cNvSpPr/>
      </cdr:nvSpPr>
      <cdr:spPr>
        <a:xfrm xmlns:a="http://schemas.openxmlformats.org/drawingml/2006/main" flipV="1">
          <a:off x="1492281" y="1577771"/>
          <a:ext cx="1111236"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0.35781</cdr:x>
      <cdr:y>0.39403</cdr:y>
    </cdr:from>
    <cdr:to>
      <cdr:x>0.71012</cdr:x>
      <cdr:y>0.41383</cdr:y>
    </cdr:to>
    <cdr:sp macro="" textlink="">
      <cdr:nvSpPr>
        <cdr:cNvPr id="3" name="Straight Arrow Connector 2"/>
        <cdr:cNvSpPr/>
      </cdr:nvSpPr>
      <cdr:spPr>
        <a:xfrm xmlns:a="http://schemas.openxmlformats.org/drawingml/2006/main">
          <a:off x="1263836" y="910134"/>
          <a:ext cx="1244425" cy="45734"/>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0.47957</cdr:x>
      <cdr:y>0.31017</cdr:y>
    </cdr:from>
    <cdr:to>
      <cdr:x>0.56405</cdr:x>
      <cdr:y>0.4055</cdr:y>
    </cdr:to>
    <cdr:sp macro="" textlink="">
      <cdr:nvSpPr>
        <cdr:cNvPr id="4" name="TextBox 3"/>
        <cdr:cNvSpPr txBox="1"/>
      </cdr:nvSpPr>
      <cdr:spPr>
        <a:xfrm xmlns:a="http://schemas.openxmlformats.org/drawingml/2006/main">
          <a:off x="1693920" y="716432"/>
          <a:ext cx="298399" cy="22019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-2.3</a:t>
          </a:r>
        </a:p>
      </cdr:txBody>
    </cdr:sp>
  </cdr:relSizeAnchor>
</c:userShapes>
</file>

<file path=xl/drawings/drawing6.xml><?xml version="1.0" encoding="utf-8"?>
<c:userShapes xmlns:c="http://schemas.openxmlformats.org/drawingml/2006/chart">
  <cdr:relSizeAnchor xmlns:cdr="http://schemas.openxmlformats.org/drawingml/2006/chartDrawing">
    <cdr:from>
      <cdr:x>0.28345</cdr:x>
      <cdr:y>0.51064</cdr:y>
    </cdr:from>
    <cdr:to>
      <cdr:x>0.40817</cdr:x>
      <cdr:y>0.60993</cdr:y>
    </cdr:to>
    <cdr:sp macro="" textlink="">
      <cdr:nvSpPr>
        <cdr:cNvPr id="2" name="TextBox 1"/>
        <cdr:cNvSpPr txBox="1"/>
      </cdr:nvSpPr>
      <cdr:spPr>
        <a:xfrm xmlns:a="http://schemas.openxmlformats.org/drawingml/2006/main">
          <a:off x="992201" y="1143010"/>
          <a:ext cx="436575"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-1.1%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4"/>
  <sheetViews>
    <sheetView tabSelected="1" zoomScale="120" zoomScaleNormal="120" workbookViewId="0">
      <selection activeCell="D3" sqref="D3:G3"/>
    </sheetView>
  </sheetViews>
  <sheetFormatPr defaultRowHeight="12.75"/>
  <cols>
    <col min="1" max="1" width="1.85546875" style="748" customWidth="1"/>
    <col min="2" max="2" width="2.7109375" style="748" customWidth="1"/>
    <col min="3" max="11" width="12.42578125" style="748" customWidth="1"/>
    <col min="12" max="12" width="15.28515625" style="748" customWidth="1"/>
    <col min="13" max="18" width="12.42578125" style="748" customWidth="1"/>
    <col min="19" max="256" width="9.140625" style="748"/>
    <col min="257" max="257" width="1.85546875" style="748" customWidth="1"/>
    <col min="258" max="258" width="2.7109375" style="748" customWidth="1"/>
    <col min="259" max="274" width="12.42578125" style="748" customWidth="1"/>
    <col min="275" max="512" width="9.140625" style="748"/>
    <col min="513" max="513" width="1.85546875" style="748" customWidth="1"/>
    <col min="514" max="514" width="2.7109375" style="748" customWidth="1"/>
    <col min="515" max="530" width="12.42578125" style="748" customWidth="1"/>
    <col min="531" max="768" width="9.140625" style="748"/>
    <col min="769" max="769" width="1.85546875" style="748" customWidth="1"/>
    <col min="770" max="770" width="2.7109375" style="748" customWidth="1"/>
    <col min="771" max="786" width="12.42578125" style="748" customWidth="1"/>
    <col min="787" max="1024" width="9.140625" style="748"/>
    <col min="1025" max="1025" width="1.85546875" style="748" customWidth="1"/>
    <col min="1026" max="1026" width="2.7109375" style="748" customWidth="1"/>
    <col min="1027" max="1042" width="12.42578125" style="748" customWidth="1"/>
    <col min="1043" max="1280" width="9.140625" style="748"/>
    <col min="1281" max="1281" width="1.85546875" style="748" customWidth="1"/>
    <col min="1282" max="1282" width="2.7109375" style="748" customWidth="1"/>
    <col min="1283" max="1298" width="12.42578125" style="748" customWidth="1"/>
    <col min="1299" max="1536" width="9.140625" style="748"/>
    <col min="1537" max="1537" width="1.85546875" style="748" customWidth="1"/>
    <col min="1538" max="1538" width="2.7109375" style="748" customWidth="1"/>
    <col min="1539" max="1554" width="12.42578125" style="748" customWidth="1"/>
    <col min="1555" max="1792" width="9.140625" style="748"/>
    <col min="1793" max="1793" width="1.85546875" style="748" customWidth="1"/>
    <col min="1794" max="1794" width="2.7109375" style="748" customWidth="1"/>
    <col min="1795" max="1810" width="12.42578125" style="748" customWidth="1"/>
    <col min="1811" max="2048" width="9.140625" style="748"/>
    <col min="2049" max="2049" width="1.85546875" style="748" customWidth="1"/>
    <col min="2050" max="2050" width="2.7109375" style="748" customWidth="1"/>
    <col min="2051" max="2066" width="12.42578125" style="748" customWidth="1"/>
    <col min="2067" max="2304" width="9.140625" style="748"/>
    <col min="2305" max="2305" width="1.85546875" style="748" customWidth="1"/>
    <col min="2306" max="2306" width="2.7109375" style="748" customWidth="1"/>
    <col min="2307" max="2322" width="12.42578125" style="748" customWidth="1"/>
    <col min="2323" max="2560" width="9.140625" style="748"/>
    <col min="2561" max="2561" width="1.85546875" style="748" customWidth="1"/>
    <col min="2562" max="2562" width="2.7109375" style="748" customWidth="1"/>
    <col min="2563" max="2578" width="12.42578125" style="748" customWidth="1"/>
    <col min="2579" max="2816" width="9.140625" style="748"/>
    <col min="2817" max="2817" width="1.85546875" style="748" customWidth="1"/>
    <col min="2818" max="2818" width="2.7109375" style="748" customWidth="1"/>
    <col min="2819" max="2834" width="12.42578125" style="748" customWidth="1"/>
    <col min="2835" max="3072" width="9.140625" style="748"/>
    <col min="3073" max="3073" width="1.85546875" style="748" customWidth="1"/>
    <col min="3074" max="3074" width="2.7109375" style="748" customWidth="1"/>
    <col min="3075" max="3090" width="12.42578125" style="748" customWidth="1"/>
    <col min="3091" max="3328" width="9.140625" style="748"/>
    <col min="3329" max="3329" width="1.85546875" style="748" customWidth="1"/>
    <col min="3330" max="3330" width="2.7109375" style="748" customWidth="1"/>
    <col min="3331" max="3346" width="12.42578125" style="748" customWidth="1"/>
    <col min="3347" max="3584" width="9.140625" style="748"/>
    <col min="3585" max="3585" width="1.85546875" style="748" customWidth="1"/>
    <col min="3586" max="3586" width="2.7109375" style="748" customWidth="1"/>
    <col min="3587" max="3602" width="12.42578125" style="748" customWidth="1"/>
    <col min="3603" max="3840" width="9.140625" style="748"/>
    <col min="3841" max="3841" width="1.85546875" style="748" customWidth="1"/>
    <col min="3842" max="3842" width="2.7109375" style="748" customWidth="1"/>
    <col min="3843" max="3858" width="12.42578125" style="748" customWidth="1"/>
    <col min="3859" max="4096" width="9.140625" style="748"/>
    <col min="4097" max="4097" width="1.85546875" style="748" customWidth="1"/>
    <col min="4098" max="4098" width="2.7109375" style="748" customWidth="1"/>
    <col min="4099" max="4114" width="12.42578125" style="748" customWidth="1"/>
    <col min="4115" max="4352" width="9.140625" style="748"/>
    <col min="4353" max="4353" width="1.85546875" style="748" customWidth="1"/>
    <col min="4354" max="4354" width="2.7109375" style="748" customWidth="1"/>
    <col min="4355" max="4370" width="12.42578125" style="748" customWidth="1"/>
    <col min="4371" max="4608" width="9.140625" style="748"/>
    <col min="4609" max="4609" width="1.85546875" style="748" customWidth="1"/>
    <col min="4610" max="4610" width="2.7109375" style="748" customWidth="1"/>
    <col min="4611" max="4626" width="12.42578125" style="748" customWidth="1"/>
    <col min="4627" max="4864" width="9.140625" style="748"/>
    <col min="4865" max="4865" width="1.85546875" style="748" customWidth="1"/>
    <col min="4866" max="4866" width="2.7109375" style="748" customWidth="1"/>
    <col min="4867" max="4882" width="12.42578125" style="748" customWidth="1"/>
    <col min="4883" max="5120" width="9.140625" style="748"/>
    <col min="5121" max="5121" width="1.85546875" style="748" customWidth="1"/>
    <col min="5122" max="5122" width="2.7109375" style="748" customWidth="1"/>
    <col min="5123" max="5138" width="12.42578125" style="748" customWidth="1"/>
    <col min="5139" max="5376" width="9.140625" style="748"/>
    <col min="5377" max="5377" width="1.85546875" style="748" customWidth="1"/>
    <col min="5378" max="5378" width="2.7109375" style="748" customWidth="1"/>
    <col min="5379" max="5394" width="12.42578125" style="748" customWidth="1"/>
    <col min="5395" max="5632" width="9.140625" style="748"/>
    <col min="5633" max="5633" width="1.85546875" style="748" customWidth="1"/>
    <col min="5634" max="5634" width="2.7109375" style="748" customWidth="1"/>
    <col min="5635" max="5650" width="12.42578125" style="748" customWidth="1"/>
    <col min="5651" max="5888" width="9.140625" style="748"/>
    <col min="5889" max="5889" width="1.85546875" style="748" customWidth="1"/>
    <col min="5890" max="5890" width="2.7109375" style="748" customWidth="1"/>
    <col min="5891" max="5906" width="12.42578125" style="748" customWidth="1"/>
    <col min="5907" max="6144" width="9.140625" style="748"/>
    <col min="6145" max="6145" width="1.85546875" style="748" customWidth="1"/>
    <col min="6146" max="6146" width="2.7109375" style="748" customWidth="1"/>
    <col min="6147" max="6162" width="12.42578125" style="748" customWidth="1"/>
    <col min="6163" max="6400" width="9.140625" style="748"/>
    <col min="6401" max="6401" width="1.85546875" style="748" customWidth="1"/>
    <col min="6402" max="6402" width="2.7109375" style="748" customWidth="1"/>
    <col min="6403" max="6418" width="12.42578125" style="748" customWidth="1"/>
    <col min="6419" max="6656" width="9.140625" style="748"/>
    <col min="6657" max="6657" width="1.85546875" style="748" customWidth="1"/>
    <col min="6658" max="6658" width="2.7109375" style="748" customWidth="1"/>
    <col min="6659" max="6674" width="12.42578125" style="748" customWidth="1"/>
    <col min="6675" max="6912" width="9.140625" style="748"/>
    <col min="6913" max="6913" width="1.85546875" style="748" customWidth="1"/>
    <col min="6914" max="6914" width="2.7109375" style="748" customWidth="1"/>
    <col min="6915" max="6930" width="12.42578125" style="748" customWidth="1"/>
    <col min="6931" max="7168" width="9.140625" style="748"/>
    <col min="7169" max="7169" width="1.85546875" style="748" customWidth="1"/>
    <col min="7170" max="7170" width="2.7109375" style="748" customWidth="1"/>
    <col min="7171" max="7186" width="12.42578125" style="748" customWidth="1"/>
    <col min="7187" max="7424" width="9.140625" style="748"/>
    <col min="7425" max="7425" width="1.85546875" style="748" customWidth="1"/>
    <col min="7426" max="7426" width="2.7109375" style="748" customWidth="1"/>
    <col min="7427" max="7442" width="12.42578125" style="748" customWidth="1"/>
    <col min="7443" max="7680" width="9.140625" style="748"/>
    <col min="7681" max="7681" width="1.85546875" style="748" customWidth="1"/>
    <col min="7682" max="7682" width="2.7109375" style="748" customWidth="1"/>
    <col min="7683" max="7698" width="12.42578125" style="748" customWidth="1"/>
    <col min="7699" max="7936" width="9.140625" style="748"/>
    <col min="7937" max="7937" width="1.85546875" style="748" customWidth="1"/>
    <col min="7938" max="7938" width="2.7109375" style="748" customWidth="1"/>
    <col min="7939" max="7954" width="12.42578125" style="748" customWidth="1"/>
    <col min="7955" max="8192" width="9.140625" style="748"/>
    <col min="8193" max="8193" width="1.85546875" style="748" customWidth="1"/>
    <col min="8194" max="8194" width="2.7109375" style="748" customWidth="1"/>
    <col min="8195" max="8210" width="12.42578125" style="748" customWidth="1"/>
    <col min="8211" max="8448" width="9.140625" style="748"/>
    <col min="8449" max="8449" width="1.85546875" style="748" customWidth="1"/>
    <col min="8450" max="8450" width="2.7109375" style="748" customWidth="1"/>
    <col min="8451" max="8466" width="12.42578125" style="748" customWidth="1"/>
    <col min="8467" max="8704" width="9.140625" style="748"/>
    <col min="8705" max="8705" width="1.85546875" style="748" customWidth="1"/>
    <col min="8706" max="8706" width="2.7109375" style="748" customWidth="1"/>
    <col min="8707" max="8722" width="12.42578125" style="748" customWidth="1"/>
    <col min="8723" max="8960" width="9.140625" style="748"/>
    <col min="8961" max="8961" width="1.85546875" style="748" customWidth="1"/>
    <col min="8962" max="8962" width="2.7109375" style="748" customWidth="1"/>
    <col min="8963" max="8978" width="12.42578125" style="748" customWidth="1"/>
    <col min="8979" max="9216" width="9.140625" style="748"/>
    <col min="9217" max="9217" width="1.85546875" style="748" customWidth="1"/>
    <col min="9218" max="9218" width="2.7109375" style="748" customWidth="1"/>
    <col min="9219" max="9234" width="12.42578125" style="748" customWidth="1"/>
    <col min="9235" max="9472" width="9.140625" style="748"/>
    <col min="9473" max="9473" width="1.85546875" style="748" customWidth="1"/>
    <col min="9474" max="9474" width="2.7109375" style="748" customWidth="1"/>
    <col min="9475" max="9490" width="12.42578125" style="748" customWidth="1"/>
    <col min="9491" max="9728" width="9.140625" style="748"/>
    <col min="9729" max="9729" width="1.85546875" style="748" customWidth="1"/>
    <col min="9730" max="9730" width="2.7109375" style="748" customWidth="1"/>
    <col min="9731" max="9746" width="12.42578125" style="748" customWidth="1"/>
    <col min="9747" max="9984" width="9.140625" style="748"/>
    <col min="9985" max="9985" width="1.85546875" style="748" customWidth="1"/>
    <col min="9986" max="9986" width="2.7109375" style="748" customWidth="1"/>
    <col min="9987" max="10002" width="12.42578125" style="748" customWidth="1"/>
    <col min="10003" max="10240" width="9.140625" style="748"/>
    <col min="10241" max="10241" width="1.85546875" style="748" customWidth="1"/>
    <col min="10242" max="10242" width="2.7109375" style="748" customWidth="1"/>
    <col min="10243" max="10258" width="12.42578125" style="748" customWidth="1"/>
    <col min="10259" max="10496" width="9.140625" style="748"/>
    <col min="10497" max="10497" width="1.85546875" style="748" customWidth="1"/>
    <col min="10498" max="10498" width="2.7109375" style="748" customWidth="1"/>
    <col min="10499" max="10514" width="12.42578125" style="748" customWidth="1"/>
    <col min="10515" max="10752" width="9.140625" style="748"/>
    <col min="10753" max="10753" width="1.85546875" style="748" customWidth="1"/>
    <col min="10754" max="10754" width="2.7109375" style="748" customWidth="1"/>
    <col min="10755" max="10770" width="12.42578125" style="748" customWidth="1"/>
    <col min="10771" max="11008" width="9.140625" style="748"/>
    <col min="11009" max="11009" width="1.85546875" style="748" customWidth="1"/>
    <col min="11010" max="11010" width="2.7109375" style="748" customWidth="1"/>
    <col min="11011" max="11026" width="12.42578125" style="748" customWidth="1"/>
    <col min="11027" max="11264" width="9.140625" style="748"/>
    <col min="11265" max="11265" width="1.85546875" style="748" customWidth="1"/>
    <col min="11266" max="11266" width="2.7109375" style="748" customWidth="1"/>
    <col min="11267" max="11282" width="12.42578125" style="748" customWidth="1"/>
    <col min="11283" max="11520" width="9.140625" style="748"/>
    <col min="11521" max="11521" width="1.85546875" style="748" customWidth="1"/>
    <col min="11522" max="11522" width="2.7109375" style="748" customWidth="1"/>
    <col min="11523" max="11538" width="12.42578125" style="748" customWidth="1"/>
    <col min="11539" max="11776" width="9.140625" style="748"/>
    <col min="11777" max="11777" width="1.85546875" style="748" customWidth="1"/>
    <col min="11778" max="11778" width="2.7109375" style="748" customWidth="1"/>
    <col min="11779" max="11794" width="12.42578125" style="748" customWidth="1"/>
    <col min="11795" max="12032" width="9.140625" style="748"/>
    <col min="12033" max="12033" width="1.85546875" style="748" customWidth="1"/>
    <col min="12034" max="12034" width="2.7109375" style="748" customWidth="1"/>
    <col min="12035" max="12050" width="12.42578125" style="748" customWidth="1"/>
    <col min="12051" max="12288" width="9.140625" style="748"/>
    <col min="12289" max="12289" width="1.85546875" style="748" customWidth="1"/>
    <col min="12290" max="12290" width="2.7109375" style="748" customWidth="1"/>
    <col min="12291" max="12306" width="12.42578125" style="748" customWidth="1"/>
    <col min="12307" max="12544" width="9.140625" style="748"/>
    <col min="12545" max="12545" width="1.85546875" style="748" customWidth="1"/>
    <col min="12546" max="12546" width="2.7109375" style="748" customWidth="1"/>
    <col min="12547" max="12562" width="12.42578125" style="748" customWidth="1"/>
    <col min="12563" max="12800" width="9.140625" style="748"/>
    <col min="12801" max="12801" width="1.85546875" style="748" customWidth="1"/>
    <col min="12802" max="12802" width="2.7109375" style="748" customWidth="1"/>
    <col min="12803" max="12818" width="12.42578125" style="748" customWidth="1"/>
    <col min="12819" max="13056" width="9.140625" style="748"/>
    <col min="13057" max="13057" width="1.85546875" style="748" customWidth="1"/>
    <col min="13058" max="13058" width="2.7109375" style="748" customWidth="1"/>
    <col min="13059" max="13074" width="12.42578125" style="748" customWidth="1"/>
    <col min="13075" max="13312" width="9.140625" style="748"/>
    <col min="13313" max="13313" width="1.85546875" style="748" customWidth="1"/>
    <col min="13314" max="13314" width="2.7109375" style="748" customWidth="1"/>
    <col min="13315" max="13330" width="12.42578125" style="748" customWidth="1"/>
    <col min="13331" max="13568" width="9.140625" style="748"/>
    <col min="13569" max="13569" width="1.85546875" style="748" customWidth="1"/>
    <col min="13570" max="13570" width="2.7109375" style="748" customWidth="1"/>
    <col min="13571" max="13586" width="12.42578125" style="748" customWidth="1"/>
    <col min="13587" max="13824" width="9.140625" style="748"/>
    <col min="13825" max="13825" width="1.85546875" style="748" customWidth="1"/>
    <col min="13826" max="13826" width="2.7109375" style="748" customWidth="1"/>
    <col min="13827" max="13842" width="12.42578125" style="748" customWidth="1"/>
    <col min="13843" max="14080" width="9.140625" style="748"/>
    <col min="14081" max="14081" width="1.85546875" style="748" customWidth="1"/>
    <col min="14082" max="14082" width="2.7109375" style="748" customWidth="1"/>
    <col min="14083" max="14098" width="12.42578125" style="748" customWidth="1"/>
    <col min="14099" max="14336" width="9.140625" style="748"/>
    <col min="14337" max="14337" width="1.85546875" style="748" customWidth="1"/>
    <col min="14338" max="14338" width="2.7109375" style="748" customWidth="1"/>
    <col min="14339" max="14354" width="12.42578125" style="748" customWidth="1"/>
    <col min="14355" max="14592" width="9.140625" style="748"/>
    <col min="14593" max="14593" width="1.85546875" style="748" customWidth="1"/>
    <col min="14594" max="14594" width="2.7109375" style="748" customWidth="1"/>
    <col min="14595" max="14610" width="12.42578125" style="748" customWidth="1"/>
    <col min="14611" max="14848" width="9.140625" style="748"/>
    <col min="14849" max="14849" width="1.85546875" style="748" customWidth="1"/>
    <col min="14850" max="14850" width="2.7109375" style="748" customWidth="1"/>
    <col min="14851" max="14866" width="12.42578125" style="748" customWidth="1"/>
    <col min="14867" max="15104" width="9.140625" style="748"/>
    <col min="15105" max="15105" width="1.85546875" style="748" customWidth="1"/>
    <col min="15106" max="15106" width="2.7109375" style="748" customWidth="1"/>
    <col min="15107" max="15122" width="12.42578125" style="748" customWidth="1"/>
    <col min="15123" max="15360" width="9.140625" style="748"/>
    <col min="15361" max="15361" width="1.85546875" style="748" customWidth="1"/>
    <col min="15362" max="15362" width="2.7109375" style="748" customWidth="1"/>
    <col min="15363" max="15378" width="12.42578125" style="748" customWidth="1"/>
    <col min="15379" max="15616" width="9.140625" style="748"/>
    <col min="15617" max="15617" width="1.85546875" style="748" customWidth="1"/>
    <col min="15618" max="15618" width="2.7109375" style="748" customWidth="1"/>
    <col min="15619" max="15634" width="12.42578125" style="748" customWidth="1"/>
    <col min="15635" max="15872" width="9.140625" style="748"/>
    <col min="15873" max="15873" width="1.85546875" style="748" customWidth="1"/>
    <col min="15874" max="15874" width="2.7109375" style="748" customWidth="1"/>
    <col min="15875" max="15890" width="12.42578125" style="748" customWidth="1"/>
    <col min="15891" max="16128" width="9.140625" style="748"/>
    <col min="16129" max="16129" width="1.85546875" style="748" customWidth="1"/>
    <col min="16130" max="16130" width="2.7109375" style="748" customWidth="1"/>
    <col min="16131" max="16146" width="12.42578125" style="748" customWidth="1"/>
    <col min="16147" max="16384" width="9.140625" style="748"/>
  </cols>
  <sheetData>
    <row r="1" spans="1:29" ht="74.25" customHeight="1">
      <c r="A1" s="744"/>
      <c r="B1" s="745"/>
      <c r="C1" s="745"/>
      <c r="D1" s="745"/>
      <c r="E1" s="745"/>
      <c r="F1" s="745"/>
      <c r="G1" s="746"/>
      <c r="H1" s="745"/>
      <c r="I1" s="745"/>
      <c r="J1" s="745"/>
      <c r="K1" s="745"/>
      <c r="L1" s="747"/>
    </row>
    <row r="2" spans="1:29" ht="28.5">
      <c r="A2" s="749"/>
      <c r="B2" s="750"/>
      <c r="C2" s="751" t="s">
        <v>71</v>
      </c>
      <c r="D2" s="751"/>
      <c r="E2" s="751"/>
      <c r="F2" s="751"/>
      <c r="G2" s="751"/>
      <c r="H2" s="751"/>
      <c r="I2" s="752"/>
      <c r="J2" s="752"/>
      <c r="K2" s="753"/>
      <c r="L2" s="754"/>
      <c r="M2" s="755"/>
      <c r="N2" s="755"/>
      <c r="O2" s="755"/>
      <c r="P2" s="755"/>
      <c r="Q2" s="755"/>
      <c r="R2" s="755"/>
      <c r="S2" s="755"/>
      <c r="T2" s="755"/>
      <c r="U2" s="755"/>
      <c r="V2" s="755"/>
      <c r="W2" s="755"/>
      <c r="X2" s="755"/>
      <c r="Y2" s="755"/>
      <c r="Z2" s="755"/>
      <c r="AA2" s="755"/>
      <c r="AB2" s="755"/>
      <c r="AC2" s="755"/>
    </row>
    <row r="3" spans="1:29" ht="18.75">
      <c r="A3" s="749"/>
      <c r="B3" s="753"/>
      <c r="C3" s="753"/>
      <c r="D3" s="756" t="s">
        <v>29</v>
      </c>
      <c r="E3" s="756"/>
      <c r="F3" s="756"/>
      <c r="G3" s="756"/>
      <c r="H3" s="753"/>
      <c r="I3" s="753"/>
      <c r="J3" s="753"/>
      <c r="K3" s="753"/>
      <c r="L3" s="754"/>
      <c r="M3" s="755"/>
      <c r="N3" s="755"/>
      <c r="O3" s="755"/>
      <c r="P3" s="755"/>
      <c r="Q3" s="755"/>
      <c r="R3" s="755"/>
      <c r="S3" s="755"/>
      <c r="T3" s="755"/>
      <c r="U3" s="755"/>
      <c r="V3" s="755"/>
      <c r="W3" s="755"/>
      <c r="X3" s="755"/>
      <c r="Y3" s="755"/>
      <c r="Z3" s="755"/>
      <c r="AA3" s="755"/>
      <c r="AB3" s="755"/>
      <c r="AC3" s="755"/>
    </row>
    <row r="4" spans="1:29">
      <c r="A4" s="749"/>
      <c r="B4" s="753"/>
      <c r="C4" s="753"/>
      <c r="D4" s="753"/>
      <c r="E4" s="753"/>
      <c r="F4" s="753"/>
      <c r="G4" s="753"/>
      <c r="H4" s="753"/>
      <c r="I4" s="753"/>
      <c r="J4" s="753"/>
      <c r="K4" s="753"/>
      <c r="L4" s="754"/>
      <c r="M4" s="755"/>
      <c r="N4" s="755"/>
      <c r="O4" s="755"/>
      <c r="P4" s="755"/>
      <c r="Q4" s="755"/>
      <c r="R4" s="755"/>
      <c r="S4" s="755"/>
      <c r="T4" s="755"/>
      <c r="U4" s="755"/>
      <c r="V4" s="755"/>
      <c r="W4" s="755"/>
      <c r="X4" s="755"/>
      <c r="Y4" s="755"/>
      <c r="Z4" s="755"/>
      <c r="AA4" s="755"/>
      <c r="AB4" s="755"/>
      <c r="AC4" s="755"/>
    </row>
    <row r="5" spans="1:29" ht="15.75">
      <c r="A5" s="749"/>
      <c r="B5" s="757"/>
      <c r="C5" s="758" t="s">
        <v>72</v>
      </c>
      <c r="D5" s="758"/>
      <c r="E5" s="758"/>
      <c r="F5" s="758"/>
      <c r="G5" s="758"/>
      <c r="H5" s="758"/>
      <c r="I5" s="753"/>
      <c r="J5" s="753"/>
      <c r="K5" s="753"/>
      <c r="L5" s="754"/>
      <c r="M5" s="755"/>
      <c r="N5" s="755"/>
      <c r="O5" s="755"/>
      <c r="P5" s="755"/>
      <c r="Q5" s="755"/>
      <c r="R5" s="755"/>
      <c r="S5" s="755"/>
      <c r="T5" s="755"/>
      <c r="U5" s="755"/>
      <c r="V5" s="755"/>
      <c r="W5" s="755"/>
      <c r="X5" s="755"/>
      <c r="Y5" s="755"/>
      <c r="Z5" s="755"/>
      <c r="AA5" s="755"/>
      <c r="AB5" s="755"/>
      <c r="AC5" s="755"/>
    </row>
    <row r="6" spans="1:29" ht="13.5" thickBot="1">
      <c r="A6" s="749"/>
      <c r="B6" s="753"/>
      <c r="C6" s="753"/>
      <c r="D6" s="753"/>
      <c r="E6" s="753"/>
      <c r="F6" s="753"/>
      <c r="G6" s="753"/>
      <c r="H6" s="753"/>
      <c r="I6" s="753"/>
      <c r="J6" s="753"/>
      <c r="K6" s="753"/>
      <c r="L6" s="754"/>
      <c r="M6" s="755"/>
      <c r="N6" s="755"/>
      <c r="O6" s="755"/>
      <c r="P6" s="755"/>
      <c r="Q6" s="755"/>
      <c r="R6" s="755"/>
      <c r="S6" s="755"/>
      <c r="T6" s="755"/>
      <c r="U6" s="755"/>
      <c r="V6" s="755"/>
      <c r="W6" s="755"/>
      <c r="X6" s="755"/>
      <c r="Y6" s="755"/>
      <c r="Z6" s="755"/>
      <c r="AA6" s="755"/>
      <c r="AB6" s="755"/>
      <c r="AC6" s="755"/>
    </row>
    <row r="7" spans="1:29" ht="25.5" customHeight="1" thickBot="1">
      <c r="A7" s="749"/>
      <c r="B7" s="759"/>
      <c r="C7" s="760"/>
      <c r="D7" s="759"/>
      <c r="E7" s="761">
        <v>2016</v>
      </c>
      <c r="F7" s="762">
        <v>2015</v>
      </c>
      <c r="G7" s="763" t="s">
        <v>8</v>
      </c>
      <c r="H7" s="753"/>
      <c r="I7" s="753"/>
      <c r="J7" s="753"/>
      <c r="K7" s="759"/>
      <c r="L7" s="764"/>
      <c r="M7" s="765"/>
      <c r="N7" s="766"/>
      <c r="O7" s="755"/>
      <c r="P7" s="755"/>
      <c r="Q7" s="755"/>
      <c r="R7" s="755"/>
      <c r="S7" s="755"/>
      <c r="T7" s="755"/>
      <c r="U7" s="755"/>
      <c r="V7" s="755"/>
      <c r="W7" s="755"/>
      <c r="X7" s="755"/>
      <c r="Y7" s="755"/>
      <c r="Z7" s="755"/>
      <c r="AA7" s="755"/>
      <c r="AB7" s="755"/>
      <c r="AC7" s="755"/>
    </row>
    <row r="8" spans="1:29" ht="25.5" customHeight="1" thickBot="1">
      <c r="A8" s="749"/>
      <c r="B8" s="767"/>
      <c r="C8" s="768"/>
      <c r="D8" s="769" t="s">
        <v>73</v>
      </c>
      <c r="E8" s="770">
        <f>'REG+OCC BY CLASS SEPTEMBER 2016'!K6</f>
        <v>0.59257765120852701</v>
      </c>
      <c r="F8" s="771">
        <f>'REG+OCC BY CLASS SEPTEMBER 2016'!L6</f>
        <v>0.5787014628032221</v>
      </c>
      <c r="G8" s="772">
        <f>'REG+OCC BY CLASS SEPTEMBER 2016'!M6</f>
        <v>1.4000000000000001</v>
      </c>
      <c r="H8" s="753"/>
      <c r="I8" s="753"/>
      <c r="J8" s="753"/>
      <c r="K8" s="767"/>
      <c r="L8" s="773"/>
      <c r="M8" s="774"/>
      <c r="N8" s="775"/>
      <c r="O8" s="755"/>
      <c r="P8" s="755"/>
      <c r="Q8" s="755"/>
      <c r="R8" s="755"/>
      <c r="S8" s="755"/>
      <c r="T8" s="755"/>
      <c r="U8" s="755"/>
      <c r="V8" s="755"/>
      <c r="W8" s="755"/>
      <c r="X8" s="755"/>
      <c r="Y8" s="755"/>
      <c r="Z8" s="755"/>
      <c r="AA8" s="755"/>
      <c r="AB8" s="755"/>
      <c r="AC8" s="755"/>
    </row>
    <row r="9" spans="1:29" ht="17.25" customHeight="1" thickBot="1">
      <c r="A9" s="749"/>
      <c r="B9" s="767"/>
      <c r="C9" s="768"/>
      <c r="D9" s="776"/>
      <c r="E9" s="777"/>
      <c r="F9" s="778"/>
      <c r="G9" s="779"/>
      <c r="H9" s="753"/>
      <c r="I9" s="753"/>
      <c r="J9" s="753"/>
      <c r="K9" s="767"/>
      <c r="L9" s="773"/>
      <c r="M9" s="774"/>
      <c r="N9" s="775"/>
      <c r="O9" s="755"/>
      <c r="P9" s="755"/>
      <c r="Q9" s="755"/>
      <c r="R9" s="755"/>
      <c r="S9" s="755"/>
      <c r="T9" s="755"/>
      <c r="U9" s="755"/>
      <c r="V9" s="755"/>
      <c r="W9" s="755"/>
      <c r="X9" s="755"/>
      <c r="Y9" s="755"/>
      <c r="Z9" s="755"/>
      <c r="AA9" s="755"/>
      <c r="AB9" s="755"/>
      <c r="AC9" s="755"/>
    </row>
    <row r="10" spans="1:29" ht="25.5" customHeight="1" thickBot="1">
      <c r="A10" s="749"/>
      <c r="B10" s="767"/>
      <c r="C10" s="768"/>
      <c r="D10" s="780"/>
      <c r="E10" s="761">
        <v>2016</v>
      </c>
      <c r="F10" s="762">
        <v>2015</v>
      </c>
      <c r="G10" s="763" t="s">
        <v>8</v>
      </c>
      <c r="H10" s="753"/>
      <c r="I10" s="753"/>
      <c r="J10" s="753"/>
      <c r="K10" s="767"/>
      <c r="L10" s="773"/>
      <c r="M10" s="774"/>
      <c r="N10" s="775"/>
      <c r="O10" s="755"/>
      <c r="P10" s="755"/>
      <c r="Q10" s="755"/>
      <c r="R10" s="755"/>
      <c r="S10" s="755"/>
      <c r="T10" s="755"/>
      <c r="U10" s="755"/>
      <c r="V10" s="755"/>
      <c r="W10" s="755"/>
      <c r="X10" s="755"/>
      <c r="Y10" s="755"/>
      <c r="Z10" s="755"/>
      <c r="AA10" s="755"/>
      <c r="AB10" s="755"/>
      <c r="AC10" s="755"/>
    </row>
    <row r="11" spans="1:29" ht="30" customHeight="1" thickBot="1">
      <c r="A11" s="749"/>
      <c r="B11" s="767"/>
      <c r="C11" s="781"/>
      <c r="D11" s="782" t="s">
        <v>74</v>
      </c>
      <c r="E11" s="783">
        <f>'REG+OCC BY CLASS SEPTEMBER 2016'!B6</f>
        <v>184030</v>
      </c>
      <c r="F11" s="784">
        <f>'REG+OCC BY CLASS SEPTEMBER 2016'!C6</f>
        <v>163984</v>
      </c>
      <c r="G11" s="785">
        <f>'REG+OCC BY CLASS SEPTEMBER 2016'!D6</f>
        <v>0.12224363352522197</v>
      </c>
      <c r="H11" s="753"/>
      <c r="I11" s="753"/>
      <c r="J11" s="753"/>
      <c r="K11" s="767"/>
      <c r="L11" s="786"/>
      <c r="M11" s="787"/>
      <c r="N11" s="775"/>
      <c r="O11" s="755"/>
      <c r="P11" s="755"/>
      <c r="Q11" s="755"/>
      <c r="R11" s="755"/>
      <c r="S11" s="755"/>
      <c r="T11" s="755"/>
      <c r="U11" s="755"/>
      <c r="V11" s="755"/>
      <c r="W11" s="755"/>
      <c r="X11" s="755"/>
      <c r="Y11" s="755"/>
      <c r="Z11" s="755"/>
      <c r="AA11" s="755"/>
      <c r="AB11" s="755"/>
      <c r="AC11" s="755"/>
    </row>
    <row r="12" spans="1:29" ht="28.5" customHeight="1" thickBot="1">
      <c r="A12" s="749"/>
      <c r="B12" s="767"/>
      <c r="C12" s="781"/>
      <c r="D12" s="788" t="s">
        <v>75</v>
      </c>
      <c r="E12" s="789">
        <f>'REG+OCC BY CLASS SEPTEMBER 2016'!E6</f>
        <v>110114</v>
      </c>
      <c r="F12" s="789">
        <f>'REG+OCC BY CLASS SEPTEMBER 2016'!F6</f>
        <v>98297</v>
      </c>
      <c r="G12" s="790">
        <f>'REG+OCC BY CLASS SEPTEMBER 2016'!G6</f>
        <v>0.1202173006297242</v>
      </c>
      <c r="H12" s="753"/>
      <c r="I12" s="753"/>
      <c r="J12" s="753"/>
      <c r="K12" s="767"/>
      <c r="L12" s="786"/>
      <c r="M12" s="787"/>
      <c r="N12" s="775"/>
      <c r="O12" s="755"/>
      <c r="P12" s="755"/>
      <c r="Q12" s="755"/>
      <c r="R12" s="755"/>
      <c r="S12" s="755"/>
      <c r="T12" s="755"/>
      <c r="U12" s="755"/>
      <c r="V12" s="755"/>
      <c r="W12" s="755"/>
      <c r="X12" s="755"/>
      <c r="Y12" s="755"/>
      <c r="Z12" s="755"/>
      <c r="AA12" s="755"/>
      <c r="AB12" s="755"/>
      <c r="AC12" s="755"/>
    </row>
    <row r="13" spans="1:29" ht="25.5" customHeight="1" thickBot="1">
      <c r="A13" s="749"/>
      <c r="B13" s="767"/>
      <c r="C13" s="781"/>
      <c r="D13" s="788" t="s">
        <v>76</v>
      </c>
      <c r="E13" s="789">
        <f>'REG+OCC BY CLASS SEPTEMBER 2016'!H6</f>
        <v>73916</v>
      </c>
      <c r="F13" s="789">
        <f>'REG+OCC BY CLASS SEPTEMBER 2016'!I6</f>
        <v>65687</v>
      </c>
      <c r="G13" s="790">
        <f>'REG+OCC BY CLASS SEPTEMBER 2016'!J6</f>
        <v>0.12527592978823815</v>
      </c>
      <c r="H13" s="753"/>
      <c r="I13" s="753"/>
      <c r="J13" s="753"/>
      <c r="K13" s="767"/>
      <c r="L13" s="786"/>
      <c r="M13" s="787"/>
      <c r="N13" s="775"/>
      <c r="O13" s="755"/>
      <c r="P13" s="755"/>
      <c r="Q13" s="755"/>
      <c r="R13" s="755"/>
      <c r="S13" s="755"/>
      <c r="T13" s="755"/>
      <c r="U13" s="755"/>
      <c r="V13" s="755"/>
      <c r="W13" s="755"/>
      <c r="X13" s="755"/>
      <c r="Y13" s="755"/>
      <c r="Z13" s="755"/>
      <c r="AA13" s="755"/>
      <c r="AB13" s="755"/>
      <c r="AC13" s="755"/>
    </row>
    <row r="14" spans="1:29" ht="21" customHeight="1" thickBot="1">
      <c r="A14" s="749"/>
      <c r="B14" s="767"/>
      <c r="C14" s="781"/>
      <c r="D14" s="767"/>
      <c r="E14" s="791"/>
      <c r="F14" s="791"/>
      <c r="G14" s="792"/>
      <c r="H14" s="753"/>
      <c r="I14" s="753"/>
      <c r="J14" s="753"/>
      <c r="K14" s="767"/>
      <c r="L14" s="786"/>
      <c r="M14" s="787"/>
      <c r="N14" s="775"/>
      <c r="O14" s="755"/>
      <c r="P14" s="755"/>
      <c r="Q14" s="755"/>
      <c r="R14" s="755"/>
      <c r="S14" s="755"/>
      <c r="T14" s="755"/>
      <c r="U14" s="755"/>
      <c r="V14" s="755"/>
      <c r="W14" s="755"/>
      <c r="X14" s="755"/>
      <c r="Y14" s="755"/>
      <c r="Z14" s="755"/>
      <c r="AA14" s="755"/>
      <c r="AB14" s="755"/>
      <c r="AC14" s="755"/>
    </row>
    <row r="15" spans="1:29" ht="25.5" customHeight="1" thickBot="1">
      <c r="A15" s="749"/>
      <c r="B15" s="767"/>
      <c r="C15" s="781"/>
      <c r="D15" s="780"/>
      <c r="E15" s="761">
        <v>2016</v>
      </c>
      <c r="F15" s="762">
        <v>2015</v>
      </c>
      <c r="G15" s="763" t="s">
        <v>8</v>
      </c>
      <c r="H15" s="753"/>
      <c r="I15" s="753"/>
      <c r="J15" s="753"/>
      <c r="K15" s="767"/>
      <c r="L15" s="786"/>
      <c r="M15" s="787"/>
      <c r="N15" s="775"/>
      <c r="O15" s="755"/>
      <c r="P15" s="755"/>
      <c r="Q15" s="755"/>
      <c r="R15" s="755"/>
      <c r="S15" s="755"/>
      <c r="T15" s="755"/>
      <c r="U15" s="755"/>
      <c r="V15" s="755"/>
      <c r="W15" s="755"/>
      <c r="X15" s="755"/>
      <c r="Y15" s="755"/>
      <c r="Z15" s="755"/>
      <c r="AA15" s="755"/>
      <c r="AB15" s="755"/>
      <c r="AC15" s="755"/>
    </row>
    <row r="16" spans="1:29" ht="25.5" customHeight="1" thickBot="1">
      <c r="A16" s="749"/>
      <c r="B16" s="767"/>
      <c r="C16" s="781"/>
      <c r="D16" s="782" t="s">
        <v>77</v>
      </c>
      <c r="E16" s="793">
        <f>'ARR$ SEPTEMBER 2016'!C21</f>
        <v>130.72209523809519</v>
      </c>
      <c r="F16" s="794">
        <f>'ARR$ SEPTEMBER 2016'!D21</f>
        <v>135.28433962264151</v>
      </c>
      <c r="G16" s="785">
        <f>'ARR$ SEPTEMBER 2016'!E21</f>
        <v>-3.372337402298093E-2</v>
      </c>
      <c r="H16" s="753"/>
      <c r="I16" s="753"/>
      <c r="J16" s="753"/>
      <c r="K16" s="767"/>
      <c r="L16" s="786"/>
      <c r="M16" s="787"/>
      <c r="N16" s="775"/>
      <c r="O16" s="755"/>
      <c r="P16" s="755"/>
      <c r="Q16" s="755"/>
      <c r="R16" s="755"/>
      <c r="S16" s="755"/>
      <c r="T16" s="755"/>
      <c r="U16" s="755"/>
      <c r="V16" s="755"/>
      <c r="W16" s="755"/>
      <c r="X16" s="755"/>
      <c r="Y16" s="755"/>
      <c r="Z16" s="755"/>
      <c r="AA16" s="755"/>
      <c r="AB16" s="755"/>
      <c r="AC16" s="755"/>
    </row>
    <row r="17" spans="1:32" ht="25.5" customHeight="1" thickBot="1">
      <c r="A17" s="749"/>
      <c r="B17" s="767"/>
      <c r="C17" s="781"/>
      <c r="D17" s="788" t="s">
        <v>78</v>
      </c>
      <c r="E17" s="795">
        <f>E8*E16</f>
        <v>77.462992157247825</v>
      </c>
      <c r="F17" s="795">
        <f>F8*F16</f>
        <v>78.289245233990542</v>
      </c>
      <c r="G17" s="790">
        <f t="shared" ref="G17" si="0">(E17-F17)/F17</f>
        <v>-1.0553851608521899E-2</v>
      </c>
      <c r="H17" s="753"/>
      <c r="I17" s="753"/>
      <c r="J17" s="753"/>
      <c r="K17" s="767"/>
      <c r="L17" s="786"/>
      <c r="M17" s="787"/>
      <c r="N17" s="775"/>
      <c r="O17" s="755"/>
      <c r="P17" s="755"/>
      <c r="Q17" s="755"/>
      <c r="R17" s="755"/>
      <c r="S17" s="755"/>
      <c r="T17" s="755"/>
      <c r="U17" s="755"/>
      <c r="V17" s="755"/>
      <c r="W17" s="755"/>
      <c r="X17" s="755"/>
      <c r="Y17" s="755"/>
      <c r="Z17" s="755"/>
      <c r="AA17" s="755"/>
      <c r="AB17" s="755"/>
      <c r="AC17" s="755"/>
    </row>
    <row r="18" spans="1:32" ht="25.5" customHeight="1">
      <c r="A18" s="749"/>
      <c r="B18" s="767"/>
      <c r="C18" s="781"/>
      <c r="D18" s="767"/>
      <c r="E18" s="791"/>
      <c r="F18" s="791"/>
      <c r="G18" s="792"/>
      <c r="H18" s="753"/>
      <c r="I18" s="753"/>
      <c r="J18" s="753"/>
      <c r="K18" s="767"/>
      <c r="L18" s="786"/>
      <c r="M18" s="787"/>
      <c r="N18" s="775"/>
      <c r="O18" s="755"/>
      <c r="P18" s="755"/>
      <c r="Q18" s="755"/>
      <c r="R18" s="755"/>
      <c r="S18" s="755"/>
      <c r="T18" s="755"/>
      <c r="U18" s="755"/>
      <c r="V18" s="755"/>
      <c r="W18" s="755"/>
      <c r="X18" s="755"/>
      <c r="Y18" s="755"/>
      <c r="Z18" s="755"/>
      <c r="AA18" s="755"/>
      <c r="AB18" s="755"/>
      <c r="AC18" s="755"/>
    </row>
    <row r="19" spans="1:32" ht="25.5" customHeight="1" thickBot="1">
      <c r="A19" s="749"/>
      <c r="B19" s="767"/>
      <c r="C19" s="781"/>
      <c r="D19" s="767"/>
      <c r="E19" s="796" t="s">
        <v>79</v>
      </c>
      <c r="F19" s="797"/>
      <c r="G19" s="797"/>
      <c r="H19" s="753"/>
      <c r="I19" s="753"/>
      <c r="J19" s="753"/>
      <c r="K19" s="767"/>
      <c r="L19" s="786"/>
      <c r="M19" s="787"/>
      <c r="N19" s="775"/>
      <c r="O19" s="755"/>
      <c r="P19" s="755"/>
      <c r="Q19" s="755"/>
      <c r="R19" s="755"/>
      <c r="S19" s="755"/>
      <c r="T19" s="755"/>
      <c r="U19" s="755"/>
      <c r="V19" s="755"/>
      <c r="W19" s="755"/>
      <c r="X19" s="755"/>
      <c r="Y19" s="755"/>
      <c r="Z19" s="755"/>
      <c r="AA19" s="755"/>
      <c r="AB19" s="755"/>
      <c r="AC19" s="755"/>
    </row>
    <row r="20" spans="1:32" ht="31.5" customHeight="1" thickBot="1">
      <c r="A20" s="749"/>
      <c r="B20" s="767"/>
      <c r="C20" s="781"/>
      <c r="D20" s="780"/>
      <c r="E20" s="761">
        <v>2016</v>
      </c>
      <c r="F20" s="762">
        <v>2015</v>
      </c>
      <c r="G20" s="763" t="s">
        <v>8</v>
      </c>
      <c r="H20" s="753"/>
      <c r="I20" s="753"/>
      <c r="J20" s="753"/>
      <c r="K20" s="767"/>
      <c r="L20" s="786"/>
      <c r="M20" s="787"/>
      <c r="N20" s="775"/>
      <c r="O20" s="755"/>
      <c r="P20" s="755"/>
      <c r="Q20" s="755"/>
      <c r="R20" s="755"/>
      <c r="S20" s="755"/>
      <c r="T20" s="755"/>
      <c r="U20" s="755"/>
      <c r="V20" s="755"/>
      <c r="W20" s="755"/>
      <c r="X20" s="755"/>
      <c r="Y20" s="755"/>
      <c r="Z20" s="755"/>
      <c r="AA20" s="755"/>
      <c r="AB20" s="755"/>
      <c r="AC20" s="755"/>
    </row>
    <row r="21" spans="1:32" ht="30.75" customHeight="1" thickBot="1">
      <c r="A21" s="749"/>
      <c r="B21" s="798"/>
      <c r="C21" s="798"/>
      <c r="D21" s="769" t="s">
        <v>73</v>
      </c>
      <c r="E21" s="799">
        <f>'REG+OCC BY CLASS CY 2016'!K6</f>
        <v>0.71376954556368966</v>
      </c>
      <c r="F21" s="800">
        <f>'REG+OCC BY CLASS CY 2016'!L6</f>
        <v>0.73672148845451146</v>
      </c>
      <c r="G21" s="801">
        <f>'REG+OCC BY CLASS CY 2016'!M6</f>
        <v>-2.2999999999999998</v>
      </c>
      <c r="H21" s="798"/>
      <c r="I21" s="753"/>
      <c r="J21" s="753"/>
      <c r="K21" s="753"/>
      <c r="L21" s="754"/>
      <c r="M21" s="755"/>
      <c r="N21" s="802"/>
      <c r="O21" s="755"/>
      <c r="P21" s="755"/>
      <c r="Q21" s="755"/>
      <c r="R21" s="755"/>
      <c r="S21" s="755"/>
      <c r="T21" s="755"/>
      <c r="U21" s="755"/>
      <c r="V21" s="755"/>
      <c r="W21" s="755"/>
      <c r="X21" s="755"/>
      <c r="Y21" s="755"/>
      <c r="Z21" s="755"/>
      <c r="AA21" s="755"/>
      <c r="AB21" s="755"/>
      <c r="AC21" s="755"/>
    </row>
    <row r="22" spans="1:32" ht="20.25" customHeight="1">
      <c r="A22" s="749"/>
      <c r="B22" s="798"/>
      <c r="C22" s="798"/>
      <c r="D22" s="776"/>
      <c r="E22" s="803"/>
      <c r="F22" s="803"/>
      <c r="G22" s="804"/>
      <c r="H22" s="798"/>
      <c r="I22" s="753"/>
      <c r="J22" s="753"/>
      <c r="K22" s="753"/>
      <c r="L22" s="754"/>
      <c r="M22" s="755"/>
      <c r="N22" s="755"/>
      <c r="O22" s="755"/>
      <c r="P22" s="755"/>
      <c r="Q22" s="755"/>
      <c r="R22" s="755"/>
      <c r="S22" s="755"/>
      <c r="T22" s="755"/>
      <c r="U22" s="755"/>
      <c r="V22" s="755"/>
      <c r="W22" s="755"/>
      <c r="X22" s="755"/>
      <c r="Y22" s="755"/>
      <c r="Z22" s="755"/>
      <c r="AA22" s="755"/>
      <c r="AB22" s="755"/>
      <c r="AC22" s="755"/>
      <c r="AD22" s="755"/>
      <c r="AE22" s="755"/>
      <c r="AF22" s="755"/>
    </row>
    <row r="23" spans="1:32" ht="25.5" customHeight="1" thickBot="1">
      <c r="A23" s="749"/>
      <c r="B23" s="798"/>
      <c r="C23" s="805"/>
      <c r="D23" s="798"/>
      <c r="E23" s="806" t="s">
        <v>79</v>
      </c>
      <c r="F23" s="807"/>
      <c r="G23" s="807"/>
      <c r="H23" s="798"/>
      <c r="I23" s="753"/>
      <c r="J23" s="753"/>
      <c r="K23" s="753"/>
      <c r="L23" s="754"/>
      <c r="M23" s="755"/>
      <c r="N23" s="755"/>
      <c r="O23" s="755"/>
      <c r="P23" s="755"/>
      <c r="Q23" s="755"/>
      <c r="R23" s="755"/>
      <c r="S23" s="755"/>
      <c r="T23" s="755"/>
      <c r="U23" s="755"/>
      <c r="V23" s="755"/>
      <c r="W23" s="755"/>
      <c r="X23" s="755"/>
      <c r="Y23" s="755"/>
      <c r="Z23" s="755"/>
      <c r="AA23" s="755"/>
      <c r="AB23" s="755"/>
      <c r="AC23" s="755"/>
      <c r="AD23" s="755"/>
      <c r="AE23" s="755"/>
      <c r="AF23" s="755"/>
    </row>
    <row r="24" spans="1:32" ht="31.5" customHeight="1" thickBot="1">
      <c r="A24" s="749"/>
      <c r="B24" s="798"/>
      <c r="C24" s="808"/>
      <c r="D24" s="780"/>
      <c r="E24" s="761">
        <v>2016</v>
      </c>
      <c r="F24" s="762">
        <v>2015</v>
      </c>
      <c r="G24" s="763" t="s">
        <v>8</v>
      </c>
      <c r="H24" s="809"/>
      <c r="I24" s="810"/>
      <c r="J24" s="753"/>
      <c r="K24" s="753"/>
      <c r="L24" s="754"/>
      <c r="M24" s="755"/>
      <c r="N24" s="755"/>
      <c r="O24" s="755"/>
      <c r="P24" s="755"/>
      <c r="Q24" s="755"/>
      <c r="R24" s="755"/>
      <c r="S24" s="755"/>
      <c r="T24" s="755"/>
      <c r="U24" s="755"/>
      <c r="V24" s="755"/>
      <c r="W24" s="755"/>
      <c r="X24" s="755"/>
      <c r="Y24" s="755"/>
      <c r="Z24" s="755"/>
      <c r="AA24" s="755"/>
      <c r="AB24" s="755"/>
      <c r="AC24" s="755"/>
      <c r="AD24" s="755"/>
      <c r="AE24" s="755"/>
      <c r="AF24" s="755"/>
    </row>
    <row r="25" spans="1:32" ht="30" customHeight="1" thickBot="1">
      <c r="A25" s="749"/>
      <c r="B25" s="798"/>
      <c r="C25" s="811"/>
      <c r="D25" s="782" t="s">
        <v>80</v>
      </c>
      <c r="E25" s="783">
        <f>'REG+OCC BY CLASS CY 2016'!N6</f>
        <v>2624794</v>
      </c>
      <c r="F25" s="784">
        <f>'REG+OCC BY CLASS CY 2016'!O6</f>
        <v>2717395</v>
      </c>
      <c r="G25" s="785">
        <f>'REG+OCC BY CLASS CY 2016'!P6</f>
        <v>-3.4077121655114548E-2</v>
      </c>
      <c r="H25" s="798"/>
      <c r="I25" s="753"/>
      <c r="J25" s="753"/>
      <c r="K25" s="753"/>
      <c r="L25" s="754"/>
      <c r="M25" s="755"/>
      <c r="N25" s="755"/>
      <c r="O25" s="755"/>
      <c r="P25" s="755"/>
      <c r="Q25" s="755"/>
      <c r="R25" s="755"/>
      <c r="S25" s="755"/>
      <c r="T25" s="755"/>
      <c r="U25" s="755"/>
      <c r="V25" s="755"/>
      <c r="W25" s="755"/>
      <c r="X25" s="755"/>
      <c r="Y25" s="755"/>
      <c r="Z25" s="755"/>
      <c r="AA25" s="755"/>
      <c r="AB25" s="755"/>
      <c r="AC25" s="755"/>
      <c r="AD25" s="755"/>
      <c r="AE25" s="755"/>
      <c r="AF25" s="755"/>
    </row>
    <row r="26" spans="1:32" ht="30.75" thickBot="1">
      <c r="A26" s="749"/>
      <c r="B26" s="812"/>
      <c r="C26" s="813"/>
      <c r="D26" s="788" t="s">
        <v>81</v>
      </c>
      <c r="E26" s="789">
        <f>'REG+OCC BY CLASS CY 2016'!Q6</f>
        <v>3677369</v>
      </c>
      <c r="F26" s="789">
        <f>'REG+OCC BY CLASS CY 2016'!R6</f>
        <v>3688497</v>
      </c>
      <c r="G26" s="790">
        <f>'REG+OCC BY CLASS CY 2016'!S6</f>
        <v>-3.0169470112080881E-3</v>
      </c>
      <c r="H26" s="805"/>
      <c r="I26" s="753"/>
      <c r="J26" s="753"/>
      <c r="K26" s="753"/>
      <c r="L26" s="754"/>
      <c r="M26" s="755"/>
      <c r="N26" s="755"/>
      <c r="O26" s="755"/>
      <c r="P26" s="755"/>
      <c r="Q26" s="755"/>
      <c r="R26" s="755"/>
      <c r="S26" s="755"/>
      <c r="T26" s="755"/>
      <c r="U26" s="755"/>
      <c r="V26" s="755"/>
      <c r="W26" s="755"/>
      <c r="X26" s="755"/>
      <c r="Y26" s="755"/>
      <c r="Z26" s="755"/>
      <c r="AA26" s="755"/>
      <c r="AB26" s="755"/>
      <c r="AC26" s="755"/>
      <c r="AD26" s="755"/>
      <c r="AE26" s="755"/>
      <c r="AF26" s="755"/>
    </row>
    <row r="27" spans="1:32" ht="24" customHeight="1">
      <c r="A27" s="749"/>
      <c r="B27" s="753"/>
      <c r="C27" s="814"/>
      <c r="D27" s="798"/>
      <c r="E27" s="798"/>
      <c r="F27" s="798"/>
      <c r="G27" s="798"/>
      <c r="H27" s="808"/>
      <c r="I27" s="808"/>
      <c r="J27" s="753"/>
      <c r="K27" s="753"/>
      <c r="L27" s="754"/>
      <c r="M27" s="755"/>
      <c r="N27" s="755"/>
      <c r="O27" s="755"/>
      <c r="P27" s="755"/>
      <c r="Q27" s="755"/>
      <c r="R27" s="755"/>
      <c r="S27" s="755"/>
      <c r="T27" s="755"/>
      <c r="U27" s="755"/>
      <c r="V27" s="755"/>
      <c r="W27" s="755"/>
      <c r="X27" s="755"/>
      <c r="Y27" s="755"/>
      <c r="Z27" s="755"/>
      <c r="AA27" s="755"/>
      <c r="AB27" s="755"/>
      <c r="AC27" s="755"/>
      <c r="AD27" s="755"/>
      <c r="AE27" s="755"/>
      <c r="AF27" s="755"/>
    </row>
    <row r="28" spans="1:32" ht="13.5" customHeight="1" thickBot="1">
      <c r="A28" s="749"/>
      <c r="B28" s="753"/>
      <c r="C28" s="814"/>
      <c r="D28" s="798"/>
      <c r="E28" s="806" t="s">
        <v>79</v>
      </c>
      <c r="F28" s="807"/>
      <c r="G28" s="807"/>
      <c r="H28" s="798"/>
      <c r="I28" s="753"/>
      <c r="J28" s="753"/>
      <c r="K28" s="753"/>
      <c r="L28" s="754"/>
      <c r="M28" s="755"/>
      <c r="N28" s="755"/>
      <c r="O28" s="755"/>
      <c r="P28" s="755"/>
      <c r="Q28" s="755"/>
      <c r="R28" s="755"/>
      <c r="S28" s="755"/>
      <c r="T28" s="755"/>
      <c r="U28" s="755"/>
      <c r="V28" s="755"/>
      <c r="W28" s="755"/>
      <c r="X28" s="755"/>
      <c r="Y28" s="755"/>
      <c r="Z28" s="755"/>
      <c r="AA28" s="755"/>
      <c r="AB28" s="755"/>
      <c r="AC28" s="755"/>
      <c r="AD28" s="755"/>
      <c r="AE28" s="755"/>
      <c r="AF28" s="755"/>
    </row>
    <row r="29" spans="1:32" ht="30" customHeight="1" thickBot="1">
      <c r="A29" s="749"/>
      <c r="B29" s="815"/>
      <c r="C29" s="814"/>
      <c r="D29" s="780"/>
      <c r="E29" s="761">
        <v>2016</v>
      </c>
      <c r="F29" s="762">
        <v>2015</v>
      </c>
      <c r="G29" s="763" t="s">
        <v>8</v>
      </c>
      <c r="H29" s="813"/>
      <c r="I29" s="753"/>
      <c r="J29" s="753"/>
      <c r="K29" s="753"/>
      <c r="L29" s="754"/>
      <c r="M29" s="755"/>
      <c r="N29" s="755"/>
      <c r="O29" s="755"/>
      <c r="P29" s="755"/>
      <c r="Q29" s="755"/>
      <c r="R29" s="755"/>
      <c r="S29" s="755"/>
      <c r="T29" s="755"/>
      <c r="U29" s="755"/>
      <c r="V29" s="755"/>
      <c r="W29" s="755"/>
      <c r="X29" s="755"/>
      <c r="Y29" s="755"/>
      <c r="Z29" s="755"/>
      <c r="AA29" s="755"/>
      <c r="AB29" s="755"/>
      <c r="AC29" s="755"/>
      <c r="AD29" s="755"/>
      <c r="AE29" s="755"/>
      <c r="AF29" s="755"/>
    </row>
    <row r="30" spans="1:32" ht="30" customHeight="1" thickBot="1">
      <c r="A30" s="749"/>
      <c r="B30" s="815"/>
      <c r="C30" s="814"/>
      <c r="D30" s="782" t="s">
        <v>74</v>
      </c>
      <c r="E30" s="783">
        <f>'REG+OCC BY CLASS CY 2016'!B6</f>
        <v>2062991</v>
      </c>
      <c r="F30" s="784">
        <f>'REG+OCC BY CLASS CY 2016'!C6</f>
        <v>2030678</v>
      </c>
      <c r="G30" s="785">
        <f>'REG+OCC BY CLASS CY 2016'!D6</f>
        <v>1.5912419398841176E-2</v>
      </c>
      <c r="H30" s="813"/>
      <c r="I30" s="753"/>
      <c r="J30" s="753"/>
      <c r="K30" s="753"/>
      <c r="L30" s="754"/>
      <c r="M30" s="755"/>
      <c r="N30" s="755"/>
      <c r="O30" s="802"/>
      <c r="P30" s="755"/>
      <c r="Q30" s="755"/>
      <c r="R30" s="755"/>
      <c r="S30" s="755"/>
      <c r="T30" s="755"/>
      <c r="U30" s="755"/>
      <c r="V30" s="755"/>
      <c r="W30" s="755"/>
      <c r="X30" s="755"/>
      <c r="Y30" s="755"/>
      <c r="Z30" s="755"/>
      <c r="AA30" s="755"/>
      <c r="AB30" s="755"/>
      <c r="AC30" s="755"/>
      <c r="AD30" s="755"/>
      <c r="AE30" s="755"/>
      <c r="AF30" s="755"/>
    </row>
    <row r="31" spans="1:32" ht="30" customHeight="1" thickBot="1">
      <c r="A31" s="749"/>
      <c r="B31" s="815"/>
      <c r="C31" s="814"/>
      <c r="D31" s="788" t="s">
        <v>75</v>
      </c>
      <c r="E31" s="789">
        <f>'REG+OCC BY CLASS CY 2016'!E6</f>
        <v>1384524</v>
      </c>
      <c r="F31" s="789">
        <f>'REG+OCC BY CLASS CY 2016'!F6</f>
        <v>1368697</v>
      </c>
      <c r="G31" s="790">
        <f>'REG+OCC BY CLASS CY 2016'!G6</f>
        <v>1.1563552780491227E-2</v>
      </c>
      <c r="H31" s="813"/>
      <c r="I31" s="753"/>
      <c r="J31" s="753"/>
      <c r="K31" s="753"/>
      <c r="L31" s="754"/>
      <c r="M31" s="755"/>
      <c r="N31" s="755"/>
      <c r="O31" s="755"/>
      <c r="P31" s="755"/>
      <c r="Q31" s="755"/>
      <c r="R31" s="755"/>
      <c r="S31" s="755"/>
      <c r="T31" s="755"/>
      <c r="U31" s="755"/>
      <c r="V31" s="755"/>
      <c r="W31" s="755"/>
      <c r="X31" s="755"/>
      <c r="Y31" s="755"/>
      <c r="Z31" s="755"/>
      <c r="AA31" s="755"/>
      <c r="AB31" s="755"/>
      <c r="AC31" s="755"/>
      <c r="AD31" s="755"/>
      <c r="AE31" s="755"/>
      <c r="AF31" s="755"/>
    </row>
    <row r="32" spans="1:32" ht="30" customHeight="1" thickBot="1">
      <c r="A32" s="749"/>
      <c r="B32" s="815"/>
      <c r="C32" s="814"/>
      <c r="D32" s="788" t="s">
        <v>76</v>
      </c>
      <c r="E32" s="789">
        <f>'REG+OCC BY CLASS CY 2016'!H6</f>
        <v>678467</v>
      </c>
      <c r="F32" s="789">
        <f>'REG+OCC BY CLASS CY 2016'!I6</f>
        <v>661981</v>
      </c>
      <c r="G32" s="790">
        <f>'REG+OCC BY CLASS CY 2016'!J6</f>
        <v>2.4904038031303012E-2</v>
      </c>
      <c r="H32" s="813"/>
      <c r="I32" s="753"/>
      <c r="J32" s="753"/>
      <c r="K32" s="753"/>
      <c r="L32" s="754"/>
      <c r="M32" s="755"/>
      <c r="N32" s="755"/>
      <c r="O32" s="755"/>
      <c r="P32" s="755"/>
      <c r="Q32" s="755"/>
      <c r="R32" s="755"/>
      <c r="S32" s="755"/>
      <c r="T32" s="755"/>
      <c r="U32" s="755"/>
      <c r="V32" s="755"/>
      <c r="W32" s="755"/>
      <c r="X32" s="755"/>
      <c r="Y32" s="755"/>
      <c r="Z32" s="755"/>
      <c r="AA32" s="755"/>
      <c r="AB32" s="755"/>
      <c r="AC32" s="755"/>
      <c r="AD32" s="755"/>
      <c r="AE32" s="755"/>
      <c r="AF32" s="755"/>
    </row>
    <row r="33" spans="1:32" ht="15" customHeight="1">
      <c r="A33" s="749"/>
      <c r="B33" s="815"/>
      <c r="C33" s="814"/>
      <c r="D33" s="814"/>
      <c r="E33" s="814"/>
      <c r="F33" s="814"/>
      <c r="G33" s="814"/>
      <c r="H33" s="813"/>
      <c r="I33" s="753"/>
      <c r="J33" s="753"/>
      <c r="K33" s="753"/>
      <c r="L33" s="754"/>
      <c r="M33" s="755"/>
      <c r="N33" s="816"/>
      <c r="O33" s="755"/>
      <c r="P33" s="755"/>
      <c r="Q33" s="755"/>
      <c r="R33" s="755"/>
      <c r="S33" s="755"/>
      <c r="T33" s="755"/>
      <c r="U33" s="755"/>
      <c r="V33" s="755"/>
      <c r="W33" s="755"/>
      <c r="X33" s="755"/>
      <c r="Y33" s="755"/>
      <c r="Z33" s="755"/>
      <c r="AA33" s="755"/>
      <c r="AB33" s="755"/>
      <c r="AC33" s="755"/>
      <c r="AD33" s="755"/>
      <c r="AE33" s="755"/>
      <c r="AF33" s="755"/>
    </row>
    <row r="34" spans="1:32" ht="15" customHeight="1">
      <c r="A34" s="749"/>
      <c r="B34" s="815"/>
      <c r="C34" s="817" t="s">
        <v>202</v>
      </c>
      <c r="D34" s="817"/>
      <c r="E34" s="817"/>
      <c r="F34" s="817"/>
      <c r="G34" s="817"/>
      <c r="H34" s="813"/>
      <c r="I34" s="753"/>
      <c r="J34" s="753"/>
      <c r="K34" s="753"/>
      <c r="L34" s="754"/>
      <c r="M34" s="755"/>
      <c r="N34" s="755"/>
      <c r="O34" s="755"/>
      <c r="P34" s="755"/>
      <c r="Q34" s="755"/>
      <c r="R34" s="755"/>
      <c r="S34" s="755"/>
      <c r="T34" s="755"/>
      <c r="U34" s="755"/>
      <c r="V34" s="755"/>
      <c r="W34" s="755"/>
      <c r="X34" s="755"/>
      <c r="Y34" s="755"/>
      <c r="Z34" s="755"/>
      <c r="AA34" s="755"/>
      <c r="AB34" s="755"/>
      <c r="AC34" s="755"/>
      <c r="AD34" s="755"/>
      <c r="AE34" s="755"/>
      <c r="AF34" s="755"/>
    </row>
    <row r="35" spans="1:32" ht="15" customHeight="1">
      <c r="A35" s="749"/>
      <c r="B35" s="815"/>
      <c r="C35" s="817"/>
      <c r="D35" s="817"/>
      <c r="E35" s="817"/>
      <c r="F35" s="817"/>
      <c r="G35" s="817"/>
      <c r="H35" s="813"/>
      <c r="I35" s="753"/>
      <c r="J35" s="753"/>
      <c r="K35" s="753"/>
      <c r="L35" s="754"/>
      <c r="M35" s="755"/>
      <c r="N35" s="802"/>
      <c r="O35" s="755"/>
      <c r="P35" s="755"/>
      <c r="Q35" s="755"/>
      <c r="R35" s="755"/>
      <c r="S35" s="755"/>
      <c r="T35" s="755"/>
      <c r="U35" s="755"/>
      <c r="V35" s="755"/>
      <c r="W35" s="755"/>
      <c r="X35" s="755"/>
      <c r="Y35" s="755"/>
      <c r="Z35" s="755"/>
      <c r="AA35" s="755"/>
      <c r="AB35" s="755"/>
      <c r="AC35" s="755"/>
      <c r="AD35" s="755"/>
      <c r="AE35" s="755"/>
      <c r="AF35" s="755"/>
    </row>
    <row r="36" spans="1:32" ht="14.25" customHeight="1">
      <c r="A36" s="749"/>
      <c r="B36" s="815"/>
      <c r="C36" s="817" t="s">
        <v>82</v>
      </c>
      <c r="D36" s="817"/>
      <c r="E36" s="817"/>
      <c r="F36" s="817"/>
      <c r="G36" s="817"/>
      <c r="H36" s="813"/>
      <c r="I36" s="753"/>
      <c r="J36" s="753"/>
      <c r="K36" s="753"/>
      <c r="L36" s="754"/>
      <c r="M36" s="755"/>
      <c r="N36" s="755"/>
      <c r="O36" s="755"/>
      <c r="P36" s="755"/>
      <c r="Q36" s="755"/>
      <c r="R36" s="755"/>
      <c r="S36" s="755"/>
      <c r="T36" s="755"/>
      <c r="U36" s="755"/>
      <c r="V36" s="755"/>
      <c r="W36" s="755"/>
      <c r="X36" s="755"/>
      <c r="Y36" s="755"/>
      <c r="Z36" s="755"/>
      <c r="AA36" s="755"/>
      <c r="AB36" s="755"/>
      <c r="AC36" s="755"/>
      <c r="AD36" s="755"/>
      <c r="AE36" s="755"/>
      <c r="AF36" s="755"/>
    </row>
    <row r="37" spans="1:32" ht="12.75" customHeight="1" thickBot="1">
      <c r="A37" s="818"/>
      <c r="B37" s="815"/>
      <c r="C37" s="819" t="s">
        <v>83</v>
      </c>
      <c r="D37" s="819"/>
      <c r="E37" s="819"/>
      <c r="F37" s="819"/>
      <c r="G37" s="819"/>
      <c r="H37" s="813"/>
      <c r="I37" s="753"/>
      <c r="J37" s="753"/>
      <c r="K37" s="753"/>
      <c r="L37" s="754"/>
      <c r="M37" s="755"/>
      <c r="N37" s="802"/>
      <c r="O37" s="755"/>
      <c r="P37" s="755"/>
      <c r="Q37" s="755"/>
      <c r="R37" s="755"/>
      <c r="S37" s="755"/>
      <c r="T37" s="755"/>
      <c r="U37" s="755"/>
      <c r="V37" s="755"/>
      <c r="W37" s="755"/>
      <c r="X37" s="755"/>
      <c r="Y37" s="755"/>
      <c r="Z37" s="755"/>
      <c r="AA37" s="755"/>
      <c r="AB37" s="755"/>
      <c r="AC37" s="755"/>
      <c r="AD37" s="755"/>
      <c r="AE37" s="755"/>
      <c r="AF37" s="755"/>
    </row>
    <row r="38" spans="1:32" ht="12.75" customHeight="1" thickTop="1">
      <c r="A38" s="818"/>
      <c r="B38" s="815"/>
      <c r="C38" s="820" t="s">
        <v>203</v>
      </c>
      <c r="D38" s="821"/>
      <c r="E38" s="821"/>
      <c r="F38" s="821"/>
      <c r="G38" s="822"/>
      <c r="H38" s="813"/>
      <c r="I38" s="753"/>
      <c r="J38" s="753"/>
      <c r="K38" s="753"/>
      <c r="L38" s="754"/>
      <c r="M38" s="755"/>
      <c r="N38" s="755"/>
      <c r="O38" s="755"/>
      <c r="P38" s="755"/>
      <c r="Q38" s="755"/>
      <c r="R38" s="755"/>
      <c r="S38" s="755"/>
      <c r="T38" s="755"/>
      <c r="U38" s="755"/>
      <c r="V38" s="755"/>
      <c r="W38" s="755"/>
      <c r="X38" s="755"/>
      <c r="Y38" s="755"/>
      <c r="Z38" s="755"/>
      <c r="AA38" s="755"/>
      <c r="AB38" s="755"/>
      <c r="AC38" s="755"/>
      <c r="AD38" s="755"/>
      <c r="AE38" s="755"/>
      <c r="AF38" s="755"/>
    </row>
    <row r="39" spans="1:32" ht="12.75" customHeight="1">
      <c r="A39" s="818"/>
      <c r="B39" s="815"/>
      <c r="C39" s="823"/>
      <c r="D39" s="824"/>
      <c r="E39" s="824"/>
      <c r="F39" s="824"/>
      <c r="G39" s="825"/>
      <c r="H39" s="813"/>
      <c r="I39" s="753"/>
      <c r="J39" s="753"/>
      <c r="K39" s="753"/>
      <c r="L39" s="754"/>
      <c r="M39" s="755"/>
      <c r="N39" s="755"/>
      <c r="O39" s="755"/>
      <c r="P39" s="755"/>
      <c r="Q39" s="755"/>
      <c r="R39" s="755"/>
      <c r="S39" s="755"/>
      <c r="T39" s="755"/>
      <c r="U39" s="755"/>
      <c r="V39" s="755"/>
      <c r="W39" s="755"/>
      <c r="X39" s="755"/>
      <c r="Y39" s="755"/>
      <c r="Z39" s="755"/>
      <c r="AA39" s="755"/>
      <c r="AB39" s="755"/>
      <c r="AC39" s="755"/>
      <c r="AD39" s="755"/>
      <c r="AE39" s="755"/>
      <c r="AF39" s="755"/>
    </row>
    <row r="40" spans="1:32" ht="12.75" customHeight="1">
      <c r="A40" s="826"/>
      <c r="B40" s="815"/>
      <c r="C40" s="823"/>
      <c r="D40" s="824"/>
      <c r="E40" s="824"/>
      <c r="F40" s="824"/>
      <c r="G40" s="825"/>
      <c r="H40" s="813"/>
      <c r="I40" s="753"/>
      <c r="J40" s="753"/>
      <c r="K40" s="753"/>
      <c r="L40" s="754"/>
      <c r="M40" s="755"/>
      <c r="N40" s="755"/>
      <c r="O40" s="755"/>
      <c r="P40" s="755"/>
      <c r="Q40" s="755"/>
      <c r="R40" s="755"/>
      <c r="S40" s="755"/>
      <c r="T40" s="755"/>
      <c r="U40" s="755"/>
      <c r="V40" s="755"/>
      <c r="W40" s="755"/>
      <c r="X40" s="755"/>
      <c r="Y40" s="755"/>
      <c r="Z40" s="755"/>
      <c r="AA40" s="755"/>
      <c r="AB40" s="755"/>
      <c r="AC40" s="755"/>
      <c r="AD40" s="755"/>
      <c r="AE40" s="755"/>
      <c r="AF40" s="755"/>
    </row>
    <row r="41" spans="1:32" s="828" customFormat="1" ht="12.75" customHeight="1">
      <c r="A41" s="826"/>
      <c r="B41" s="815"/>
      <c r="C41" s="823"/>
      <c r="D41" s="824"/>
      <c r="E41" s="824"/>
      <c r="F41" s="824"/>
      <c r="G41" s="825"/>
      <c r="H41" s="813"/>
      <c r="I41" s="753"/>
      <c r="J41" s="753"/>
      <c r="K41" s="753"/>
      <c r="L41" s="754"/>
      <c r="M41" s="827"/>
      <c r="N41" s="827"/>
      <c r="O41" s="827"/>
      <c r="P41" s="827"/>
      <c r="Q41" s="827"/>
      <c r="R41" s="827"/>
      <c r="S41" s="827"/>
      <c r="T41" s="827"/>
      <c r="U41" s="827"/>
      <c r="V41" s="827"/>
      <c r="W41" s="827"/>
      <c r="X41" s="827"/>
      <c r="Y41" s="827"/>
      <c r="Z41" s="827"/>
      <c r="AA41" s="827"/>
      <c r="AB41" s="827"/>
      <c r="AC41" s="827"/>
      <c r="AD41" s="827"/>
      <c r="AE41" s="827"/>
      <c r="AF41" s="827"/>
    </row>
    <row r="42" spans="1:32" s="828" customFormat="1" ht="12.75" customHeight="1">
      <c r="A42" s="826"/>
      <c r="B42" s="815"/>
      <c r="C42" s="823"/>
      <c r="D42" s="824"/>
      <c r="E42" s="824"/>
      <c r="F42" s="824"/>
      <c r="G42" s="825"/>
      <c r="H42" s="813"/>
      <c r="I42" s="753"/>
      <c r="J42" s="753"/>
      <c r="K42" s="753"/>
      <c r="L42" s="754"/>
      <c r="M42" s="827"/>
      <c r="N42" s="827"/>
      <c r="O42" s="827"/>
      <c r="P42" s="827"/>
      <c r="Q42" s="827"/>
      <c r="R42" s="827"/>
      <c r="S42" s="827"/>
      <c r="T42" s="827"/>
      <c r="U42" s="827"/>
      <c r="V42" s="827"/>
      <c r="W42" s="827"/>
      <c r="X42" s="827"/>
      <c r="Y42" s="827"/>
      <c r="Z42" s="827"/>
      <c r="AA42" s="827"/>
      <c r="AB42" s="827"/>
      <c r="AC42" s="827"/>
      <c r="AD42" s="827"/>
      <c r="AE42" s="827"/>
      <c r="AF42" s="827"/>
    </row>
    <row r="43" spans="1:32" s="828" customFormat="1" ht="12.75" customHeight="1">
      <c r="A43" s="826"/>
      <c r="B43" s="815"/>
      <c r="C43" s="823"/>
      <c r="D43" s="824"/>
      <c r="E43" s="824"/>
      <c r="F43" s="824"/>
      <c r="G43" s="825"/>
      <c r="H43" s="813"/>
      <c r="I43" s="753"/>
      <c r="J43" s="753"/>
      <c r="K43" s="753"/>
      <c r="L43" s="754"/>
      <c r="M43" s="827"/>
      <c r="N43" s="829"/>
      <c r="O43" s="827"/>
      <c r="P43" s="827"/>
      <c r="Q43" s="827"/>
      <c r="R43" s="827"/>
      <c r="S43" s="827"/>
      <c r="T43" s="827"/>
      <c r="U43" s="827"/>
      <c r="V43" s="827"/>
      <c r="W43" s="827"/>
      <c r="X43" s="827"/>
      <c r="Y43" s="827"/>
      <c r="Z43" s="827"/>
      <c r="AA43" s="827"/>
      <c r="AB43" s="827"/>
      <c r="AC43" s="827"/>
      <c r="AD43" s="827"/>
      <c r="AE43" s="827"/>
      <c r="AF43" s="827"/>
    </row>
    <row r="44" spans="1:32" s="828" customFormat="1" ht="12.75" customHeight="1">
      <c r="A44" s="826"/>
      <c r="B44" s="815"/>
      <c r="C44" s="823"/>
      <c r="D44" s="824"/>
      <c r="E44" s="824"/>
      <c r="F44" s="824"/>
      <c r="G44" s="825"/>
      <c r="H44" s="813"/>
      <c r="I44" s="753"/>
      <c r="J44" s="753"/>
      <c r="K44" s="753"/>
      <c r="L44" s="754"/>
      <c r="M44" s="827"/>
      <c r="N44" s="827"/>
      <c r="O44" s="827"/>
      <c r="P44" s="827"/>
      <c r="Q44" s="827"/>
      <c r="R44" s="827"/>
      <c r="S44" s="827"/>
      <c r="T44" s="827"/>
      <c r="U44" s="827"/>
      <c r="V44" s="827"/>
      <c r="W44" s="827"/>
      <c r="X44" s="827"/>
      <c r="Y44" s="827"/>
      <c r="Z44" s="827"/>
      <c r="AA44" s="827"/>
      <c r="AB44" s="827"/>
      <c r="AC44" s="827"/>
      <c r="AD44" s="827"/>
      <c r="AE44" s="827"/>
      <c r="AF44" s="827"/>
    </row>
    <row r="45" spans="1:32" s="828" customFormat="1" ht="12.75" customHeight="1">
      <c r="A45" s="826"/>
      <c r="B45" s="815"/>
      <c r="C45" s="823"/>
      <c r="D45" s="824"/>
      <c r="E45" s="824"/>
      <c r="F45" s="824"/>
      <c r="G45" s="825"/>
      <c r="H45" s="813"/>
      <c r="I45" s="753"/>
      <c r="J45" s="753"/>
      <c r="K45" s="753"/>
      <c r="L45" s="754"/>
      <c r="M45" s="827"/>
      <c r="N45" s="827"/>
      <c r="O45" s="827"/>
      <c r="P45" s="827"/>
      <c r="Q45" s="827"/>
      <c r="R45" s="827"/>
      <c r="S45" s="827"/>
      <c r="T45" s="827"/>
      <c r="U45" s="827"/>
      <c r="V45" s="827"/>
      <c r="W45" s="827"/>
      <c r="X45" s="827"/>
      <c r="Y45" s="827"/>
      <c r="Z45" s="827"/>
      <c r="AA45" s="827"/>
      <c r="AB45" s="827"/>
      <c r="AC45" s="827"/>
      <c r="AD45" s="827"/>
      <c r="AE45" s="827"/>
      <c r="AF45" s="827"/>
    </row>
    <row r="46" spans="1:32" ht="12.75" customHeight="1">
      <c r="A46" s="826"/>
      <c r="B46" s="815"/>
      <c r="C46" s="823"/>
      <c r="D46" s="824"/>
      <c r="E46" s="824"/>
      <c r="F46" s="824"/>
      <c r="G46" s="825"/>
      <c r="H46" s="813"/>
      <c r="I46" s="753"/>
      <c r="J46" s="753"/>
      <c r="K46" s="753"/>
      <c r="L46" s="754"/>
      <c r="M46" s="755"/>
      <c r="N46" s="755"/>
      <c r="O46" s="755"/>
      <c r="P46" s="755"/>
      <c r="Q46" s="755"/>
      <c r="R46" s="755"/>
      <c r="S46" s="755"/>
      <c r="T46" s="755"/>
      <c r="U46" s="755"/>
      <c r="V46" s="755"/>
      <c r="W46" s="755"/>
      <c r="X46" s="755"/>
      <c r="Y46" s="755"/>
      <c r="Z46" s="755"/>
      <c r="AA46" s="755"/>
      <c r="AB46" s="755"/>
      <c r="AC46" s="755"/>
      <c r="AD46" s="755"/>
      <c r="AE46" s="755"/>
      <c r="AF46" s="755"/>
    </row>
    <row r="47" spans="1:32" ht="12.75" customHeight="1">
      <c r="A47" s="826"/>
      <c r="B47" s="815"/>
      <c r="C47" s="823"/>
      <c r="D47" s="824"/>
      <c r="E47" s="824"/>
      <c r="F47" s="824"/>
      <c r="G47" s="825"/>
      <c r="H47" s="813"/>
      <c r="I47" s="753"/>
      <c r="J47" s="753"/>
      <c r="K47" s="753"/>
      <c r="L47" s="754"/>
      <c r="M47" s="755"/>
      <c r="N47" s="802"/>
      <c r="O47" s="755"/>
      <c r="P47" s="755"/>
      <c r="Q47" s="755"/>
      <c r="R47" s="755"/>
      <c r="S47" s="755"/>
      <c r="T47" s="755"/>
      <c r="U47" s="755"/>
      <c r="V47" s="755"/>
      <c r="W47" s="755"/>
      <c r="X47" s="755"/>
      <c r="Y47" s="755"/>
      <c r="Z47" s="755"/>
      <c r="AA47" s="755"/>
      <c r="AB47" s="755"/>
      <c r="AC47" s="755"/>
      <c r="AD47" s="755"/>
      <c r="AE47" s="755"/>
      <c r="AF47" s="755"/>
    </row>
    <row r="48" spans="1:32" ht="12.75" customHeight="1">
      <c r="A48" s="826"/>
      <c r="B48" s="815"/>
      <c r="C48" s="823"/>
      <c r="D48" s="824"/>
      <c r="E48" s="824"/>
      <c r="F48" s="824"/>
      <c r="G48" s="825"/>
      <c r="H48" s="813"/>
      <c r="I48" s="753"/>
      <c r="J48" s="753"/>
      <c r="K48" s="753"/>
      <c r="L48" s="754"/>
      <c r="M48" s="755"/>
      <c r="N48" s="755"/>
      <c r="O48" s="755"/>
      <c r="P48" s="755"/>
      <c r="Q48" s="755"/>
      <c r="R48" s="755"/>
      <c r="S48" s="755"/>
      <c r="T48" s="755"/>
      <c r="U48" s="755"/>
      <c r="V48" s="755"/>
      <c r="W48" s="755"/>
      <c r="X48" s="755"/>
      <c r="Y48" s="755"/>
      <c r="Z48" s="755"/>
      <c r="AA48" s="755"/>
      <c r="AB48" s="755"/>
      <c r="AC48" s="755"/>
      <c r="AD48" s="755"/>
      <c r="AE48" s="755"/>
      <c r="AF48" s="755"/>
    </row>
    <row r="49" spans="1:32" ht="12.75" customHeight="1">
      <c r="A49" s="826"/>
      <c r="B49" s="815"/>
      <c r="C49" s="823"/>
      <c r="D49" s="824"/>
      <c r="E49" s="824"/>
      <c r="F49" s="824"/>
      <c r="G49" s="825"/>
      <c r="H49" s="813"/>
      <c r="I49" s="753"/>
      <c r="J49" s="753"/>
      <c r="K49" s="753"/>
      <c r="L49" s="754"/>
      <c r="M49" s="755"/>
      <c r="N49" s="755"/>
      <c r="O49" s="755"/>
      <c r="P49" s="755"/>
      <c r="Q49" s="755"/>
      <c r="R49" s="755"/>
      <c r="S49" s="755"/>
      <c r="T49" s="755"/>
      <c r="U49" s="755"/>
      <c r="V49" s="755"/>
      <c r="W49" s="755"/>
      <c r="X49" s="755"/>
      <c r="Y49" s="755"/>
      <c r="Z49" s="755"/>
      <c r="AA49" s="755"/>
      <c r="AB49" s="755"/>
      <c r="AC49" s="755"/>
      <c r="AD49" s="755"/>
      <c r="AE49" s="755"/>
      <c r="AF49" s="755"/>
    </row>
    <row r="50" spans="1:32" ht="12.75" customHeight="1">
      <c r="A50" s="826"/>
      <c r="B50" s="815"/>
      <c r="C50" s="823"/>
      <c r="D50" s="824"/>
      <c r="E50" s="824"/>
      <c r="F50" s="824"/>
      <c r="G50" s="825"/>
      <c r="H50" s="813"/>
      <c r="I50" s="753"/>
      <c r="J50" s="753"/>
      <c r="K50" s="753"/>
      <c r="L50" s="754"/>
      <c r="M50" s="755"/>
      <c r="N50" s="755"/>
      <c r="O50" s="755"/>
      <c r="P50" s="755"/>
      <c r="Q50" s="755"/>
      <c r="R50" s="755"/>
      <c r="S50" s="755"/>
      <c r="T50" s="755"/>
      <c r="U50" s="755"/>
      <c r="V50" s="755"/>
      <c r="W50" s="755"/>
      <c r="X50" s="755"/>
      <c r="Y50" s="755"/>
      <c r="Z50" s="755"/>
      <c r="AA50" s="755"/>
      <c r="AB50" s="755"/>
      <c r="AC50" s="755"/>
      <c r="AD50" s="755"/>
      <c r="AE50" s="755"/>
      <c r="AF50" s="755"/>
    </row>
    <row r="51" spans="1:32" ht="12.75" customHeight="1">
      <c r="A51" s="826"/>
      <c r="B51" s="815"/>
      <c r="C51" s="823"/>
      <c r="D51" s="824"/>
      <c r="E51" s="824"/>
      <c r="F51" s="824"/>
      <c r="G51" s="825"/>
      <c r="H51" s="813"/>
      <c r="I51" s="753"/>
      <c r="J51" s="753"/>
      <c r="K51" s="753"/>
      <c r="L51" s="754"/>
      <c r="M51" s="755"/>
      <c r="N51" s="755"/>
      <c r="O51" s="755"/>
      <c r="P51" s="755"/>
      <c r="Q51" s="755"/>
      <c r="R51" s="755"/>
      <c r="S51" s="755"/>
      <c r="T51" s="755"/>
      <c r="U51" s="755"/>
      <c r="V51" s="755"/>
      <c r="W51" s="755"/>
      <c r="X51" s="755"/>
      <c r="Y51" s="755"/>
      <c r="Z51" s="755"/>
      <c r="AA51" s="755"/>
      <c r="AB51" s="755"/>
      <c r="AC51" s="755"/>
      <c r="AD51" s="755"/>
      <c r="AE51" s="755"/>
      <c r="AF51" s="755"/>
    </row>
    <row r="52" spans="1:32" ht="12.75" customHeight="1">
      <c r="A52" s="826"/>
      <c r="B52" s="814"/>
      <c r="C52" s="823"/>
      <c r="D52" s="824"/>
      <c r="E52" s="824"/>
      <c r="F52" s="824"/>
      <c r="G52" s="825"/>
      <c r="H52" s="814"/>
      <c r="I52" s="753"/>
      <c r="J52" s="753"/>
      <c r="K52" s="753"/>
      <c r="L52" s="754"/>
      <c r="M52" s="755"/>
      <c r="N52" s="755"/>
      <c r="O52" s="755"/>
      <c r="P52" s="755"/>
      <c r="Q52" s="755"/>
      <c r="R52" s="755"/>
      <c r="S52" s="755"/>
      <c r="T52" s="755"/>
      <c r="U52" s="755"/>
      <c r="V52" s="755"/>
      <c r="W52" s="755"/>
      <c r="X52" s="755"/>
      <c r="Y52" s="755"/>
      <c r="Z52" s="755"/>
      <c r="AA52" s="755"/>
      <c r="AB52" s="755"/>
      <c r="AC52" s="755"/>
      <c r="AD52" s="755"/>
      <c r="AE52" s="755"/>
      <c r="AF52" s="755"/>
    </row>
    <row r="53" spans="1:32" ht="12.75" customHeight="1">
      <c r="A53" s="826"/>
      <c r="B53" s="814"/>
      <c r="C53" s="823"/>
      <c r="D53" s="824"/>
      <c r="E53" s="824"/>
      <c r="F53" s="824"/>
      <c r="G53" s="825"/>
      <c r="H53" s="814"/>
      <c r="I53" s="753"/>
      <c r="J53" s="753"/>
      <c r="K53" s="753"/>
      <c r="L53" s="754"/>
      <c r="M53" s="755"/>
      <c r="N53" s="755"/>
      <c r="O53" s="755"/>
      <c r="P53" s="755"/>
      <c r="Q53" s="755"/>
      <c r="R53" s="755"/>
      <c r="S53" s="755"/>
      <c r="T53" s="755"/>
      <c r="U53" s="755"/>
      <c r="V53" s="755"/>
      <c r="W53" s="755"/>
      <c r="X53" s="755"/>
      <c r="Y53" s="755"/>
      <c r="Z53" s="755"/>
      <c r="AA53" s="755"/>
      <c r="AB53" s="755"/>
      <c r="AC53" s="755"/>
      <c r="AD53" s="755"/>
      <c r="AE53" s="755"/>
      <c r="AF53" s="755"/>
    </row>
    <row r="54" spans="1:32" ht="12.75" customHeight="1">
      <c r="A54" s="826"/>
      <c r="B54" s="814"/>
      <c r="C54" s="823"/>
      <c r="D54" s="824"/>
      <c r="E54" s="824"/>
      <c r="F54" s="824"/>
      <c r="G54" s="825"/>
      <c r="H54" s="814"/>
      <c r="I54" s="753"/>
      <c r="J54" s="753"/>
      <c r="K54" s="753"/>
      <c r="L54" s="754"/>
      <c r="M54" s="755"/>
      <c r="N54" s="755"/>
      <c r="O54" s="755"/>
      <c r="P54" s="755"/>
      <c r="Q54" s="755"/>
      <c r="R54" s="755"/>
      <c r="S54" s="755"/>
      <c r="T54" s="755"/>
      <c r="U54" s="755"/>
      <c r="V54" s="755"/>
      <c r="W54" s="755"/>
      <c r="X54" s="755"/>
      <c r="Y54" s="755"/>
      <c r="Z54" s="755"/>
      <c r="AA54" s="755"/>
      <c r="AB54" s="755"/>
      <c r="AC54" s="755"/>
      <c r="AD54" s="755"/>
      <c r="AE54" s="755"/>
      <c r="AF54" s="755"/>
    </row>
    <row r="55" spans="1:32" ht="12.75" customHeight="1">
      <c r="A55" s="826"/>
      <c r="B55" s="814"/>
      <c r="C55" s="823"/>
      <c r="D55" s="824"/>
      <c r="E55" s="824"/>
      <c r="F55" s="824"/>
      <c r="G55" s="825"/>
      <c r="H55" s="814"/>
      <c r="I55" s="753"/>
      <c r="J55" s="753"/>
      <c r="K55" s="753"/>
      <c r="L55" s="754"/>
      <c r="M55" s="755"/>
      <c r="N55" s="755"/>
      <c r="O55" s="755"/>
      <c r="P55" s="755"/>
      <c r="Q55" s="755"/>
      <c r="R55" s="755"/>
      <c r="S55" s="755"/>
      <c r="T55" s="755"/>
      <c r="U55" s="755"/>
      <c r="V55" s="755"/>
      <c r="W55" s="755"/>
      <c r="X55" s="755"/>
      <c r="Y55" s="755"/>
      <c r="Z55" s="755"/>
      <c r="AA55" s="755"/>
      <c r="AB55" s="755"/>
      <c r="AC55" s="755"/>
      <c r="AD55" s="755"/>
      <c r="AE55" s="755"/>
      <c r="AF55" s="755"/>
    </row>
    <row r="56" spans="1:32" ht="12.75" customHeight="1">
      <c r="A56" s="826"/>
      <c r="B56" s="814"/>
      <c r="C56" s="823"/>
      <c r="D56" s="824"/>
      <c r="E56" s="824"/>
      <c r="F56" s="824"/>
      <c r="G56" s="825"/>
      <c r="H56" s="798"/>
      <c r="I56" s="753"/>
      <c r="J56" s="753"/>
      <c r="K56" s="753"/>
      <c r="L56" s="754"/>
      <c r="M56" s="755"/>
      <c r="N56" s="755"/>
      <c r="O56" s="755"/>
      <c r="P56" s="755"/>
      <c r="Q56" s="755"/>
      <c r="R56" s="755"/>
      <c r="S56" s="755"/>
      <c r="T56" s="755"/>
      <c r="U56" s="755"/>
      <c r="V56" s="755"/>
      <c r="W56" s="755"/>
      <c r="X56" s="755"/>
      <c r="Y56" s="755"/>
      <c r="Z56" s="755"/>
      <c r="AA56" s="755"/>
      <c r="AB56" s="755"/>
      <c r="AC56" s="755"/>
      <c r="AD56" s="755"/>
      <c r="AE56" s="755"/>
      <c r="AF56" s="755"/>
    </row>
    <row r="57" spans="1:32" ht="12.75" customHeight="1">
      <c r="A57" s="826"/>
      <c r="B57" s="814"/>
      <c r="C57" s="823"/>
      <c r="D57" s="824"/>
      <c r="E57" s="824"/>
      <c r="F57" s="824"/>
      <c r="G57" s="825"/>
      <c r="H57" s="830"/>
      <c r="I57" s="753"/>
      <c r="J57" s="753"/>
      <c r="K57" s="753"/>
      <c r="L57" s="754"/>
      <c r="M57" s="755"/>
      <c r="N57" s="755"/>
      <c r="O57" s="755"/>
      <c r="P57" s="755"/>
      <c r="Q57" s="755"/>
      <c r="R57" s="755"/>
      <c r="S57" s="755"/>
      <c r="T57" s="755"/>
      <c r="U57" s="755"/>
      <c r="V57" s="755"/>
      <c r="W57" s="755"/>
      <c r="X57" s="755"/>
      <c r="Y57" s="755"/>
      <c r="Z57" s="755"/>
      <c r="AA57" s="755"/>
      <c r="AB57" s="755"/>
      <c r="AC57" s="755"/>
      <c r="AD57" s="755"/>
      <c r="AE57" s="755"/>
      <c r="AF57" s="755"/>
    </row>
    <row r="58" spans="1:32" ht="12.75" customHeight="1">
      <c r="A58" s="826"/>
      <c r="B58" s="814"/>
      <c r="C58" s="823"/>
      <c r="D58" s="824"/>
      <c r="E58" s="824"/>
      <c r="F58" s="824"/>
      <c r="G58" s="825"/>
      <c r="H58" s="798"/>
      <c r="I58" s="753"/>
      <c r="J58" s="753"/>
      <c r="K58" s="753"/>
      <c r="L58" s="754"/>
      <c r="M58" s="755"/>
      <c r="N58" s="755"/>
      <c r="O58" s="755"/>
      <c r="P58" s="755"/>
      <c r="Q58" s="755"/>
      <c r="R58" s="755"/>
      <c r="S58" s="755"/>
      <c r="T58" s="755"/>
      <c r="U58" s="755"/>
      <c r="V58" s="755"/>
      <c r="W58" s="755"/>
      <c r="X58" s="755"/>
      <c r="Y58" s="755"/>
      <c r="Z58" s="755"/>
      <c r="AA58" s="755"/>
      <c r="AB58" s="755"/>
      <c r="AC58" s="755"/>
      <c r="AD58" s="755"/>
      <c r="AE58" s="755"/>
      <c r="AF58" s="755"/>
    </row>
    <row r="59" spans="1:32" ht="12.75" customHeight="1" thickBot="1">
      <c r="A59" s="826"/>
      <c r="B59" s="814"/>
      <c r="C59" s="831"/>
      <c r="D59" s="832"/>
      <c r="E59" s="832"/>
      <c r="F59" s="832"/>
      <c r="G59" s="833"/>
      <c r="H59" s="814"/>
      <c r="I59" s="753"/>
      <c r="J59" s="753"/>
      <c r="K59" s="753"/>
      <c r="L59" s="754"/>
      <c r="M59" s="755"/>
      <c r="N59" s="755"/>
      <c r="O59" s="755"/>
      <c r="P59" s="755"/>
      <c r="Q59" s="755"/>
      <c r="R59" s="755"/>
      <c r="S59" s="755"/>
      <c r="T59" s="755"/>
      <c r="U59" s="755"/>
      <c r="V59" s="755"/>
      <c r="W59" s="755"/>
      <c r="X59" s="755"/>
      <c r="Y59" s="755"/>
      <c r="Z59" s="755"/>
      <c r="AA59" s="755"/>
      <c r="AB59" s="755"/>
      <c r="AC59" s="755"/>
      <c r="AD59" s="755"/>
      <c r="AE59" s="755"/>
      <c r="AF59" s="755"/>
    </row>
    <row r="60" spans="1:32" ht="12.75" customHeight="1" thickTop="1">
      <c r="A60" s="826"/>
      <c r="B60" s="814"/>
      <c r="C60" s="834"/>
      <c r="D60" s="834"/>
      <c r="E60" s="834"/>
      <c r="F60" s="834"/>
      <c r="G60" s="834"/>
      <c r="H60" s="814"/>
      <c r="I60" s="753"/>
      <c r="J60" s="753"/>
      <c r="K60" s="753"/>
      <c r="L60" s="754"/>
      <c r="M60" s="755"/>
      <c r="N60" s="755"/>
      <c r="O60" s="755"/>
      <c r="P60" s="755"/>
      <c r="Q60" s="755"/>
      <c r="R60" s="755"/>
      <c r="S60" s="755"/>
      <c r="T60" s="755"/>
      <c r="U60" s="755"/>
      <c r="V60" s="755"/>
      <c r="W60" s="755"/>
      <c r="X60" s="755"/>
      <c r="Y60" s="755"/>
      <c r="Z60" s="755"/>
      <c r="AA60" s="755"/>
      <c r="AB60" s="755"/>
      <c r="AC60" s="755"/>
      <c r="AD60" s="755"/>
      <c r="AE60" s="755"/>
      <c r="AF60" s="755"/>
    </row>
    <row r="61" spans="1:32" ht="13.5" customHeight="1" thickBot="1">
      <c r="A61" s="835"/>
      <c r="B61" s="836"/>
      <c r="C61" s="837"/>
      <c r="D61" s="837"/>
      <c r="E61" s="837"/>
      <c r="F61" s="837"/>
      <c r="G61" s="837"/>
      <c r="H61" s="836"/>
      <c r="I61" s="838"/>
      <c r="J61" s="838"/>
      <c r="K61" s="838"/>
      <c r="L61" s="839"/>
      <c r="M61" s="755"/>
      <c r="N61" s="755"/>
      <c r="O61" s="755"/>
      <c r="Q61" s="840"/>
    </row>
    <row r="62" spans="1:32" ht="12.75" customHeight="1">
      <c r="A62" s="841"/>
      <c r="B62" s="841"/>
      <c r="C62" s="842"/>
      <c r="D62" s="843"/>
      <c r="E62" s="843"/>
      <c r="F62" s="843"/>
      <c r="G62" s="843"/>
      <c r="H62" s="844"/>
      <c r="I62" s="841"/>
      <c r="J62" s="841"/>
      <c r="K62" s="841"/>
      <c r="L62" s="841"/>
      <c r="M62" s="755"/>
      <c r="N62" s="755"/>
      <c r="O62" s="755"/>
    </row>
    <row r="63" spans="1:32" ht="12.75" customHeight="1">
      <c r="A63" s="755"/>
      <c r="B63" s="845"/>
      <c r="C63" s="846"/>
      <c r="D63" s="847"/>
      <c r="E63" s="847"/>
      <c r="F63" s="847"/>
      <c r="G63" s="847"/>
      <c r="H63" s="848"/>
      <c r="I63" s="845"/>
      <c r="J63" s="845"/>
      <c r="K63" s="845"/>
      <c r="L63" s="845"/>
      <c r="M63" s="755"/>
      <c r="N63" s="755"/>
      <c r="O63" s="755"/>
    </row>
    <row r="64" spans="1:32" ht="13.5" customHeight="1">
      <c r="A64" s="755"/>
      <c r="B64" s="845"/>
      <c r="C64" s="846"/>
      <c r="D64" s="847"/>
      <c r="E64" s="847"/>
      <c r="F64" s="847"/>
      <c r="G64" s="847"/>
      <c r="H64" s="848"/>
      <c r="I64" s="845"/>
      <c r="J64" s="845"/>
      <c r="K64" s="845"/>
      <c r="L64" s="845"/>
      <c r="M64" s="755"/>
      <c r="N64" s="755"/>
      <c r="O64" s="755"/>
    </row>
    <row r="65" spans="1:15" ht="14.25">
      <c r="A65" s="755"/>
      <c r="B65" s="755"/>
      <c r="C65" s="849"/>
      <c r="D65" s="847"/>
      <c r="E65" s="847"/>
      <c r="F65" s="847"/>
      <c r="G65" s="847"/>
      <c r="H65" s="850"/>
      <c r="I65" s="755"/>
      <c r="J65" s="755"/>
      <c r="K65" s="755"/>
      <c r="L65" s="755"/>
      <c r="M65" s="755"/>
      <c r="N65" s="755"/>
      <c r="O65" s="755"/>
    </row>
    <row r="66" spans="1:15" ht="14.25">
      <c r="A66" s="755"/>
      <c r="B66" s="755"/>
      <c r="C66" s="849"/>
      <c r="D66" s="847"/>
      <c r="E66" s="847"/>
      <c r="F66" s="847"/>
      <c r="G66" s="847"/>
      <c r="H66" s="850"/>
      <c r="I66" s="755"/>
      <c r="J66" s="755"/>
      <c r="K66" s="755"/>
      <c r="L66" s="755"/>
      <c r="M66" s="755"/>
      <c r="N66" s="755"/>
      <c r="O66" s="755"/>
    </row>
    <row r="67" spans="1:15">
      <c r="A67" s="755"/>
      <c r="B67" s="755"/>
      <c r="C67" s="849"/>
      <c r="D67" s="846"/>
      <c r="E67" s="846"/>
      <c r="F67" s="846"/>
      <c r="G67" s="846"/>
      <c r="H67" s="850"/>
      <c r="I67" s="755"/>
      <c r="J67" s="755"/>
      <c r="K67" s="755"/>
      <c r="L67" s="755"/>
      <c r="M67" s="755"/>
      <c r="N67" s="755"/>
      <c r="O67" s="755"/>
    </row>
    <row r="68" spans="1:15">
      <c r="A68" s="755"/>
      <c r="B68" s="755"/>
      <c r="C68" s="850"/>
      <c r="D68" s="846"/>
      <c r="E68" s="851"/>
      <c r="F68" s="851"/>
      <c r="G68" s="846"/>
      <c r="H68" s="850"/>
      <c r="I68" s="755"/>
      <c r="J68" s="755"/>
      <c r="K68" s="755"/>
      <c r="L68" s="755"/>
      <c r="M68" s="755"/>
      <c r="N68" s="755"/>
      <c r="O68" s="755"/>
    </row>
    <row r="69" spans="1:15" ht="13.5" customHeight="1">
      <c r="A69" s="755"/>
      <c r="B69" s="755"/>
      <c r="C69" s="850"/>
      <c r="D69" s="846"/>
      <c r="E69" s="851"/>
      <c r="F69" s="851"/>
      <c r="G69" s="846"/>
      <c r="H69" s="850"/>
      <c r="I69" s="755"/>
      <c r="J69" s="755"/>
      <c r="K69" s="755"/>
      <c r="L69" s="755"/>
      <c r="M69" s="755"/>
      <c r="N69" s="755"/>
      <c r="O69" s="755"/>
    </row>
    <row r="70" spans="1:15" ht="12.75" customHeight="1">
      <c r="A70" s="755"/>
      <c r="B70" s="755"/>
      <c r="C70" s="850"/>
      <c r="D70" s="849"/>
      <c r="E70" s="852"/>
      <c r="F70" s="852"/>
      <c r="G70" s="849"/>
      <c r="H70" s="850"/>
      <c r="I70" s="755"/>
      <c r="J70" s="755"/>
      <c r="K70" s="755"/>
      <c r="L70" s="755"/>
      <c r="M70" s="755"/>
      <c r="N70" s="755"/>
      <c r="O70" s="755"/>
    </row>
    <row r="71" spans="1:15" ht="12.75" customHeight="1">
      <c r="A71" s="755"/>
      <c r="B71" s="755"/>
      <c r="C71" s="850"/>
      <c r="D71" s="849"/>
      <c r="E71" s="849"/>
      <c r="F71" s="849"/>
      <c r="G71" s="849"/>
      <c r="H71" s="755"/>
      <c r="I71" s="755"/>
      <c r="J71" s="755"/>
      <c r="K71" s="755"/>
      <c r="L71" s="755"/>
      <c r="M71" s="755"/>
      <c r="N71" s="755"/>
      <c r="O71" s="755"/>
    </row>
    <row r="72" spans="1:15" ht="12.75" customHeight="1">
      <c r="A72" s="755"/>
      <c r="B72" s="755"/>
      <c r="C72" s="755"/>
      <c r="D72" s="849"/>
      <c r="E72" s="849"/>
      <c r="F72" s="849"/>
      <c r="G72" s="849"/>
      <c r="H72" s="755"/>
      <c r="I72" s="755"/>
      <c r="J72" s="755"/>
      <c r="K72" s="755"/>
      <c r="L72" s="755"/>
      <c r="M72" s="755"/>
      <c r="N72" s="755"/>
      <c r="O72" s="755"/>
    </row>
    <row r="73" spans="1:15" ht="12.75" customHeight="1">
      <c r="A73" s="755"/>
      <c r="B73" s="755"/>
      <c r="C73" s="755"/>
      <c r="D73" s="850"/>
      <c r="E73" s="850"/>
      <c r="F73" s="850"/>
      <c r="G73" s="850"/>
      <c r="H73" s="755"/>
      <c r="I73" s="755"/>
      <c r="J73" s="755"/>
      <c r="K73" s="755"/>
      <c r="L73" s="755"/>
      <c r="M73" s="755"/>
      <c r="N73" s="755"/>
      <c r="O73" s="755"/>
    </row>
    <row r="74" spans="1:15" ht="12.75" customHeight="1">
      <c r="A74" s="755"/>
      <c r="B74" s="755"/>
      <c r="C74" s="755"/>
      <c r="D74" s="850"/>
      <c r="E74" s="850"/>
      <c r="F74" s="850"/>
      <c r="G74" s="850"/>
      <c r="H74" s="755"/>
      <c r="I74" s="755"/>
      <c r="J74" s="755"/>
      <c r="K74" s="755"/>
      <c r="L74" s="755"/>
      <c r="M74" s="755"/>
      <c r="N74" s="755"/>
      <c r="O74" s="755"/>
    </row>
    <row r="75" spans="1:15" ht="12.75" customHeight="1">
      <c r="A75" s="755"/>
      <c r="B75" s="755"/>
      <c r="C75" s="755"/>
      <c r="D75" s="850"/>
      <c r="E75" s="850"/>
      <c r="F75" s="850"/>
      <c r="G75" s="850"/>
      <c r="H75" s="755"/>
      <c r="I75" s="755"/>
      <c r="J75" s="755"/>
      <c r="K75" s="755"/>
      <c r="L75" s="755"/>
      <c r="M75" s="755"/>
      <c r="N75" s="755"/>
      <c r="O75" s="755"/>
    </row>
    <row r="76" spans="1:15" ht="12.75" customHeight="1">
      <c r="A76" s="755"/>
      <c r="B76" s="755"/>
      <c r="C76" s="755"/>
      <c r="D76" s="850"/>
      <c r="E76" s="850"/>
      <c r="F76" s="850"/>
      <c r="G76" s="850"/>
      <c r="H76" s="755"/>
      <c r="I76" s="755"/>
      <c r="J76" s="755"/>
      <c r="K76" s="755"/>
      <c r="L76" s="755"/>
      <c r="M76" s="755"/>
      <c r="N76" s="755"/>
      <c r="O76" s="755"/>
    </row>
    <row r="77" spans="1:15" ht="12.75" customHeight="1">
      <c r="A77" s="755"/>
      <c r="B77" s="755"/>
      <c r="C77" s="755"/>
      <c r="D77" s="850"/>
      <c r="E77" s="850"/>
      <c r="F77" s="850"/>
      <c r="G77" s="850"/>
      <c r="H77" s="755"/>
      <c r="I77" s="755"/>
      <c r="J77" s="755"/>
      <c r="K77" s="755"/>
      <c r="L77" s="755"/>
      <c r="M77" s="755"/>
      <c r="N77" s="755"/>
      <c r="O77" s="755"/>
    </row>
    <row r="78" spans="1:15" ht="12.75" customHeight="1">
      <c r="A78" s="755"/>
      <c r="B78" s="755"/>
      <c r="C78" s="755"/>
      <c r="D78" s="755"/>
      <c r="E78" s="755"/>
      <c r="F78" s="755"/>
      <c r="G78" s="755"/>
      <c r="H78" s="755"/>
      <c r="I78" s="755"/>
      <c r="J78" s="755"/>
      <c r="K78" s="755"/>
      <c r="L78" s="755"/>
      <c r="M78" s="755"/>
      <c r="N78" s="755"/>
      <c r="O78" s="755"/>
    </row>
    <row r="79" spans="1:15" ht="12.75" customHeight="1">
      <c r="A79" s="755"/>
      <c r="B79" s="755"/>
      <c r="C79" s="755"/>
      <c r="D79" s="755"/>
      <c r="E79" s="755"/>
      <c r="F79" s="755"/>
      <c r="G79" s="755"/>
      <c r="H79" s="755"/>
      <c r="I79" s="755"/>
      <c r="J79" s="755"/>
      <c r="K79" s="755"/>
      <c r="L79" s="755"/>
      <c r="M79" s="755"/>
      <c r="N79" s="755"/>
      <c r="O79" s="755"/>
    </row>
    <row r="80" spans="1:15" ht="12.75" customHeight="1">
      <c r="A80" s="755"/>
      <c r="B80" s="755"/>
      <c r="C80" s="755"/>
      <c r="D80" s="755"/>
      <c r="E80" s="755"/>
      <c r="F80" s="755"/>
      <c r="G80" s="755"/>
      <c r="H80" s="755"/>
      <c r="I80" s="755"/>
      <c r="J80" s="755"/>
      <c r="K80" s="755"/>
      <c r="L80" s="755"/>
      <c r="M80" s="755"/>
      <c r="N80" s="755"/>
      <c r="O80" s="755"/>
    </row>
    <row r="81" spans="1:15" ht="12.75" customHeight="1">
      <c r="A81" s="755"/>
      <c r="B81" s="755"/>
      <c r="C81" s="755"/>
      <c r="D81" s="755"/>
      <c r="E81" s="755"/>
      <c r="F81" s="755"/>
      <c r="G81" s="755"/>
      <c r="H81" s="755"/>
      <c r="I81" s="755"/>
      <c r="J81" s="755"/>
      <c r="K81" s="755"/>
      <c r="L81" s="755"/>
      <c r="M81" s="755"/>
      <c r="N81" s="755"/>
      <c r="O81" s="755"/>
    </row>
    <row r="82" spans="1:15" ht="12.75" customHeight="1">
      <c r="A82" s="755"/>
      <c r="B82" s="755"/>
      <c r="C82" s="755"/>
      <c r="D82" s="755"/>
      <c r="E82" s="755"/>
      <c r="F82" s="755"/>
      <c r="G82" s="755"/>
      <c r="H82" s="755"/>
      <c r="I82" s="755"/>
      <c r="J82" s="755"/>
      <c r="K82" s="755"/>
      <c r="L82" s="755"/>
      <c r="M82" s="755"/>
      <c r="N82" s="755"/>
      <c r="O82" s="755"/>
    </row>
    <row r="83" spans="1:15" ht="12.75" customHeight="1">
      <c r="A83" s="755"/>
      <c r="B83" s="755"/>
      <c r="C83" s="755"/>
      <c r="D83" s="755"/>
      <c r="E83" s="755"/>
      <c r="F83" s="755"/>
      <c r="G83" s="755"/>
      <c r="H83" s="755"/>
      <c r="I83" s="755"/>
      <c r="J83" s="755"/>
      <c r="K83" s="755"/>
      <c r="L83" s="755"/>
      <c r="M83" s="755"/>
      <c r="N83" s="755"/>
      <c r="O83" s="755"/>
    </row>
    <row r="84" spans="1:15" ht="12.75" customHeight="1">
      <c r="A84" s="755"/>
      <c r="B84" s="755"/>
      <c r="C84" s="755"/>
      <c r="D84" s="755"/>
      <c r="E84" s="755"/>
      <c r="F84" s="755"/>
      <c r="G84" s="755"/>
      <c r="H84" s="755"/>
      <c r="I84" s="755"/>
      <c r="J84" s="755"/>
      <c r="K84" s="755"/>
      <c r="L84" s="755"/>
      <c r="M84" s="755"/>
      <c r="N84" s="755"/>
      <c r="O84" s="755"/>
    </row>
    <row r="85" spans="1:15" ht="12.75" customHeight="1">
      <c r="A85" s="755"/>
      <c r="B85" s="755"/>
      <c r="C85" s="755"/>
      <c r="D85" s="755"/>
      <c r="E85" s="755"/>
      <c r="F85" s="755"/>
      <c r="G85" s="755"/>
      <c r="H85" s="755"/>
      <c r="I85" s="755"/>
      <c r="J85" s="755"/>
      <c r="K85" s="755"/>
      <c r="L85" s="755"/>
      <c r="M85" s="755"/>
      <c r="N85" s="755"/>
      <c r="O85" s="755"/>
    </row>
    <row r="86" spans="1:15" ht="12.75" customHeight="1">
      <c r="A86" s="755"/>
      <c r="B86" s="755"/>
      <c r="C86" s="755"/>
      <c r="D86" s="755"/>
      <c r="E86" s="755"/>
      <c r="F86" s="755"/>
      <c r="G86" s="755"/>
      <c r="H86" s="755"/>
      <c r="I86" s="755"/>
      <c r="J86" s="755"/>
      <c r="K86" s="755"/>
      <c r="L86" s="755"/>
      <c r="M86" s="755"/>
      <c r="N86" s="755"/>
      <c r="O86" s="755"/>
    </row>
    <row r="87" spans="1:15" ht="12.75" customHeight="1">
      <c r="A87" s="755"/>
      <c r="B87" s="755"/>
      <c r="C87" s="755"/>
      <c r="D87" s="755"/>
      <c r="E87" s="755"/>
      <c r="F87" s="755"/>
      <c r="G87" s="755"/>
      <c r="H87" s="755"/>
      <c r="I87" s="755"/>
      <c r="J87" s="755"/>
      <c r="K87" s="755"/>
      <c r="L87" s="755"/>
      <c r="M87" s="755"/>
      <c r="N87" s="755"/>
      <c r="O87" s="755"/>
    </row>
    <row r="88" spans="1:15" ht="12.75" customHeight="1">
      <c r="A88" s="755"/>
      <c r="B88" s="755"/>
      <c r="C88" s="755"/>
      <c r="D88" s="755"/>
      <c r="E88" s="755"/>
      <c r="F88" s="755"/>
      <c r="G88" s="755"/>
      <c r="H88" s="755"/>
      <c r="I88" s="755"/>
      <c r="J88" s="755"/>
      <c r="K88" s="755"/>
      <c r="L88" s="755"/>
      <c r="M88" s="755"/>
      <c r="N88" s="755"/>
      <c r="O88" s="755"/>
    </row>
    <row r="89" spans="1:15" ht="12.75" customHeight="1">
      <c r="A89" s="755"/>
      <c r="B89" s="755"/>
      <c r="C89" s="755"/>
      <c r="D89" s="755"/>
      <c r="E89" s="755"/>
      <c r="F89" s="755"/>
      <c r="G89" s="755"/>
      <c r="H89" s="755"/>
      <c r="I89" s="755"/>
      <c r="J89" s="755"/>
      <c r="K89" s="755"/>
      <c r="L89" s="755"/>
      <c r="M89" s="755"/>
      <c r="N89" s="755"/>
      <c r="O89" s="755"/>
    </row>
    <row r="90" spans="1:15" ht="12.75" customHeight="1">
      <c r="A90" s="755"/>
      <c r="B90" s="755"/>
      <c r="C90" s="755"/>
      <c r="D90" s="755"/>
      <c r="E90" s="755"/>
      <c r="F90" s="755"/>
      <c r="G90" s="755"/>
      <c r="H90" s="755"/>
      <c r="I90" s="755"/>
      <c r="J90" s="755"/>
      <c r="K90" s="755"/>
      <c r="L90" s="755"/>
      <c r="M90" s="755"/>
      <c r="N90" s="755"/>
      <c r="O90" s="755"/>
    </row>
    <row r="91" spans="1:15" ht="12.75" customHeight="1">
      <c r="A91" s="755"/>
      <c r="B91" s="755"/>
      <c r="C91" s="755"/>
      <c r="D91" s="755"/>
      <c r="E91" s="755"/>
      <c r="F91" s="755"/>
      <c r="G91" s="755"/>
      <c r="H91" s="755"/>
      <c r="I91" s="755"/>
      <c r="J91" s="755"/>
      <c r="K91" s="755"/>
      <c r="L91" s="755"/>
      <c r="M91" s="755"/>
      <c r="N91" s="755"/>
      <c r="O91" s="755"/>
    </row>
    <row r="92" spans="1:15" ht="12.75" customHeight="1">
      <c r="A92" s="755"/>
      <c r="B92" s="755"/>
      <c r="C92" s="755"/>
      <c r="D92" s="755"/>
      <c r="E92" s="755"/>
      <c r="F92" s="755"/>
      <c r="G92" s="755"/>
      <c r="H92" s="755"/>
      <c r="I92" s="755"/>
      <c r="J92" s="755"/>
      <c r="K92" s="755"/>
      <c r="L92" s="755"/>
      <c r="M92" s="755"/>
      <c r="N92" s="755"/>
      <c r="O92" s="755"/>
    </row>
    <row r="93" spans="1:15" ht="13.5" customHeight="1">
      <c r="A93" s="755"/>
      <c r="B93" s="755"/>
      <c r="C93" s="755"/>
      <c r="D93" s="755"/>
      <c r="E93" s="755"/>
      <c r="F93" s="755"/>
      <c r="G93" s="755"/>
      <c r="H93" s="755"/>
      <c r="I93" s="755"/>
      <c r="J93" s="755"/>
      <c r="K93" s="755"/>
      <c r="L93" s="755"/>
      <c r="M93" s="755"/>
      <c r="N93" s="755"/>
      <c r="O93" s="755"/>
    </row>
    <row r="94" spans="1:15">
      <c r="A94" s="755"/>
      <c r="B94" s="755"/>
      <c r="C94" s="755"/>
      <c r="D94" s="755"/>
      <c r="E94" s="755"/>
      <c r="F94" s="755"/>
      <c r="G94" s="755"/>
      <c r="H94" s="755"/>
      <c r="I94" s="755"/>
      <c r="J94" s="755"/>
      <c r="K94" s="755"/>
      <c r="L94" s="755"/>
      <c r="M94" s="755"/>
      <c r="N94" s="755"/>
      <c r="O94" s="755"/>
    </row>
    <row r="95" spans="1:15">
      <c r="A95" s="755"/>
      <c r="B95" s="755"/>
      <c r="C95" s="755"/>
      <c r="D95" s="755"/>
      <c r="E95" s="755"/>
      <c r="F95" s="755"/>
      <c r="G95" s="755"/>
      <c r="H95" s="755"/>
      <c r="I95" s="755"/>
      <c r="J95" s="755"/>
      <c r="K95" s="755"/>
      <c r="L95" s="755"/>
      <c r="M95" s="755"/>
      <c r="N95" s="755"/>
      <c r="O95" s="755"/>
    </row>
    <row r="96" spans="1:15">
      <c r="A96" s="755"/>
      <c r="B96" s="755"/>
      <c r="C96" s="755"/>
      <c r="D96" s="755"/>
      <c r="E96" s="755"/>
      <c r="F96" s="755"/>
      <c r="G96" s="755"/>
      <c r="H96" s="755"/>
      <c r="I96" s="755"/>
      <c r="J96" s="755"/>
      <c r="K96" s="755"/>
      <c r="L96" s="755"/>
      <c r="M96" s="755"/>
      <c r="N96" s="755"/>
      <c r="O96" s="755"/>
    </row>
    <row r="97" spans="1:15">
      <c r="A97" s="755"/>
      <c r="B97" s="755"/>
      <c r="C97" s="755"/>
      <c r="D97" s="755"/>
      <c r="E97" s="755"/>
      <c r="F97" s="755"/>
      <c r="G97" s="755"/>
      <c r="H97" s="755"/>
      <c r="I97" s="755"/>
      <c r="J97" s="755"/>
      <c r="K97" s="755"/>
      <c r="L97" s="755"/>
      <c r="M97" s="755"/>
      <c r="N97" s="755"/>
      <c r="O97" s="755"/>
    </row>
    <row r="98" spans="1:15">
      <c r="A98" s="755"/>
      <c r="B98" s="755"/>
      <c r="C98" s="755"/>
      <c r="D98" s="755"/>
      <c r="E98" s="755"/>
      <c r="F98" s="755"/>
      <c r="G98" s="755"/>
      <c r="H98" s="755"/>
      <c r="I98" s="755"/>
      <c r="J98" s="755"/>
      <c r="K98" s="755"/>
      <c r="L98" s="755"/>
      <c r="M98" s="755"/>
      <c r="N98" s="755"/>
      <c r="O98" s="755"/>
    </row>
    <row r="99" spans="1:15">
      <c r="A99" s="755"/>
      <c r="B99" s="755"/>
      <c r="C99" s="755"/>
      <c r="D99" s="755"/>
      <c r="E99" s="755"/>
      <c r="F99" s="755"/>
      <c r="G99" s="755"/>
      <c r="H99" s="755"/>
      <c r="I99" s="755"/>
      <c r="J99" s="755"/>
      <c r="K99" s="755"/>
      <c r="L99" s="755"/>
      <c r="M99" s="755"/>
      <c r="N99" s="755"/>
      <c r="O99" s="755"/>
    </row>
    <row r="100" spans="1:15">
      <c r="A100" s="755"/>
      <c r="B100" s="755"/>
      <c r="C100" s="755"/>
      <c r="D100" s="755"/>
      <c r="E100" s="755"/>
      <c r="F100" s="755"/>
      <c r="G100" s="755"/>
      <c r="H100" s="755"/>
      <c r="I100" s="755"/>
      <c r="J100" s="755"/>
      <c r="K100" s="755"/>
      <c r="L100" s="755"/>
      <c r="M100" s="755"/>
      <c r="N100" s="755"/>
      <c r="O100" s="755"/>
    </row>
    <row r="101" spans="1:15">
      <c r="A101" s="755"/>
      <c r="B101" s="755"/>
      <c r="C101" s="755"/>
      <c r="D101" s="755"/>
      <c r="E101" s="755"/>
      <c r="F101" s="755"/>
      <c r="G101" s="755"/>
      <c r="H101" s="755"/>
      <c r="I101" s="755"/>
      <c r="J101" s="755"/>
      <c r="K101" s="755"/>
      <c r="L101" s="755"/>
      <c r="M101" s="755"/>
      <c r="N101" s="755"/>
      <c r="O101" s="755"/>
    </row>
    <row r="102" spans="1:15">
      <c r="A102" s="755"/>
      <c r="B102" s="755"/>
      <c r="C102" s="755"/>
      <c r="D102" s="755"/>
      <c r="E102" s="755"/>
      <c r="F102" s="755"/>
      <c r="G102" s="755"/>
      <c r="H102" s="755"/>
      <c r="I102" s="755"/>
      <c r="J102" s="755"/>
      <c r="K102" s="755"/>
      <c r="L102" s="755"/>
      <c r="M102" s="755"/>
      <c r="N102" s="755"/>
      <c r="O102" s="755"/>
    </row>
    <row r="103" spans="1:15">
      <c r="A103" s="755"/>
      <c r="B103" s="755"/>
      <c r="C103" s="755"/>
      <c r="D103" s="755"/>
      <c r="E103" s="755"/>
      <c r="F103" s="755"/>
      <c r="G103" s="755"/>
      <c r="H103" s="755"/>
      <c r="I103" s="755"/>
      <c r="J103" s="755"/>
      <c r="K103" s="755"/>
      <c r="L103" s="755"/>
      <c r="M103" s="755"/>
      <c r="N103" s="755"/>
      <c r="O103" s="755"/>
    </row>
    <row r="104" spans="1:15">
      <c r="A104" s="755"/>
      <c r="B104" s="755"/>
      <c r="C104" s="755"/>
      <c r="D104" s="755"/>
      <c r="E104" s="755"/>
      <c r="F104" s="755"/>
      <c r="G104" s="755"/>
      <c r="H104" s="755"/>
      <c r="I104" s="755"/>
      <c r="J104" s="755"/>
      <c r="K104" s="755"/>
      <c r="L104" s="755"/>
      <c r="M104" s="755"/>
      <c r="N104" s="755"/>
      <c r="O104" s="755"/>
    </row>
    <row r="105" spans="1:15">
      <c r="A105" s="755"/>
      <c r="B105" s="755"/>
      <c r="C105" s="755"/>
      <c r="D105" s="755"/>
      <c r="E105" s="755"/>
      <c r="F105" s="755"/>
      <c r="G105" s="755"/>
      <c r="H105" s="755"/>
      <c r="I105" s="755"/>
      <c r="J105" s="755"/>
      <c r="K105" s="755"/>
      <c r="L105" s="755"/>
      <c r="M105" s="755"/>
      <c r="N105" s="755"/>
      <c r="O105" s="755"/>
    </row>
    <row r="106" spans="1:15">
      <c r="A106" s="755"/>
      <c r="B106" s="755"/>
      <c r="C106" s="755"/>
      <c r="D106" s="755"/>
      <c r="E106" s="755"/>
      <c r="F106" s="755"/>
      <c r="G106" s="755"/>
      <c r="H106" s="755"/>
      <c r="I106" s="755"/>
      <c r="J106" s="755"/>
      <c r="K106" s="755"/>
      <c r="L106" s="755"/>
      <c r="M106" s="755"/>
      <c r="N106" s="755"/>
      <c r="O106" s="755"/>
    </row>
    <row r="107" spans="1:15">
      <c r="A107" s="755"/>
      <c r="B107" s="755"/>
      <c r="C107" s="755"/>
      <c r="D107" s="755"/>
      <c r="E107" s="755"/>
      <c r="F107" s="755"/>
      <c r="G107" s="755"/>
      <c r="H107" s="755"/>
      <c r="I107" s="755"/>
      <c r="J107" s="755"/>
      <c r="K107" s="755"/>
      <c r="L107" s="755"/>
      <c r="M107" s="755"/>
      <c r="N107" s="755"/>
      <c r="O107" s="755"/>
    </row>
    <row r="108" spans="1:15">
      <c r="A108" s="755"/>
      <c r="B108" s="755"/>
      <c r="C108" s="755"/>
      <c r="D108" s="755"/>
      <c r="E108" s="755"/>
      <c r="F108" s="755"/>
      <c r="G108" s="755"/>
      <c r="H108" s="755"/>
      <c r="I108" s="755"/>
      <c r="J108" s="755"/>
      <c r="K108" s="755"/>
      <c r="L108" s="755"/>
      <c r="M108" s="755"/>
      <c r="N108" s="755"/>
      <c r="O108" s="755"/>
    </row>
    <row r="109" spans="1:15">
      <c r="A109" s="755"/>
      <c r="B109" s="755"/>
      <c r="C109" s="755"/>
      <c r="D109" s="755"/>
      <c r="E109" s="755"/>
      <c r="F109" s="755"/>
      <c r="G109" s="755"/>
      <c r="H109" s="755"/>
      <c r="I109" s="755"/>
      <c r="J109" s="755"/>
      <c r="K109" s="755"/>
      <c r="L109" s="755"/>
      <c r="M109" s="755"/>
      <c r="N109" s="755"/>
      <c r="O109" s="755"/>
    </row>
    <row r="110" spans="1:15">
      <c r="A110" s="755"/>
      <c r="B110" s="755"/>
      <c r="C110" s="755"/>
      <c r="D110" s="755"/>
      <c r="E110" s="755"/>
      <c r="F110" s="755"/>
      <c r="G110" s="755"/>
      <c r="H110" s="755"/>
      <c r="I110" s="755"/>
      <c r="J110" s="755"/>
      <c r="K110" s="755"/>
      <c r="L110" s="755"/>
      <c r="M110" s="755"/>
      <c r="N110" s="755"/>
      <c r="O110" s="755"/>
    </row>
    <row r="111" spans="1:15">
      <c r="A111" s="755"/>
      <c r="B111" s="755"/>
      <c r="C111" s="755"/>
      <c r="D111" s="755"/>
      <c r="E111" s="755"/>
      <c r="F111" s="755"/>
      <c r="G111" s="755"/>
      <c r="H111" s="755"/>
      <c r="I111" s="755"/>
      <c r="J111" s="755"/>
      <c r="K111" s="755"/>
      <c r="L111" s="755"/>
      <c r="M111" s="755"/>
      <c r="N111" s="755"/>
      <c r="O111" s="755"/>
    </row>
    <row r="112" spans="1:15">
      <c r="A112" s="755"/>
      <c r="B112" s="755"/>
      <c r="C112" s="755"/>
      <c r="D112" s="755"/>
      <c r="E112" s="755"/>
      <c r="F112" s="755"/>
      <c r="G112" s="755"/>
      <c r="H112" s="755"/>
      <c r="I112" s="755"/>
      <c r="J112" s="755"/>
      <c r="K112" s="755"/>
      <c r="L112" s="755"/>
      <c r="M112" s="755"/>
      <c r="N112" s="755"/>
      <c r="O112" s="755"/>
    </row>
    <row r="113" spans="1:15">
      <c r="A113" s="755"/>
      <c r="B113" s="755"/>
      <c r="C113" s="755"/>
      <c r="D113" s="755"/>
      <c r="E113" s="755"/>
      <c r="F113" s="755"/>
      <c r="G113" s="755"/>
      <c r="H113" s="755"/>
      <c r="I113" s="755"/>
      <c r="J113" s="755"/>
      <c r="K113" s="755"/>
      <c r="L113" s="755"/>
      <c r="M113" s="755"/>
      <c r="N113" s="755"/>
      <c r="O113" s="755"/>
    </row>
    <row r="114" spans="1:15">
      <c r="A114" s="755"/>
      <c r="B114" s="755"/>
      <c r="C114" s="755"/>
      <c r="D114" s="755"/>
      <c r="E114" s="755"/>
      <c r="F114" s="755"/>
      <c r="G114" s="755"/>
      <c r="H114" s="755"/>
      <c r="I114" s="755"/>
      <c r="J114" s="755"/>
      <c r="K114" s="755"/>
      <c r="L114" s="755"/>
      <c r="M114" s="755"/>
      <c r="N114" s="755"/>
      <c r="O114" s="755"/>
    </row>
    <row r="115" spans="1:15">
      <c r="A115" s="755"/>
      <c r="B115" s="755"/>
      <c r="C115" s="755"/>
      <c r="D115" s="755"/>
      <c r="E115" s="755"/>
      <c r="F115" s="755"/>
      <c r="G115" s="755"/>
      <c r="H115" s="755"/>
      <c r="I115" s="755"/>
      <c r="J115" s="755"/>
      <c r="K115" s="755"/>
      <c r="L115" s="755"/>
      <c r="M115" s="755"/>
      <c r="N115" s="755"/>
      <c r="O115" s="755"/>
    </row>
    <row r="116" spans="1:15">
      <c r="A116" s="755"/>
      <c r="B116" s="755"/>
      <c r="C116" s="755"/>
      <c r="D116" s="755"/>
      <c r="E116" s="755"/>
      <c r="F116" s="755"/>
      <c r="G116" s="755"/>
      <c r="H116" s="755"/>
      <c r="I116" s="755"/>
      <c r="J116" s="755"/>
      <c r="K116" s="755"/>
      <c r="L116" s="755"/>
      <c r="M116" s="755"/>
      <c r="N116" s="755"/>
      <c r="O116" s="755"/>
    </row>
    <row r="117" spans="1:15">
      <c r="A117" s="755"/>
      <c r="B117" s="755"/>
      <c r="C117" s="755"/>
      <c r="D117" s="755"/>
      <c r="E117" s="755"/>
      <c r="F117" s="755"/>
      <c r="G117" s="755"/>
      <c r="H117" s="755"/>
      <c r="I117" s="755"/>
      <c r="J117" s="755"/>
      <c r="K117" s="755"/>
      <c r="L117" s="755"/>
      <c r="M117" s="755"/>
      <c r="N117" s="755"/>
      <c r="O117" s="755"/>
    </row>
    <row r="118" spans="1:15">
      <c r="A118" s="755"/>
      <c r="B118" s="755"/>
      <c r="C118" s="755"/>
      <c r="D118" s="755"/>
      <c r="E118" s="755"/>
      <c r="F118" s="755"/>
      <c r="G118" s="755"/>
      <c r="H118" s="755"/>
      <c r="I118" s="755"/>
      <c r="J118" s="755"/>
      <c r="K118" s="755"/>
      <c r="L118" s="755"/>
      <c r="M118" s="755"/>
      <c r="N118" s="755"/>
      <c r="O118" s="755"/>
    </row>
    <row r="119" spans="1:15">
      <c r="A119" s="755"/>
      <c r="B119" s="755"/>
      <c r="C119" s="755"/>
      <c r="D119" s="755"/>
      <c r="E119" s="755"/>
      <c r="F119" s="755"/>
      <c r="G119" s="755"/>
      <c r="H119" s="755"/>
      <c r="I119" s="755"/>
      <c r="J119" s="755"/>
      <c r="K119" s="755"/>
      <c r="L119" s="755"/>
      <c r="M119" s="755"/>
      <c r="N119" s="755"/>
      <c r="O119" s="755"/>
    </row>
    <row r="120" spans="1:15">
      <c r="A120" s="755"/>
      <c r="B120" s="755"/>
      <c r="C120" s="755"/>
      <c r="D120" s="755"/>
      <c r="E120" s="755"/>
      <c r="F120" s="755"/>
      <c r="G120" s="755"/>
      <c r="H120" s="755"/>
      <c r="I120" s="755"/>
      <c r="J120" s="755"/>
      <c r="K120" s="755"/>
      <c r="L120" s="755"/>
      <c r="M120" s="755"/>
      <c r="N120" s="755"/>
      <c r="O120" s="755"/>
    </row>
    <row r="121" spans="1:15">
      <c r="A121" s="755"/>
      <c r="B121" s="755"/>
      <c r="C121" s="755"/>
      <c r="D121" s="755"/>
      <c r="E121" s="755"/>
      <c r="F121" s="755"/>
      <c r="G121" s="755"/>
      <c r="H121" s="755"/>
      <c r="I121" s="755"/>
      <c r="J121" s="755"/>
      <c r="K121" s="755"/>
      <c r="L121" s="755"/>
      <c r="M121" s="755"/>
      <c r="N121" s="755"/>
      <c r="O121" s="755"/>
    </row>
    <row r="122" spans="1:15">
      <c r="A122" s="755"/>
      <c r="B122" s="755"/>
      <c r="C122" s="755"/>
      <c r="D122" s="755"/>
      <c r="E122" s="755"/>
      <c r="F122" s="755"/>
      <c r="G122" s="755"/>
      <c r="H122" s="755"/>
      <c r="I122" s="755"/>
      <c r="J122" s="755"/>
      <c r="K122" s="755"/>
      <c r="L122" s="755"/>
      <c r="M122" s="755"/>
      <c r="N122" s="755"/>
      <c r="O122" s="755"/>
    </row>
    <row r="123" spans="1:15">
      <c r="A123" s="755"/>
      <c r="B123" s="755"/>
      <c r="C123" s="755"/>
      <c r="D123" s="755"/>
      <c r="E123" s="755"/>
      <c r="F123" s="755"/>
      <c r="G123" s="755"/>
      <c r="H123" s="755"/>
      <c r="I123" s="755"/>
      <c r="J123" s="755"/>
      <c r="K123" s="755"/>
      <c r="L123" s="755"/>
      <c r="M123" s="755"/>
      <c r="N123" s="755"/>
      <c r="O123" s="755"/>
    </row>
    <row r="124" spans="1:15">
      <c r="A124" s="755"/>
      <c r="B124" s="755"/>
      <c r="C124" s="755"/>
      <c r="D124" s="755"/>
      <c r="E124" s="755"/>
      <c r="F124" s="755"/>
      <c r="G124" s="755"/>
      <c r="H124" s="755"/>
      <c r="I124" s="755"/>
      <c r="J124" s="755"/>
      <c r="K124" s="755"/>
      <c r="L124" s="755"/>
      <c r="M124" s="755"/>
      <c r="N124" s="755"/>
      <c r="O124" s="755"/>
    </row>
    <row r="125" spans="1:15">
      <c r="A125" s="755"/>
      <c r="B125" s="755"/>
      <c r="C125" s="755"/>
      <c r="D125" s="755"/>
      <c r="E125" s="755"/>
      <c r="F125" s="755"/>
      <c r="G125" s="755"/>
      <c r="H125" s="755"/>
      <c r="I125" s="755"/>
      <c r="J125" s="755"/>
      <c r="K125" s="755"/>
      <c r="L125" s="755"/>
      <c r="M125" s="755"/>
      <c r="N125" s="755"/>
      <c r="O125" s="755"/>
    </row>
    <row r="126" spans="1:15">
      <c r="A126" s="755"/>
      <c r="B126" s="755"/>
      <c r="C126" s="755"/>
      <c r="D126" s="755"/>
      <c r="E126" s="755"/>
      <c r="F126" s="755"/>
      <c r="G126" s="755"/>
      <c r="H126" s="755"/>
      <c r="I126" s="755"/>
      <c r="J126" s="755"/>
      <c r="K126" s="755"/>
      <c r="L126" s="755"/>
      <c r="M126" s="755"/>
      <c r="N126" s="755"/>
      <c r="O126" s="755"/>
    </row>
    <row r="127" spans="1:15">
      <c r="A127" s="755"/>
      <c r="B127" s="755"/>
      <c r="C127" s="755"/>
      <c r="D127" s="755"/>
      <c r="E127" s="755"/>
      <c r="F127" s="755"/>
      <c r="G127" s="755"/>
      <c r="H127" s="755"/>
      <c r="I127" s="755"/>
      <c r="J127" s="755"/>
      <c r="K127" s="755"/>
      <c r="L127" s="755"/>
      <c r="M127" s="755"/>
      <c r="N127" s="755"/>
      <c r="O127" s="755"/>
    </row>
    <row r="128" spans="1:15">
      <c r="A128" s="755"/>
      <c r="B128" s="755"/>
      <c r="C128" s="755"/>
      <c r="D128" s="755"/>
      <c r="E128" s="755"/>
      <c r="F128" s="755"/>
      <c r="G128" s="755"/>
      <c r="H128" s="755"/>
      <c r="I128" s="755"/>
      <c r="J128" s="755"/>
      <c r="K128" s="755"/>
      <c r="L128" s="755"/>
      <c r="M128" s="755"/>
      <c r="N128" s="755"/>
      <c r="O128" s="755"/>
    </row>
    <row r="129" spans="1:15">
      <c r="A129" s="755"/>
      <c r="B129" s="755"/>
      <c r="C129" s="755"/>
      <c r="D129" s="755"/>
      <c r="E129" s="755"/>
      <c r="F129" s="755"/>
      <c r="G129" s="755"/>
      <c r="H129" s="755"/>
      <c r="I129" s="755"/>
      <c r="J129" s="755"/>
      <c r="K129" s="755"/>
      <c r="L129" s="755"/>
      <c r="M129" s="755"/>
      <c r="N129" s="755"/>
      <c r="O129" s="755"/>
    </row>
    <row r="130" spans="1:15">
      <c r="A130" s="755"/>
      <c r="B130" s="755"/>
      <c r="C130" s="755"/>
      <c r="D130" s="755"/>
      <c r="E130" s="755"/>
      <c r="F130" s="755"/>
      <c r="G130" s="755"/>
      <c r="H130" s="755"/>
      <c r="I130" s="755"/>
      <c r="J130" s="755"/>
      <c r="K130" s="755"/>
      <c r="L130" s="755"/>
      <c r="M130" s="755"/>
      <c r="N130" s="755"/>
      <c r="O130" s="755"/>
    </row>
    <row r="131" spans="1:15">
      <c r="A131" s="755"/>
      <c r="B131" s="755"/>
      <c r="C131" s="755"/>
      <c r="D131" s="755"/>
      <c r="E131" s="755"/>
      <c r="F131" s="755"/>
      <c r="G131" s="755"/>
      <c r="H131" s="755"/>
      <c r="I131" s="755"/>
      <c r="J131" s="755"/>
      <c r="K131" s="755"/>
      <c r="L131" s="755"/>
      <c r="M131" s="755"/>
      <c r="N131" s="755"/>
      <c r="O131" s="755"/>
    </row>
    <row r="132" spans="1:15">
      <c r="A132" s="755"/>
      <c r="B132" s="755"/>
      <c r="C132" s="755"/>
      <c r="D132" s="755"/>
      <c r="E132" s="755"/>
      <c r="F132" s="755"/>
      <c r="G132" s="755"/>
      <c r="H132" s="755"/>
      <c r="I132" s="755"/>
      <c r="J132" s="755"/>
      <c r="K132" s="755"/>
      <c r="L132" s="755"/>
      <c r="M132" s="755"/>
      <c r="N132" s="755"/>
      <c r="O132" s="755"/>
    </row>
    <row r="133" spans="1:15">
      <c r="A133" s="755"/>
      <c r="B133" s="755"/>
      <c r="C133" s="755"/>
      <c r="D133" s="755"/>
      <c r="E133" s="755"/>
      <c r="F133" s="755"/>
      <c r="G133" s="755"/>
      <c r="H133" s="755"/>
      <c r="I133" s="755"/>
      <c r="J133" s="755"/>
      <c r="K133" s="755"/>
      <c r="L133" s="755"/>
      <c r="M133" s="755"/>
      <c r="N133" s="755"/>
      <c r="O133" s="755"/>
    </row>
    <row r="134" spans="1:15">
      <c r="A134" s="755"/>
      <c r="B134" s="755"/>
      <c r="C134" s="755"/>
      <c r="D134" s="755"/>
      <c r="E134" s="755"/>
      <c r="F134" s="755"/>
      <c r="G134" s="755"/>
      <c r="H134" s="755"/>
      <c r="I134" s="755"/>
      <c r="J134" s="755"/>
      <c r="K134" s="755"/>
      <c r="L134" s="755"/>
      <c r="M134" s="755"/>
      <c r="N134" s="755"/>
      <c r="O134" s="755"/>
    </row>
    <row r="135" spans="1:15">
      <c r="A135" s="755"/>
      <c r="B135" s="755"/>
      <c r="C135" s="755"/>
      <c r="D135" s="755"/>
      <c r="E135" s="755"/>
      <c r="F135" s="755"/>
      <c r="G135" s="755"/>
      <c r="H135" s="755"/>
      <c r="I135" s="755"/>
      <c r="J135" s="755"/>
      <c r="K135" s="755"/>
      <c r="L135" s="755"/>
      <c r="M135" s="755"/>
      <c r="N135" s="755"/>
      <c r="O135" s="755"/>
    </row>
    <row r="136" spans="1:15">
      <c r="A136" s="755"/>
      <c r="B136" s="755"/>
      <c r="C136" s="755"/>
      <c r="D136" s="755"/>
      <c r="E136" s="755"/>
      <c r="F136" s="755"/>
      <c r="G136" s="755"/>
      <c r="H136" s="755"/>
      <c r="I136" s="755"/>
      <c r="J136" s="755"/>
      <c r="K136" s="755"/>
      <c r="L136" s="755"/>
      <c r="M136" s="755"/>
      <c r="N136" s="755"/>
      <c r="O136" s="755"/>
    </row>
    <row r="137" spans="1:15">
      <c r="A137" s="755"/>
      <c r="B137" s="755"/>
      <c r="C137" s="755"/>
      <c r="D137" s="755"/>
      <c r="E137" s="755"/>
      <c r="F137" s="755"/>
      <c r="G137" s="755"/>
      <c r="H137" s="755"/>
      <c r="I137" s="755"/>
      <c r="J137" s="755"/>
      <c r="K137" s="755"/>
      <c r="L137" s="755"/>
      <c r="M137" s="755"/>
      <c r="N137" s="755"/>
      <c r="O137" s="755"/>
    </row>
    <row r="138" spans="1:15">
      <c r="A138" s="755"/>
      <c r="B138" s="755"/>
      <c r="C138" s="755"/>
      <c r="D138" s="755"/>
      <c r="E138" s="755"/>
      <c r="F138" s="755"/>
      <c r="G138" s="755"/>
      <c r="H138" s="755"/>
      <c r="I138" s="755"/>
      <c r="J138" s="755"/>
      <c r="K138" s="755"/>
      <c r="L138" s="755"/>
      <c r="M138" s="755"/>
      <c r="N138" s="755"/>
      <c r="O138" s="755"/>
    </row>
    <row r="139" spans="1:15">
      <c r="A139" s="755"/>
      <c r="B139" s="755"/>
      <c r="C139" s="755"/>
      <c r="D139" s="755"/>
      <c r="E139" s="755"/>
      <c r="F139" s="755"/>
      <c r="G139" s="755"/>
      <c r="H139" s="755"/>
      <c r="I139" s="755"/>
      <c r="J139" s="755"/>
      <c r="K139" s="755"/>
      <c r="L139" s="755"/>
      <c r="M139" s="755"/>
      <c r="N139" s="755"/>
      <c r="O139" s="755"/>
    </row>
    <row r="140" spans="1:15">
      <c r="A140" s="755"/>
      <c r="B140" s="755"/>
      <c r="C140" s="755"/>
      <c r="D140" s="755"/>
      <c r="E140" s="755"/>
      <c r="F140" s="755"/>
      <c r="G140" s="755"/>
      <c r="H140" s="755"/>
      <c r="I140" s="755"/>
      <c r="J140" s="755"/>
      <c r="K140" s="755"/>
      <c r="L140" s="755"/>
      <c r="M140" s="755"/>
      <c r="N140" s="755"/>
      <c r="O140" s="755"/>
    </row>
    <row r="141" spans="1:15">
      <c r="A141" s="755"/>
      <c r="B141" s="755"/>
      <c r="C141" s="755"/>
      <c r="D141" s="755"/>
      <c r="E141" s="755"/>
      <c r="F141" s="755"/>
      <c r="G141" s="755"/>
      <c r="H141" s="755"/>
      <c r="I141" s="755"/>
      <c r="J141" s="755"/>
      <c r="K141" s="755"/>
      <c r="L141" s="755"/>
      <c r="M141" s="755"/>
      <c r="N141" s="755"/>
      <c r="O141" s="755"/>
    </row>
    <row r="142" spans="1:15">
      <c r="A142" s="755"/>
      <c r="B142" s="755"/>
      <c r="C142" s="755"/>
      <c r="D142" s="755"/>
      <c r="E142" s="755"/>
      <c r="F142" s="755"/>
      <c r="G142" s="755"/>
      <c r="H142" s="755"/>
      <c r="I142" s="755"/>
      <c r="J142" s="755"/>
      <c r="K142" s="755"/>
      <c r="L142" s="755"/>
      <c r="M142" s="755"/>
      <c r="N142" s="755"/>
      <c r="O142" s="755"/>
    </row>
    <row r="143" spans="1:15">
      <c r="A143" s="755"/>
      <c r="B143" s="755"/>
      <c r="C143" s="755"/>
      <c r="D143" s="755"/>
      <c r="E143" s="755"/>
      <c r="F143" s="755"/>
      <c r="G143" s="755"/>
      <c r="H143" s="755"/>
      <c r="I143" s="755"/>
      <c r="J143" s="755"/>
      <c r="K143" s="755"/>
      <c r="L143" s="755"/>
      <c r="M143" s="755"/>
      <c r="N143" s="755"/>
      <c r="O143" s="755"/>
    </row>
    <row r="144" spans="1:15">
      <c r="A144" s="755"/>
      <c r="B144" s="755"/>
      <c r="C144" s="755"/>
      <c r="D144" s="755"/>
      <c r="E144" s="755"/>
      <c r="F144" s="755"/>
      <c r="G144" s="755"/>
      <c r="H144" s="755"/>
      <c r="I144" s="755"/>
      <c r="J144" s="755"/>
      <c r="K144" s="755"/>
      <c r="L144" s="755"/>
      <c r="M144" s="755"/>
      <c r="N144" s="755"/>
      <c r="O144" s="755"/>
    </row>
    <row r="145" spans="1:15">
      <c r="A145" s="755"/>
      <c r="B145" s="755"/>
      <c r="C145" s="755"/>
      <c r="D145" s="755"/>
      <c r="E145" s="755"/>
      <c r="F145" s="755"/>
      <c r="G145" s="755"/>
      <c r="H145" s="755"/>
      <c r="I145" s="755"/>
      <c r="J145" s="755"/>
      <c r="K145" s="755"/>
      <c r="L145" s="755"/>
      <c r="M145" s="755"/>
      <c r="N145" s="755"/>
      <c r="O145" s="755"/>
    </row>
    <row r="146" spans="1:15">
      <c r="A146" s="755"/>
      <c r="B146" s="755"/>
      <c r="C146" s="755"/>
      <c r="D146" s="755"/>
      <c r="E146" s="755"/>
      <c r="F146" s="755"/>
      <c r="G146" s="755"/>
      <c r="H146" s="755"/>
      <c r="I146" s="755"/>
      <c r="J146" s="755"/>
      <c r="K146" s="755"/>
      <c r="L146" s="755"/>
      <c r="M146" s="755"/>
      <c r="N146" s="755"/>
      <c r="O146" s="755"/>
    </row>
    <row r="147" spans="1:15">
      <c r="A147" s="755"/>
      <c r="B147" s="755"/>
      <c r="C147" s="755"/>
      <c r="D147" s="755"/>
      <c r="E147" s="755"/>
      <c r="F147" s="755"/>
      <c r="G147" s="755"/>
      <c r="H147" s="755"/>
      <c r="I147" s="755"/>
      <c r="J147" s="755"/>
      <c r="K147" s="755"/>
      <c r="L147" s="755"/>
      <c r="M147" s="755"/>
      <c r="N147" s="755"/>
      <c r="O147" s="755"/>
    </row>
    <row r="148" spans="1:15">
      <c r="A148" s="755"/>
      <c r="B148" s="755"/>
      <c r="C148" s="755"/>
      <c r="D148" s="755"/>
      <c r="E148" s="755"/>
      <c r="F148" s="755"/>
      <c r="G148" s="755"/>
      <c r="H148" s="755"/>
      <c r="I148" s="755"/>
      <c r="J148" s="755"/>
      <c r="K148" s="755"/>
      <c r="L148" s="755"/>
      <c r="M148" s="755"/>
      <c r="N148" s="755"/>
      <c r="O148" s="755"/>
    </row>
    <row r="149" spans="1:15">
      <c r="A149" s="755"/>
      <c r="B149" s="755"/>
      <c r="C149" s="755"/>
      <c r="D149" s="755"/>
      <c r="E149" s="755"/>
      <c r="F149" s="755"/>
      <c r="G149" s="755"/>
      <c r="H149" s="755"/>
      <c r="I149" s="755"/>
      <c r="J149" s="755"/>
      <c r="K149" s="755"/>
      <c r="L149" s="755"/>
      <c r="M149" s="755"/>
      <c r="N149" s="755"/>
      <c r="O149" s="755"/>
    </row>
    <row r="150" spans="1:15">
      <c r="A150" s="755"/>
      <c r="B150" s="755"/>
      <c r="C150" s="755"/>
      <c r="D150" s="755"/>
      <c r="E150" s="755"/>
      <c r="F150" s="755"/>
      <c r="G150" s="755"/>
      <c r="H150" s="755"/>
      <c r="I150" s="755"/>
      <c r="J150" s="755"/>
      <c r="K150" s="755"/>
      <c r="L150" s="755"/>
      <c r="M150" s="755"/>
      <c r="N150" s="755"/>
      <c r="O150" s="755"/>
    </row>
    <row r="151" spans="1:15">
      <c r="A151" s="755"/>
      <c r="B151" s="755"/>
      <c r="C151" s="755"/>
      <c r="D151" s="755"/>
      <c r="E151" s="755"/>
      <c r="F151" s="755"/>
      <c r="G151" s="755"/>
      <c r="H151" s="755"/>
      <c r="I151" s="755"/>
      <c r="J151" s="755"/>
      <c r="K151" s="755"/>
      <c r="L151" s="755"/>
      <c r="M151" s="755"/>
      <c r="N151" s="755"/>
      <c r="O151" s="755"/>
    </row>
    <row r="152" spans="1:15">
      <c r="A152" s="755"/>
      <c r="B152" s="755"/>
      <c r="C152" s="755"/>
      <c r="D152" s="755"/>
      <c r="E152" s="755"/>
      <c r="F152" s="755"/>
      <c r="G152" s="755"/>
      <c r="H152" s="755"/>
      <c r="I152" s="755"/>
      <c r="J152" s="755"/>
      <c r="K152" s="755"/>
      <c r="L152" s="755"/>
      <c r="M152" s="755"/>
      <c r="N152" s="755"/>
      <c r="O152" s="755"/>
    </row>
    <row r="153" spans="1:15">
      <c r="A153" s="755"/>
      <c r="B153" s="755"/>
      <c r="C153" s="755"/>
      <c r="D153" s="755"/>
      <c r="E153" s="755"/>
      <c r="F153" s="755"/>
      <c r="G153" s="755"/>
      <c r="H153" s="755"/>
      <c r="I153" s="755"/>
      <c r="J153" s="755"/>
      <c r="K153" s="755"/>
      <c r="L153" s="755"/>
      <c r="M153" s="755"/>
      <c r="N153" s="755"/>
      <c r="O153" s="755"/>
    </row>
    <row r="154" spans="1:15">
      <c r="A154" s="755"/>
      <c r="B154" s="755"/>
      <c r="C154" s="755"/>
      <c r="D154" s="755"/>
      <c r="E154" s="755"/>
      <c r="F154" s="755"/>
      <c r="G154" s="755"/>
      <c r="H154" s="755"/>
      <c r="I154" s="755"/>
      <c r="J154" s="755"/>
      <c r="K154" s="755"/>
      <c r="L154" s="755"/>
      <c r="M154" s="755"/>
      <c r="N154" s="755"/>
      <c r="O154" s="755"/>
    </row>
    <row r="155" spans="1:15">
      <c r="A155" s="755"/>
      <c r="B155" s="755"/>
      <c r="C155" s="755"/>
      <c r="D155" s="755"/>
      <c r="E155" s="755"/>
      <c r="F155" s="755"/>
      <c r="G155" s="755"/>
      <c r="H155" s="755"/>
      <c r="I155" s="755"/>
      <c r="J155" s="755"/>
      <c r="K155" s="755"/>
      <c r="L155" s="755"/>
      <c r="M155" s="755"/>
      <c r="N155" s="755"/>
      <c r="O155" s="755"/>
    </row>
    <row r="156" spans="1:15">
      <c r="A156" s="755"/>
      <c r="B156" s="755"/>
      <c r="C156" s="755"/>
      <c r="D156" s="755"/>
      <c r="E156" s="755"/>
      <c r="F156" s="755"/>
      <c r="G156" s="755"/>
      <c r="H156" s="755"/>
      <c r="I156" s="755"/>
      <c r="J156" s="755"/>
      <c r="K156" s="755"/>
      <c r="L156" s="755"/>
      <c r="M156" s="755"/>
      <c r="N156" s="755"/>
      <c r="O156" s="755"/>
    </row>
    <row r="157" spans="1:15">
      <c r="A157" s="755"/>
      <c r="B157" s="755"/>
      <c r="C157" s="755"/>
      <c r="D157" s="755"/>
      <c r="E157" s="755"/>
      <c r="F157" s="755"/>
      <c r="G157" s="755"/>
      <c r="H157" s="755"/>
      <c r="I157" s="755"/>
      <c r="J157" s="755"/>
      <c r="K157" s="755"/>
      <c r="L157" s="755"/>
      <c r="M157" s="755"/>
      <c r="N157" s="755"/>
      <c r="O157" s="755"/>
    </row>
    <row r="158" spans="1:15">
      <c r="A158" s="755"/>
      <c r="B158" s="755"/>
      <c r="C158" s="755"/>
      <c r="D158" s="755"/>
      <c r="E158" s="755"/>
      <c r="F158" s="755"/>
      <c r="G158" s="755"/>
      <c r="H158" s="755"/>
      <c r="I158" s="755"/>
      <c r="J158" s="755"/>
      <c r="K158" s="755"/>
      <c r="L158" s="755"/>
      <c r="M158" s="755"/>
      <c r="N158" s="755"/>
      <c r="O158" s="755"/>
    </row>
    <row r="159" spans="1:15">
      <c r="A159" s="755"/>
      <c r="B159" s="755"/>
      <c r="C159" s="755"/>
      <c r="D159" s="755"/>
      <c r="E159" s="755"/>
      <c r="F159" s="755"/>
      <c r="G159" s="755"/>
      <c r="H159" s="755"/>
      <c r="I159" s="755"/>
      <c r="J159" s="755"/>
      <c r="K159" s="755"/>
      <c r="L159" s="755"/>
      <c r="M159" s="755"/>
      <c r="N159" s="755"/>
      <c r="O159" s="755"/>
    </row>
    <row r="160" spans="1:15">
      <c r="A160" s="755"/>
      <c r="B160" s="755"/>
      <c r="C160" s="755"/>
      <c r="D160" s="755"/>
      <c r="E160" s="755"/>
      <c r="F160" s="755"/>
      <c r="G160" s="755"/>
      <c r="H160" s="755"/>
      <c r="I160" s="755"/>
      <c r="J160" s="755"/>
      <c r="K160" s="755"/>
      <c r="L160" s="755"/>
      <c r="M160" s="755"/>
      <c r="N160" s="755"/>
      <c r="O160" s="755"/>
    </row>
    <row r="161" spans="1:15">
      <c r="A161" s="755"/>
      <c r="B161" s="755"/>
      <c r="C161" s="755"/>
      <c r="D161" s="755"/>
      <c r="E161" s="755"/>
      <c r="F161" s="755"/>
      <c r="G161" s="755"/>
      <c r="H161" s="755"/>
      <c r="I161" s="755"/>
      <c r="J161" s="755"/>
      <c r="K161" s="755"/>
      <c r="L161" s="755"/>
      <c r="M161" s="755"/>
      <c r="N161" s="755"/>
      <c r="O161" s="755"/>
    </row>
    <row r="162" spans="1:15">
      <c r="A162" s="755"/>
      <c r="B162" s="755"/>
      <c r="C162" s="755"/>
      <c r="D162" s="755"/>
      <c r="E162" s="755"/>
      <c r="F162" s="755"/>
      <c r="G162" s="755"/>
      <c r="H162" s="755"/>
      <c r="I162" s="755"/>
      <c r="J162" s="755"/>
      <c r="K162" s="755"/>
      <c r="L162" s="755"/>
      <c r="M162" s="755"/>
      <c r="N162" s="755"/>
      <c r="O162" s="755"/>
    </row>
    <row r="163" spans="1:15">
      <c r="A163" s="755"/>
      <c r="B163" s="755"/>
      <c r="C163" s="755"/>
      <c r="D163" s="755"/>
      <c r="E163" s="755"/>
      <c r="F163" s="755"/>
      <c r="G163" s="755"/>
      <c r="H163" s="755"/>
      <c r="I163" s="755"/>
      <c r="J163" s="755"/>
      <c r="K163" s="755"/>
      <c r="L163" s="755"/>
      <c r="M163" s="755"/>
      <c r="N163" s="755"/>
      <c r="O163" s="755"/>
    </row>
    <row r="164" spans="1:15">
      <c r="A164" s="755"/>
      <c r="B164" s="755"/>
      <c r="C164" s="755"/>
      <c r="D164" s="755"/>
      <c r="E164" s="755"/>
      <c r="F164" s="755"/>
      <c r="G164" s="755"/>
      <c r="H164" s="755"/>
      <c r="I164" s="755"/>
      <c r="J164" s="755"/>
      <c r="K164" s="755"/>
      <c r="L164" s="755"/>
      <c r="M164" s="755"/>
      <c r="N164" s="755"/>
      <c r="O164" s="755"/>
    </row>
    <row r="165" spans="1:15">
      <c r="A165" s="755"/>
      <c r="B165" s="755"/>
      <c r="C165" s="755"/>
      <c r="D165" s="755"/>
      <c r="E165" s="755"/>
      <c r="F165" s="755"/>
      <c r="G165" s="755"/>
      <c r="H165" s="755"/>
      <c r="I165" s="755"/>
      <c r="J165" s="755"/>
      <c r="K165" s="755"/>
      <c r="L165" s="755"/>
      <c r="M165" s="755"/>
      <c r="N165" s="755"/>
      <c r="O165" s="755"/>
    </row>
    <row r="166" spans="1:15">
      <c r="A166" s="755"/>
      <c r="B166" s="755"/>
      <c r="C166" s="755"/>
      <c r="D166" s="755"/>
      <c r="E166" s="755"/>
      <c r="F166" s="755"/>
      <c r="G166" s="755"/>
      <c r="H166" s="755"/>
      <c r="I166" s="755"/>
      <c r="J166" s="755"/>
      <c r="K166" s="755"/>
      <c r="L166" s="755"/>
      <c r="M166" s="755"/>
      <c r="N166" s="755"/>
      <c r="O166" s="755"/>
    </row>
    <row r="167" spans="1:15">
      <c r="A167" s="755"/>
      <c r="B167" s="755"/>
      <c r="C167" s="755"/>
      <c r="D167" s="755"/>
      <c r="E167" s="755"/>
      <c r="F167" s="755"/>
      <c r="G167" s="755"/>
      <c r="H167" s="755"/>
      <c r="I167" s="755"/>
      <c r="J167" s="755"/>
      <c r="K167" s="755"/>
      <c r="L167" s="755"/>
      <c r="M167" s="755"/>
      <c r="N167" s="755"/>
      <c r="O167" s="755"/>
    </row>
    <row r="168" spans="1:15">
      <c r="A168" s="755"/>
      <c r="B168" s="755"/>
      <c r="C168" s="755"/>
      <c r="D168" s="755"/>
      <c r="E168" s="755"/>
      <c r="F168" s="755"/>
      <c r="G168" s="755"/>
      <c r="H168" s="755"/>
      <c r="I168" s="755"/>
      <c r="J168" s="755"/>
      <c r="K168" s="755"/>
      <c r="L168" s="755"/>
      <c r="M168" s="755"/>
      <c r="N168" s="755"/>
      <c r="O168" s="755"/>
    </row>
    <row r="169" spans="1:15">
      <c r="A169" s="755"/>
      <c r="B169" s="755"/>
      <c r="C169" s="755"/>
      <c r="D169" s="755"/>
      <c r="E169" s="755"/>
      <c r="F169" s="755"/>
      <c r="G169" s="755"/>
      <c r="H169" s="755"/>
      <c r="I169" s="755"/>
      <c r="J169" s="755"/>
      <c r="K169" s="755"/>
      <c r="L169" s="755"/>
      <c r="M169" s="755"/>
      <c r="N169" s="755"/>
      <c r="O169" s="755"/>
    </row>
    <row r="170" spans="1:15">
      <c r="A170" s="755"/>
      <c r="B170" s="755"/>
      <c r="C170" s="755"/>
      <c r="D170" s="755"/>
      <c r="E170" s="755"/>
      <c r="F170" s="755"/>
      <c r="G170" s="755"/>
      <c r="H170" s="755"/>
      <c r="I170" s="755"/>
      <c r="J170" s="755"/>
      <c r="K170" s="755"/>
      <c r="L170" s="755"/>
      <c r="M170" s="755"/>
      <c r="N170" s="755"/>
      <c r="O170" s="755"/>
    </row>
    <row r="171" spans="1:15">
      <c r="A171" s="755"/>
      <c r="B171" s="755"/>
      <c r="C171" s="755"/>
      <c r="D171" s="755"/>
      <c r="E171" s="755"/>
      <c r="F171" s="755"/>
      <c r="G171" s="755"/>
      <c r="H171" s="755"/>
      <c r="I171" s="755"/>
      <c r="J171" s="755"/>
      <c r="K171" s="755"/>
      <c r="L171" s="755"/>
      <c r="M171" s="755"/>
      <c r="N171" s="755"/>
      <c r="O171" s="755"/>
    </row>
    <row r="172" spans="1:15">
      <c r="A172" s="755"/>
      <c r="B172" s="755"/>
      <c r="C172" s="755"/>
      <c r="D172" s="755"/>
      <c r="E172" s="755"/>
      <c r="F172" s="755"/>
      <c r="G172" s="755"/>
      <c r="H172" s="755"/>
      <c r="I172" s="755"/>
      <c r="J172" s="755"/>
      <c r="K172" s="755"/>
      <c r="L172" s="755"/>
      <c r="M172" s="755"/>
      <c r="N172" s="755"/>
      <c r="O172" s="755"/>
    </row>
    <row r="173" spans="1:15">
      <c r="A173" s="755"/>
      <c r="B173" s="755"/>
      <c r="C173" s="755"/>
      <c r="D173" s="755"/>
      <c r="E173" s="755"/>
      <c r="F173" s="755"/>
      <c r="G173" s="755"/>
      <c r="H173" s="755"/>
      <c r="I173" s="755"/>
      <c r="J173" s="755"/>
      <c r="K173" s="755"/>
      <c r="L173" s="755"/>
      <c r="M173" s="755"/>
      <c r="N173" s="755"/>
      <c r="O173" s="755"/>
    </row>
    <row r="174" spans="1:15">
      <c r="A174" s="755"/>
      <c r="B174" s="755"/>
      <c r="C174" s="755"/>
      <c r="D174" s="755"/>
      <c r="E174" s="755"/>
      <c r="F174" s="755"/>
      <c r="G174" s="755"/>
      <c r="H174" s="755"/>
      <c r="I174" s="755"/>
      <c r="J174" s="755"/>
      <c r="K174" s="755"/>
      <c r="L174" s="755"/>
      <c r="M174" s="755"/>
      <c r="N174" s="755"/>
      <c r="O174" s="755"/>
    </row>
    <row r="175" spans="1:15">
      <c r="A175" s="755"/>
      <c r="B175" s="755"/>
      <c r="C175" s="755"/>
      <c r="D175" s="755"/>
      <c r="E175" s="755"/>
      <c r="F175" s="755"/>
      <c r="G175" s="755"/>
      <c r="H175" s="755"/>
      <c r="I175" s="755"/>
      <c r="J175" s="755"/>
      <c r="K175" s="755"/>
      <c r="L175" s="755"/>
      <c r="M175" s="755"/>
      <c r="N175" s="755"/>
      <c r="O175" s="755"/>
    </row>
    <row r="176" spans="1:15">
      <c r="A176" s="755"/>
      <c r="B176" s="755"/>
      <c r="C176" s="755"/>
      <c r="D176" s="755"/>
      <c r="E176" s="755"/>
      <c r="F176" s="755"/>
      <c r="G176" s="755"/>
      <c r="H176" s="755"/>
      <c r="I176" s="755"/>
      <c r="J176" s="755"/>
      <c r="K176" s="755"/>
      <c r="L176" s="755"/>
      <c r="M176" s="755"/>
      <c r="N176" s="755"/>
      <c r="O176" s="755"/>
    </row>
    <row r="177" spans="1:15">
      <c r="A177" s="755"/>
      <c r="B177" s="755"/>
      <c r="C177" s="755"/>
      <c r="D177" s="755"/>
      <c r="E177" s="755"/>
      <c r="F177" s="755"/>
      <c r="G177" s="755"/>
      <c r="H177" s="755"/>
      <c r="I177" s="755"/>
      <c r="J177" s="755"/>
      <c r="K177" s="755"/>
      <c r="L177" s="755"/>
      <c r="M177" s="755"/>
      <c r="N177" s="755"/>
      <c r="O177" s="755"/>
    </row>
    <row r="178" spans="1:15">
      <c r="A178" s="755"/>
      <c r="B178" s="755"/>
      <c r="C178" s="755"/>
      <c r="D178" s="755"/>
      <c r="E178" s="755"/>
      <c r="F178" s="755"/>
      <c r="G178" s="755"/>
      <c r="H178" s="755"/>
      <c r="I178" s="755"/>
      <c r="J178" s="755"/>
      <c r="K178" s="755"/>
      <c r="L178" s="755"/>
      <c r="M178" s="755"/>
      <c r="N178" s="755"/>
      <c r="O178" s="755"/>
    </row>
    <row r="179" spans="1:15">
      <c r="A179" s="755"/>
      <c r="B179" s="755"/>
      <c r="C179" s="755"/>
      <c r="D179" s="755"/>
      <c r="E179" s="755"/>
      <c r="F179" s="755"/>
      <c r="G179" s="755"/>
      <c r="H179" s="755"/>
      <c r="I179" s="755"/>
      <c r="J179" s="755"/>
      <c r="K179" s="755"/>
      <c r="L179" s="755"/>
      <c r="M179" s="755"/>
      <c r="N179" s="755"/>
      <c r="O179" s="755"/>
    </row>
    <row r="180" spans="1:15">
      <c r="A180" s="755"/>
      <c r="B180" s="755"/>
      <c r="C180" s="755"/>
      <c r="D180" s="755"/>
      <c r="E180" s="755"/>
      <c r="F180" s="755"/>
      <c r="G180" s="755"/>
      <c r="H180" s="755"/>
      <c r="I180" s="755"/>
      <c r="J180" s="755"/>
      <c r="K180" s="755"/>
      <c r="L180" s="755"/>
      <c r="M180" s="755"/>
      <c r="N180" s="755"/>
      <c r="O180" s="755"/>
    </row>
    <row r="181" spans="1:15">
      <c r="A181" s="755"/>
      <c r="B181" s="755"/>
      <c r="C181" s="755"/>
      <c r="D181" s="755"/>
      <c r="E181" s="755"/>
      <c r="F181" s="755"/>
      <c r="G181" s="755"/>
      <c r="H181" s="755"/>
      <c r="I181" s="755"/>
      <c r="J181" s="755"/>
      <c r="K181" s="755"/>
      <c r="L181" s="755"/>
      <c r="M181" s="755"/>
      <c r="N181" s="755"/>
      <c r="O181" s="755"/>
    </row>
    <row r="182" spans="1:15">
      <c r="A182" s="755"/>
      <c r="B182" s="755"/>
      <c r="C182" s="755"/>
      <c r="D182" s="755"/>
      <c r="E182" s="755"/>
      <c r="F182" s="755"/>
      <c r="G182" s="755"/>
      <c r="H182" s="755"/>
      <c r="I182" s="755"/>
      <c r="J182" s="755"/>
      <c r="K182" s="755"/>
      <c r="L182" s="755"/>
      <c r="M182" s="755"/>
      <c r="N182" s="755"/>
      <c r="O182" s="755"/>
    </row>
    <row r="183" spans="1:15">
      <c r="A183" s="755"/>
      <c r="B183" s="755"/>
      <c r="C183" s="755"/>
      <c r="D183" s="755"/>
      <c r="E183" s="755"/>
      <c r="F183" s="755"/>
      <c r="G183" s="755"/>
      <c r="H183" s="755"/>
      <c r="I183" s="755"/>
      <c r="J183" s="755"/>
      <c r="K183" s="755"/>
      <c r="L183" s="755"/>
      <c r="M183" s="755"/>
      <c r="N183" s="755"/>
      <c r="O183" s="755"/>
    </row>
    <row r="184" spans="1:15">
      <c r="A184" s="755"/>
      <c r="B184" s="755"/>
      <c r="C184" s="755"/>
      <c r="D184" s="755"/>
      <c r="E184" s="755"/>
      <c r="F184" s="755"/>
      <c r="G184" s="755"/>
      <c r="H184" s="755"/>
      <c r="I184" s="755"/>
      <c r="J184" s="755"/>
      <c r="K184" s="755"/>
      <c r="L184" s="755"/>
      <c r="M184" s="755"/>
      <c r="N184" s="755"/>
      <c r="O184" s="755"/>
    </row>
    <row r="185" spans="1:15">
      <c r="A185" s="755"/>
      <c r="B185" s="755"/>
      <c r="C185" s="755"/>
      <c r="D185" s="755"/>
      <c r="E185" s="755"/>
      <c r="F185" s="755"/>
      <c r="G185" s="755"/>
      <c r="H185" s="755"/>
      <c r="I185" s="755"/>
      <c r="J185" s="755"/>
      <c r="K185" s="755"/>
      <c r="L185" s="755"/>
      <c r="M185" s="755"/>
      <c r="N185" s="755"/>
      <c r="O185" s="755"/>
    </row>
    <row r="186" spans="1:15">
      <c r="A186" s="755"/>
      <c r="B186" s="755"/>
      <c r="C186" s="755"/>
      <c r="D186" s="755"/>
      <c r="E186" s="755"/>
      <c r="F186" s="755"/>
      <c r="G186" s="755"/>
      <c r="H186" s="755"/>
      <c r="I186" s="755"/>
      <c r="J186" s="755"/>
      <c r="K186" s="755"/>
      <c r="L186" s="755"/>
      <c r="M186" s="755"/>
      <c r="N186" s="755"/>
      <c r="O186" s="755"/>
    </row>
    <row r="187" spans="1:15">
      <c r="A187" s="755"/>
      <c r="B187" s="755"/>
      <c r="C187" s="755"/>
      <c r="D187" s="755"/>
      <c r="E187" s="755"/>
      <c r="F187" s="755"/>
      <c r="G187" s="755"/>
      <c r="H187" s="755"/>
      <c r="I187" s="755"/>
      <c r="J187" s="755"/>
      <c r="K187" s="755"/>
      <c r="L187" s="755"/>
      <c r="M187" s="755"/>
      <c r="N187" s="755"/>
      <c r="O187" s="755"/>
    </row>
    <row r="188" spans="1:15">
      <c r="A188" s="755"/>
      <c r="B188" s="755"/>
      <c r="C188" s="755"/>
      <c r="D188" s="755"/>
      <c r="E188" s="755"/>
      <c r="F188" s="755"/>
      <c r="G188" s="755"/>
      <c r="H188" s="755"/>
      <c r="I188" s="755"/>
      <c r="J188" s="755"/>
      <c r="K188" s="755"/>
      <c r="L188" s="755"/>
      <c r="M188" s="755"/>
      <c r="N188" s="755"/>
      <c r="O188" s="755"/>
    </row>
    <row r="189" spans="1:15">
      <c r="A189" s="755"/>
      <c r="B189" s="755"/>
      <c r="C189" s="755"/>
      <c r="D189" s="755"/>
      <c r="E189" s="755"/>
      <c r="F189" s="755"/>
      <c r="G189" s="755"/>
      <c r="H189" s="755"/>
      <c r="I189" s="755"/>
      <c r="J189" s="755"/>
      <c r="K189" s="755"/>
      <c r="L189" s="755"/>
      <c r="M189" s="755"/>
      <c r="N189" s="755"/>
      <c r="O189" s="755"/>
    </row>
    <row r="190" spans="1:15">
      <c r="A190" s="755"/>
      <c r="B190" s="755"/>
      <c r="C190" s="755"/>
      <c r="D190" s="755"/>
      <c r="E190" s="755"/>
      <c r="F190" s="755"/>
      <c r="G190" s="755"/>
      <c r="H190" s="755"/>
      <c r="I190" s="755"/>
      <c r="J190" s="755"/>
      <c r="K190" s="755"/>
      <c r="L190" s="755"/>
      <c r="M190" s="755"/>
      <c r="N190" s="755"/>
      <c r="O190" s="755"/>
    </row>
    <row r="191" spans="1:15">
      <c r="A191" s="755"/>
      <c r="B191" s="755"/>
      <c r="C191" s="755"/>
      <c r="D191" s="755"/>
      <c r="E191" s="755"/>
      <c r="F191" s="755"/>
      <c r="G191" s="755"/>
      <c r="H191" s="755"/>
      <c r="I191" s="755"/>
      <c r="J191" s="755"/>
      <c r="K191" s="755"/>
      <c r="L191" s="755"/>
      <c r="M191" s="755"/>
      <c r="N191" s="755"/>
      <c r="O191" s="755"/>
    </row>
    <row r="192" spans="1:15">
      <c r="A192" s="755"/>
      <c r="B192" s="755"/>
      <c r="C192" s="755"/>
      <c r="D192" s="755"/>
      <c r="E192" s="755"/>
      <c r="F192" s="755"/>
      <c r="G192" s="755"/>
      <c r="H192" s="755"/>
      <c r="I192" s="755"/>
      <c r="J192" s="755"/>
      <c r="K192" s="755"/>
      <c r="L192" s="755"/>
      <c r="M192" s="755"/>
      <c r="N192" s="755"/>
      <c r="O192" s="755"/>
    </row>
    <row r="193" spans="1:15">
      <c r="A193" s="755"/>
      <c r="B193" s="755"/>
      <c r="C193" s="755"/>
      <c r="D193" s="755"/>
      <c r="E193" s="755"/>
      <c r="F193" s="755"/>
      <c r="G193" s="755"/>
      <c r="H193" s="755"/>
      <c r="I193" s="755"/>
      <c r="J193" s="755"/>
      <c r="K193" s="755"/>
      <c r="L193" s="755"/>
      <c r="M193" s="755"/>
      <c r="N193" s="755"/>
      <c r="O193" s="755"/>
    </row>
    <row r="194" spans="1:15">
      <c r="A194" s="755"/>
      <c r="B194" s="755"/>
      <c r="C194" s="755"/>
      <c r="D194" s="755"/>
      <c r="E194" s="755"/>
      <c r="F194" s="755"/>
      <c r="G194" s="755"/>
      <c r="H194" s="755"/>
      <c r="I194" s="755"/>
      <c r="J194" s="755"/>
      <c r="K194" s="755"/>
      <c r="L194" s="755"/>
      <c r="M194" s="755"/>
      <c r="N194" s="755"/>
      <c r="O194" s="755"/>
    </row>
    <row r="195" spans="1:15">
      <c r="A195" s="755"/>
      <c r="B195" s="755"/>
      <c r="C195" s="755"/>
      <c r="D195" s="755"/>
      <c r="E195" s="755"/>
      <c r="F195" s="755"/>
      <c r="G195" s="755"/>
      <c r="H195" s="755"/>
      <c r="I195" s="755"/>
      <c r="J195" s="755"/>
      <c r="K195" s="755"/>
      <c r="L195" s="755"/>
      <c r="M195" s="755"/>
      <c r="N195" s="755"/>
      <c r="O195" s="755"/>
    </row>
    <row r="196" spans="1:15">
      <c r="A196" s="755"/>
      <c r="B196" s="755"/>
      <c r="C196" s="755"/>
      <c r="D196" s="755"/>
      <c r="E196" s="755"/>
      <c r="F196" s="755"/>
      <c r="G196" s="755"/>
      <c r="H196" s="755"/>
      <c r="I196" s="755"/>
      <c r="J196" s="755"/>
      <c r="K196" s="755"/>
      <c r="L196" s="755"/>
      <c r="M196" s="755"/>
      <c r="N196" s="755"/>
      <c r="O196" s="755"/>
    </row>
    <row r="197" spans="1:15">
      <c r="A197" s="755"/>
      <c r="B197" s="755"/>
      <c r="C197" s="755"/>
      <c r="D197" s="755"/>
      <c r="E197" s="755"/>
      <c r="F197" s="755"/>
      <c r="G197" s="755"/>
      <c r="H197" s="755"/>
      <c r="I197" s="755"/>
      <c r="J197" s="755"/>
      <c r="K197" s="755"/>
      <c r="L197" s="755"/>
      <c r="M197" s="755"/>
      <c r="N197" s="755"/>
      <c r="O197" s="755"/>
    </row>
    <row r="198" spans="1:15">
      <c r="A198" s="755"/>
      <c r="B198" s="755"/>
      <c r="C198" s="755"/>
      <c r="D198" s="755"/>
      <c r="E198" s="755"/>
      <c r="F198" s="755"/>
      <c r="G198" s="755"/>
      <c r="H198" s="755"/>
      <c r="I198" s="755"/>
      <c r="J198" s="755"/>
      <c r="K198" s="755"/>
      <c r="L198" s="755"/>
      <c r="M198" s="755"/>
      <c r="N198" s="755"/>
      <c r="O198" s="755"/>
    </row>
    <row r="199" spans="1:15">
      <c r="A199" s="755"/>
      <c r="B199" s="755"/>
      <c r="C199" s="755"/>
      <c r="D199" s="755"/>
      <c r="E199" s="755"/>
      <c r="F199" s="755"/>
      <c r="G199" s="755"/>
      <c r="H199" s="755"/>
      <c r="I199" s="755"/>
      <c r="J199" s="755"/>
      <c r="K199" s="755"/>
      <c r="L199" s="755"/>
      <c r="M199" s="755"/>
      <c r="N199" s="755"/>
      <c r="O199" s="755"/>
    </row>
    <row r="200" spans="1:15">
      <c r="A200" s="755"/>
      <c r="B200" s="755"/>
      <c r="C200" s="755"/>
      <c r="D200" s="755"/>
      <c r="E200" s="755"/>
      <c r="F200" s="755"/>
      <c r="G200" s="755"/>
      <c r="H200" s="755"/>
      <c r="I200" s="755"/>
      <c r="J200" s="755"/>
      <c r="K200" s="755"/>
      <c r="L200" s="755"/>
      <c r="M200" s="755"/>
      <c r="N200" s="755"/>
      <c r="O200" s="755"/>
    </row>
    <row r="201" spans="1:15">
      <c r="A201" s="755"/>
      <c r="B201" s="755"/>
      <c r="C201" s="755"/>
      <c r="D201" s="755"/>
      <c r="E201" s="755"/>
      <c r="F201" s="755"/>
      <c r="G201" s="755"/>
      <c r="H201" s="755"/>
      <c r="I201" s="755"/>
      <c r="J201" s="755"/>
      <c r="K201" s="755"/>
      <c r="L201" s="755"/>
      <c r="M201" s="755"/>
      <c r="N201" s="755"/>
      <c r="O201" s="755"/>
    </row>
    <row r="202" spans="1:15">
      <c r="A202" s="755"/>
      <c r="B202" s="755"/>
      <c r="C202" s="755"/>
      <c r="D202" s="755"/>
      <c r="E202" s="755"/>
      <c r="F202" s="755"/>
      <c r="G202" s="755"/>
      <c r="H202" s="755"/>
      <c r="I202" s="755"/>
      <c r="J202" s="755"/>
      <c r="K202" s="755"/>
      <c r="L202" s="755"/>
      <c r="M202" s="755"/>
      <c r="N202" s="755"/>
      <c r="O202" s="755"/>
    </row>
    <row r="203" spans="1:15">
      <c r="A203" s="755"/>
      <c r="B203" s="755"/>
      <c r="C203" s="755"/>
      <c r="D203" s="755"/>
      <c r="E203" s="755"/>
      <c r="F203" s="755"/>
      <c r="G203" s="755"/>
      <c r="H203" s="755"/>
      <c r="I203" s="755"/>
      <c r="J203" s="755"/>
      <c r="K203" s="755"/>
      <c r="L203" s="755"/>
      <c r="M203" s="755"/>
      <c r="N203" s="755"/>
      <c r="O203" s="755"/>
    </row>
    <row r="204" spans="1:15">
      <c r="A204" s="755"/>
      <c r="B204" s="755"/>
      <c r="C204" s="755"/>
      <c r="D204" s="755"/>
      <c r="E204" s="755"/>
      <c r="F204" s="755"/>
      <c r="G204" s="755"/>
      <c r="H204" s="755"/>
      <c r="I204" s="755"/>
      <c r="J204" s="755"/>
      <c r="K204" s="755"/>
      <c r="L204" s="755"/>
      <c r="M204" s="755"/>
      <c r="N204" s="755"/>
      <c r="O204" s="755"/>
    </row>
    <row r="205" spans="1:15">
      <c r="A205" s="755"/>
      <c r="B205" s="755"/>
      <c r="C205" s="755"/>
      <c r="D205" s="755"/>
      <c r="E205" s="755"/>
      <c r="F205" s="755"/>
      <c r="G205" s="755"/>
      <c r="H205" s="755"/>
      <c r="I205" s="755"/>
      <c r="J205" s="755"/>
      <c r="K205" s="755"/>
      <c r="L205" s="755"/>
      <c r="M205" s="755"/>
      <c r="N205" s="755"/>
      <c r="O205" s="755"/>
    </row>
    <row r="206" spans="1:15">
      <c r="A206" s="755"/>
      <c r="B206" s="755"/>
      <c r="C206" s="755"/>
      <c r="D206" s="755"/>
      <c r="E206" s="755"/>
      <c r="F206" s="755"/>
      <c r="G206" s="755"/>
      <c r="H206" s="755"/>
      <c r="I206" s="755"/>
      <c r="J206" s="755"/>
      <c r="K206" s="755"/>
      <c r="L206" s="755"/>
      <c r="M206" s="755"/>
      <c r="N206" s="755"/>
      <c r="O206" s="755"/>
    </row>
    <row r="207" spans="1:15">
      <c r="A207" s="755"/>
      <c r="B207" s="755"/>
      <c r="C207" s="755"/>
      <c r="D207" s="755"/>
      <c r="E207" s="755"/>
      <c r="F207" s="755"/>
      <c r="G207" s="755"/>
      <c r="H207" s="755"/>
      <c r="I207" s="755"/>
      <c r="J207" s="755"/>
      <c r="K207" s="755"/>
      <c r="L207" s="755"/>
      <c r="M207" s="755"/>
      <c r="N207" s="755"/>
      <c r="O207" s="755"/>
    </row>
    <row r="208" spans="1:15">
      <c r="A208" s="755"/>
      <c r="B208" s="755"/>
      <c r="C208" s="755"/>
      <c r="D208" s="755"/>
      <c r="E208" s="755"/>
      <c r="F208" s="755"/>
      <c r="G208" s="755"/>
      <c r="H208" s="755"/>
      <c r="I208" s="755"/>
      <c r="J208" s="755"/>
      <c r="K208" s="755"/>
      <c r="L208" s="755"/>
      <c r="M208" s="755"/>
      <c r="N208" s="755"/>
      <c r="O208" s="755"/>
    </row>
    <row r="209" spans="1:15">
      <c r="A209" s="755"/>
      <c r="B209" s="755"/>
      <c r="C209" s="755"/>
      <c r="D209" s="755"/>
      <c r="E209" s="755"/>
      <c r="F209" s="755"/>
      <c r="G209" s="755"/>
      <c r="H209" s="755"/>
      <c r="I209" s="755"/>
      <c r="J209" s="755"/>
      <c r="K209" s="755"/>
      <c r="L209" s="755"/>
      <c r="M209" s="755"/>
      <c r="N209" s="755"/>
      <c r="O209" s="755"/>
    </row>
    <row r="210" spans="1:15">
      <c r="A210" s="755"/>
      <c r="B210" s="755"/>
      <c r="C210" s="755"/>
      <c r="D210" s="755"/>
      <c r="E210" s="755"/>
      <c r="F210" s="755"/>
      <c r="G210" s="755"/>
      <c r="H210" s="755"/>
      <c r="I210" s="755"/>
      <c r="J210" s="755"/>
      <c r="K210" s="755"/>
      <c r="L210" s="755"/>
      <c r="M210" s="755"/>
      <c r="N210" s="755"/>
      <c r="O210" s="755"/>
    </row>
    <row r="211" spans="1:15">
      <c r="A211" s="755"/>
      <c r="B211" s="755"/>
      <c r="C211" s="755"/>
      <c r="D211" s="755"/>
      <c r="E211" s="755"/>
      <c r="F211" s="755"/>
      <c r="G211" s="755"/>
      <c r="H211" s="755"/>
      <c r="I211" s="755"/>
      <c r="J211" s="755"/>
      <c r="K211" s="755"/>
      <c r="L211" s="755"/>
      <c r="M211" s="755"/>
      <c r="N211" s="755"/>
      <c r="O211" s="755"/>
    </row>
    <row r="212" spans="1:15">
      <c r="A212" s="755"/>
      <c r="B212" s="755"/>
      <c r="C212" s="755"/>
      <c r="D212" s="755"/>
      <c r="E212" s="755"/>
      <c r="F212" s="755"/>
      <c r="G212" s="755"/>
      <c r="H212" s="755"/>
      <c r="I212" s="755"/>
      <c r="J212" s="755"/>
      <c r="K212" s="755"/>
      <c r="L212" s="755"/>
      <c r="M212" s="755"/>
      <c r="N212" s="755"/>
      <c r="O212" s="755"/>
    </row>
    <row r="213" spans="1:15">
      <c r="A213" s="755"/>
      <c r="B213" s="755"/>
      <c r="C213" s="755"/>
      <c r="D213" s="755"/>
      <c r="E213" s="755"/>
      <c r="F213" s="755"/>
      <c r="G213" s="755"/>
      <c r="H213" s="755"/>
      <c r="I213" s="755"/>
      <c r="J213" s="755"/>
      <c r="K213" s="755"/>
      <c r="L213" s="755"/>
      <c r="M213" s="755"/>
      <c r="N213" s="755"/>
      <c r="O213" s="755"/>
    </row>
    <row r="214" spans="1:15">
      <c r="A214" s="755"/>
      <c r="B214" s="755"/>
      <c r="C214" s="755"/>
      <c r="D214" s="755"/>
      <c r="E214" s="755"/>
      <c r="F214" s="755"/>
      <c r="G214" s="755"/>
      <c r="H214" s="755"/>
      <c r="I214" s="755"/>
      <c r="J214" s="755"/>
      <c r="K214" s="755"/>
      <c r="L214" s="755"/>
      <c r="M214" s="755"/>
      <c r="N214" s="755"/>
      <c r="O214" s="755"/>
    </row>
    <row r="215" spans="1:15">
      <c r="A215" s="755"/>
      <c r="B215" s="755"/>
      <c r="C215" s="755"/>
      <c r="D215" s="755"/>
      <c r="E215" s="755"/>
      <c r="F215" s="755"/>
      <c r="G215" s="755"/>
      <c r="H215" s="755"/>
      <c r="I215" s="755"/>
      <c r="J215" s="755"/>
      <c r="K215" s="755"/>
      <c r="L215" s="755"/>
      <c r="M215" s="755"/>
      <c r="N215" s="755"/>
      <c r="O215" s="755"/>
    </row>
    <row r="216" spans="1:15">
      <c r="A216" s="755"/>
      <c r="B216" s="755"/>
      <c r="C216" s="755"/>
      <c r="D216" s="755"/>
      <c r="E216" s="755"/>
      <c r="F216" s="755"/>
      <c r="G216" s="755"/>
      <c r="H216" s="755"/>
      <c r="I216" s="755"/>
      <c r="J216" s="755"/>
      <c r="K216" s="755"/>
      <c r="L216" s="755"/>
      <c r="M216" s="755"/>
      <c r="N216" s="755"/>
      <c r="O216" s="755"/>
    </row>
    <row r="217" spans="1:15">
      <c r="A217" s="755"/>
      <c r="B217" s="755"/>
      <c r="C217" s="755"/>
      <c r="D217" s="755"/>
      <c r="E217" s="755"/>
      <c r="F217" s="755"/>
      <c r="G217" s="755"/>
      <c r="H217" s="755"/>
      <c r="I217" s="755"/>
      <c r="J217" s="755"/>
      <c r="K217" s="755"/>
      <c r="L217" s="755"/>
      <c r="M217" s="755"/>
      <c r="N217" s="755"/>
      <c r="O217" s="755"/>
    </row>
    <row r="218" spans="1:15">
      <c r="A218" s="755"/>
      <c r="B218" s="755"/>
      <c r="C218" s="755"/>
      <c r="D218" s="755"/>
      <c r="E218" s="755"/>
      <c r="F218" s="755"/>
      <c r="G218" s="755"/>
      <c r="H218" s="755"/>
      <c r="I218" s="755"/>
      <c r="J218" s="755"/>
      <c r="K218" s="755"/>
      <c r="L218" s="755"/>
      <c r="M218" s="755"/>
      <c r="N218" s="755"/>
      <c r="O218" s="755"/>
    </row>
    <row r="219" spans="1:15">
      <c r="A219" s="755"/>
      <c r="B219" s="755"/>
      <c r="C219" s="755"/>
      <c r="D219" s="755"/>
      <c r="E219" s="755"/>
      <c r="F219" s="755"/>
      <c r="G219" s="755"/>
      <c r="H219" s="755"/>
      <c r="I219" s="755"/>
      <c r="J219" s="755"/>
      <c r="K219" s="755"/>
      <c r="L219" s="755"/>
      <c r="M219" s="755"/>
      <c r="N219" s="755"/>
      <c r="O219" s="755"/>
    </row>
    <row r="220" spans="1:15">
      <c r="A220" s="755"/>
      <c r="B220" s="755"/>
      <c r="C220" s="755"/>
      <c r="D220" s="755"/>
      <c r="E220" s="755"/>
      <c r="F220" s="755"/>
      <c r="G220" s="755"/>
      <c r="H220" s="755"/>
      <c r="I220" s="755"/>
      <c r="J220" s="755"/>
      <c r="K220" s="755"/>
      <c r="L220" s="755"/>
      <c r="M220" s="755"/>
      <c r="N220" s="755"/>
      <c r="O220" s="755"/>
    </row>
    <row r="221" spans="1:15">
      <c r="A221" s="755"/>
      <c r="B221" s="755"/>
      <c r="C221" s="755"/>
      <c r="D221" s="755"/>
      <c r="E221" s="755"/>
      <c r="F221" s="755"/>
      <c r="G221" s="755"/>
      <c r="H221" s="755"/>
      <c r="I221" s="755"/>
      <c r="J221" s="755"/>
      <c r="K221" s="755"/>
      <c r="L221" s="755"/>
      <c r="M221" s="755"/>
      <c r="N221" s="755"/>
      <c r="O221" s="755"/>
    </row>
    <row r="222" spans="1:15">
      <c r="A222" s="755"/>
      <c r="B222" s="755"/>
      <c r="C222" s="755"/>
      <c r="D222" s="755"/>
      <c r="E222" s="755"/>
      <c r="F222" s="755"/>
      <c r="G222" s="755"/>
      <c r="H222" s="755"/>
      <c r="I222" s="755"/>
      <c r="J222" s="755"/>
      <c r="K222" s="755"/>
      <c r="L222" s="755"/>
      <c r="M222" s="755"/>
      <c r="N222" s="755"/>
      <c r="O222" s="755"/>
    </row>
    <row r="223" spans="1:15">
      <c r="A223" s="755"/>
      <c r="B223" s="755"/>
      <c r="C223" s="755"/>
      <c r="D223" s="755"/>
      <c r="E223" s="755"/>
      <c r="F223" s="755"/>
      <c r="G223" s="755"/>
      <c r="H223" s="755"/>
      <c r="I223" s="755"/>
      <c r="J223" s="755"/>
      <c r="K223" s="755"/>
      <c r="L223" s="755"/>
      <c r="M223" s="755"/>
      <c r="N223" s="755"/>
      <c r="O223" s="755"/>
    </row>
    <row r="224" spans="1:15">
      <c r="A224" s="755"/>
      <c r="B224" s="755"/>
      <c r="C224" s="755"/>
      <c r="D224" s="755"/>
      <c r="E224" s="755"/>
      <c r="F224" s="755"/>
      <c r="G224" s="755"/>
      <c r="H224" s="755"/>
      <c r="I224" s="755"/>
      <c r="J224" s="755"/>
      <c r="K224" s="755"/>
      <c r="L224" s="755"/>
      <c r="M224" s="755"/>
      <c r="N224" s="755"/>
      <c r="O224" s="755"/>
    </row>
    <row r="225" spans="1:15">
      <c r="A225" s="755"/>
      <c r="B225" s="755"/>
      <c r="C225" s="755"/>
      <c r="D225" s="755"/>
      <c r="E225" s="755"/>
      <c r="F225" s="755"/>
      <c r="G225" s="755"/>
      <c r="H225" s="755"/>
      <c r="I225" s="755"/>
      <c r="J225" s="755"/>
      <c r="K225" s="755"/>
      <c r="L225" s="755"/>
      <c r="M225" s="755"/>
      <c r="N225" s="755"/>
      <c r="O225" s="755"/>
    </row>
    <row r="226" spans="1:15">
      <c r="A226" s="755"/>
      <c r="B226" s="755"/>
      <c r="C226" s="755"/>
      <c r="D226" s="755"/>
      <c r="E226" s="755"/>
      <c r="F226" s="755"/>
      <c r="G226" s="755"/>
      <c r="K226" s="755"/>
      <c r="L226" s="755"/>
      <c r="M226" s="755"/>
      <c r="N226" s="755"/>
      <c r="O226" s="755"/>
    </row>
    <row r="227" spans="1:15">
      <c r="A227" s="755"/>
      <c r="B227" s="755"/>
      <c r="C227" s="755"/>
      <c r="D227" s="755"/>
      <c r="E227" s="755"/>
      <c r="F227" s="755"/>
      <c r="G227" s="755"/>
      <c r="K227" s="755"/>
      <c r="L227" s="755"/>
      <c r="M227" s="755"/>
      <c r="N227" s="755"/>
      <c r="O227" s="755"/>
    </row>
    <row r="228" spans="1:15">
      <c r="A228" s="755"/>
      <c r="B228" s="755"/>
      <c r="C228" s="755"/>
      <c r="D228" s="755"/>
      <c r="E228" s="755"/>
      <c r="F228" s="755"/>
      <c r="G228" s="755"/>
      <c r="K228" s="755"/>
      <c r="L228" s="755"/>
      <c r="M228" s="755"/>
      <c r="N228" s="755"/>
      <c r="O228" s="755"/>
    </row>
    <row r="229" spans="1:15">
      <c r="A229" s="755"/>
      <c r="B229" s="755"/>
      <c r="C229" s="755"/>
      <c r="D229" s="755"/>
      <c r="E229" s="755"/>
      <c r="F229" s="755"/>
      <c r="G229" s="755"/>
      <c r="K229" s="755"/>
      <c r="L229" s="755"/>
      <c r="M229" s="755"/>
      <c r="N229" s="755"/>
      <c r="O229" s="755"/>
    </row>
    <row r="230" spans="1:15">
      <c r="A230" s="755"/>
      <c r="B230" s="755"/>
      <c r="C230" s="755"/>
      <c r="D230" s="755"/>
      <c r="E230" s="755"/>
      <c r="F230" s="755"/>
      <c r="G230" s="755"/>
      <c r="K230" s="755"/>
      <c r="L230" s="755"/>
      <c r="M230" s="755"/>
      <c r="N230" s="755"/>
      <c r="O230" s="755"/>
    </row>
    <row r="231" spans="1:15">
      <c r="A231" s="755"/>
      <c r="B231" s="755"/>
      <c r="C231" s="755"/>
      <c r="K231" s="755"/>
      <c r="L231" s="755"/>
      <c r="M231" s="755"/>
      <c r="N231" s="755"/>
      <c r="O231" s="755"/>
    </row>
    <row r="232" spans="1:15">
      <c r="A232" s="755"/>
      <c r="B232" s="755"/>
      <c r="C232" s="755"/>
      <c r="K232" s="755"/>
      <c r="L232" s="755"/>
      <c r="M232" s="755"/>
      <c r="N232" s="755"/>
      <c r="O232" s="755"/>
    </row>
    <row r="233" spans="1:15">
      <c r="B233" s="755"/>
      <c r="C233" s="755"/>
      <c r="K233" s="755"/>
      <c r="L233" s="755"/>
      <c r="M233" s="755"/>
      <c r="N233" s="755"/>
      <c r="O233" s="755"/>
    </row>
    <row r="234" spans="1:15">
      <c r="B234" s="755"/>
      <c r="C234" s="755"/>
      <c r="K234" s="755"/>
      <c r="L234" s="755"/>
      <c r="M234" s="755"/>
      <c r="N234" s="755"/>
      <c r="O234" s="755"/>
    </row>
    <row r="235" spans="1:15">
      <c r="B235" s="755"/>
      <c r="C235" s="755"/>
      <c r="K235" s="755"/>
      <c r="L235" s="755"/>
      <c r="M235" s="755"/>
      <c r="N235" s="755"/>
      <c r="O235" s="755"/>
    </row>
    <row r="236" spans="1:15">
      <c r="B236" s="755"/>
      <c r="C236" s="755"/>
      <c r="K236" s="755"/>
      <c r="L236" s="755"/>
      <c r="M236" s="755"/>
      <c r="N236" s="755"/>
      <c r="O236" s="755"/>
    </row>
    <row r="237" spans="1:15">
      <c r="B237" s="755"/>
      <c r="C237" s="755"/>
      <c r="K237" s="755"/>
      <c r="L237" s="755"/>
      <c r="M237" s="755"/>
      <c r="N237" s="755"/>
      <c r="O237" s="755"/>
    </row>
    <row r="238" spans="1:15">
      <c r="B238" s="755"/>
      <c r="C238" s="755"/>
      <c r="K238" s="755"/>
      <c r="L238" s="755"/>
      <c r="M238" s="755"/>
      <c r="N238" s="755"/>
      <c r="O238" s="755"/>
    </row>
    <row r="239" spans="1:15">
      <c r="B239" s="755"/>
      <c r="C239" s="755"/>
      <c r="K239" s="755"/>
      <c r="L239" s="755"/>
      <c r="M239" s="755"/>
      <c r="N239" s="755"/>
      <c r="O239" s="755"/>
    </row>
    <row r="240" spans="1:15">
      <c r="B240" s="755"/>
      <c r="C240" s="755"/>
      <c r="K240" s="755"/>
      <c r="L240" s="755"/>
      <c r="M240" s="755"/>
      <c r="N240" s="755"/>
      <c r="O240" s="755"/>
    </row>
    <row r="241" spans="2:15">
      <c r="B241" s="755"/>
      <c r="C241" s="755"/>
      <c r="K241" s="755"/>
      <c r="L241" s="755"/>
      <c r="M241" s="755"/>
      <c r="N241" s="755"/>
      <c r="O241" s="755"/>
    </row>
    <row r="242" spans="2:15">
      <c r="B242" s="755"/>
      <c r="C242" s="755"/>
      <c r="K242" s="755"/>
      <c r="L242" s="755"/>
      <c r="M242" s="755"/>
      <c r="N242" s="755"/>
      <c r="O242" s="755"/>
    </row>
    <row r="243" spans="2:15">
      <c r="B243" s="755"/>
      <c r="C243" s="755"/>
      <c r="K243" s="755"/>
      <c r="L243" s="755"/>
      <c r="M243" s="755"/>
      <c r="N243" s="755"/>
      <c r="O243" s="755"/>
    </row>
    <row r="244" spans="2:15">
      <c r="B244" s="755"/>
      <c r="C244" s="755"/>
      <c r="K244" s="755"/>
      <c r="L244" s="755"/>
      <c r="M244" s="755"/>
      <c r="N244" s="755"/>
      <c r="O244" s="755"/>
    </row>
    <row r="245" spans="2:15">
      <c r="B245" s="755"/>
      <c r="C245" s="755"/>
      <c r="K245" s="755"/>
      <c r="L245" s="755"/>
      <c r="M245" s="755"/>
      <c r="N245" s="755"/>
      <c r="O245" s="755"/>
    </row>
    <row r="246" spans="2:15">
      <c r="B246" s="755"/>
      <c r="C246" s="755"/>
      <c r="K246" s="755"/>
      <c r="L246" s="755"/>
      <c r="M246" s="755"/>
      <c r="N246" s="755"/>
      <c r="O246" s="755"/>
    </row>
    <row r="247" spans="2:15">
      <c r="B247" s="755"/>
      <c r="C247" s="755"/>
      <c r="K247" s="755"/>
      <c r="L247" s="755"/>
      <c r="M247" s="755"/>
      <c r="N247" s="755"/>
      <c r="O247" s="755"/>
    </row>
    <row r="248" spans="2:15">
      <c r="B248" s="755"/>
      <c r="C248" s="755"/>
      <c r="K248" s="755"/>
      <c r="L248" s="755"/>
      <c r="M248" s="755"/>
      <c r="N248" s="755"/>
      <c r="O248" s="755"/>
    </row>
    <row r="249" spans="2:15">
      <c r="B249" s="755"/>
      <c r="C249" s="755"/>
      <c r="K249" s="755"/>
      <c r="L249" s="755"/>
      <c r="M249" s="755"/>
      <c r="N249" s="755"/>
      <c r="O249" s="755"/>
    </row>
    <row r="250" spans="2:15">
      <c r="B250" s="755"/>
      <c r="C250" s="755"/>
      <c r="K250" s="755"/>
      <c r="L250" s="755"/>
    </row>
    <row r="251" spans="2:15">
      <c r="B251" s="755"/>
      <c r="C251" s="755"/>
      <c r="K251" s="755"/>
      <c r="L251" s="755"/>
    </row>
    <row r="252" spans="2:15">
      <c r="B252" s="755"/>
      <c r="C252" s="755"/>
      <c r="K252" s="755"/>
      <c r="L252" s="755"/>
    </row>
    <row r="253" spans="2:15">
      <c r="B253" s="755"/>
      <c r="C253" s="755"/>
      <c r="K253" s="755"/>
      <c r="L253" s="755"/>
    </row>
    <row r="254" spans="2:15">
      <c r="B254" s="755"/>
      <c r="C254" s="755"/>
      <c r="K254" s="755"/>
      <c r="L254" s="755"/>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1069" bestFit="1" customWidth="1"/>
    <col min="15" max="15" width="15.5703125" style="521" bestFit="1" customWidth="1"/>
    <col min="16" max="16384" width="9.140625" style="521"/>
  </cols>
  <sheetData>
    <row r="1" spans="1:15" ht="21" customHeight="1" thickBot="1">
      <c r="A1" s="1049" t="s">
        <v>138</v>
      </c>
      <c r="B1" s="1050"/>
      <c r="C1" s="1050"/>
      <c r="D1" s="1050"/>
      <c r="E1" s="1050"/>
      <c r="F1" s="1050"/>
      <c r="G1" s="1050"/>
      <c r="H1" s="1050"/>
      <c r="I1" s="1050"/>
      <c r="J1" s="1050"/>
      <c r="K1" s="1050"/>
      <c r="L1" s="1050"/>
      <c r="M1" s="1050"/>
      <c r="N1" s="1050"/>
      <c r="O1" s="1051"/>
    </row>
    <row r="2" spans="1:15" s="1056" customFormat="1" ht="27" customHeight="1" thickBot="1">
      <c r="A2" s="1052" t="s">
        <v>134</v>
      </c>
      <c r="B2" s="1053" t="s">
        <v>139</v>
      </c>
      <c r="C2" s="1054" t="s">
        <v>140</v>
      </c>
      <c r="D2" s="1054" t="s">
        <v>141</v>
      </c>
      <c r="E2" s="1054" t="s">
        <v>142</v>
      </c>
      <c r="F2" s="1054" t="s">
        <v>143</v>
      </c>
      <c r="G2" s="1054" t="s">
        <v>144</v>
      </c>
      <c r="H2" s="1054" t="s">
        <v>145</v>
      </c>
      <c r="I2" s="1054" t="s">
        <v>146</v>
      </c>
      <c r="J2" s="1054" t="s">
        <v>147</v>
      </c>
      <c r="K2" s="1054" t="s">
        <v>148</v>
      </c>
      <c r="L2" s="1054" t="s">
        <v>149</v>
      </c>
      <c r="M2" s="1054" t="s">
        <v>150</v>
      </c>
      <c r="N2" s="1054" t="s">
        <v>151</v>
      </c>
      <c r="O2" s="1055" t="s">
        <v>16</v>
      </c>
    </row>
    <row r="3" spans="1:15" ht="15" customHeight="1" thickBot="1">
      <c r="A3" s="1057" t="s">
        <v>135</v>
      </c>
      <c r="B3" s="1058" t="s">
        <v>54</v>
      </c>
      <c r="C3" s="1059">
        <v>104.10136363636364</v>
      </c>
      <c r="D3" s="1059">
        <v>100.96772727272725</v>
      </c>
      <c r="E3" s="1059">
        <v>98.726818181818189</v>
      </c>
      <c r="F3" s="1059"/>
      <c r="G3" s="1059"/>
      <c r="H3" s="1059"/>
      <c r="I3" s="1059"/>
      <c r="J3" s="1059"/>
      <c r="K3" s="1059"/>
      <c r="L3" s="1059"/>
      <c r="M3" s="1059"/>
      <c r="N3" s="1059"/>
      <c r="O3" s="1060">
        <v>101.27</v>
      </c>
    </row>
    <row r="4" spans="1:15" ht="15" customHeight="1" thickBot="1">
      <c r="A4" s="1057"/>
      <c r="B4" s="1061" t="s">
        <v>55</v>
      </c>
      <c r="C4" s="1059">
        <v>126.40900000000002</v>
      </c>
      <c r="D4" s="1059">
        <v>121.84888888888889</v>
      </c>
      <c r="E4" s="1059">
        <v>118.81000000000002</v>
      </c>
      <c r="F4" s="1059"/>
      <c r="G4" s="1059"/>
      <c r="H4" s="1059"/>
      <c r="I4" s="1059"/>
      <c r="J4" s="1059"/>
      <c r="K4" s="1059"/>
      <c r="L4" s="1059"/>
      <c r="M4" s="1059"/>
      <c r="N4" s="1059"/>
      <c r="O4" s="1060">
        <v>121.77</v>
      </c>
    </row>
    <row r="5" spans="1:15" ht="15" customHeight="1" thickBot="1">
      <c r="A5" s="1057"/>
      <c r="B5" s="1061" t="s">
        <v>56</v>
      </c>
      <c r="C5" s="1059">
        <v>169.60066666666663</v>
      </c>
      <c r="D5" s="1059">
        <v>160.84533333333331</v>
      </c>
      <c r="E5" s="1059">
        <v>161.65214285714282</v>
      </c>
      <c r="F5" s="1059"/>
      <c r="G5" s="1059"/>
      <c r="H5" s="1059"/>
      <c r="I5" s="1059"/>
      <c r="J5" s="1059"/>
      <c r="K5" s="1059"/>
      <c r="L5" s="1059"/>
      <c r="M5" s="1059"/>
      <c r="N5" s="1059"/>
      <c r="O5" s="1060">
        <v>162.56</v>
      </c>
    </row>
    <row r="6" spans="1:15" ht="15" customHeight="1" thickBot="1">
      <c r="A6" s="1062"/>
      <c r="B6" s="1063" t="s">
        <v>57</v>
      </c>
      <c r="C6" s="1064">
        <v>129.7517021276596</v>
      </c>
      <c r="D6" s="1064">
        <v>124.57847826086963</v>
      </c>
      <c r="E6" s="1064">
        <v>122.24391304347823</v>
      </c>
      <c r="F6" s="1064"/>
      <c r="G6" s="1064"/>
      <c r="H6" s="1064"/>
      <c r="I6" s="1064"/>
      <c r="J6" s="1064"/>
      <c r="K6" s="1064"/>
      <c r="L6" s="1064"/>
      <c r="M6" s="1064"/>
      <c r="N6" s="1064"/>
      <c r="O6" s="1065">
        <v>125.19</v>
      </c>
    </row>
    <row r="7" spans="1:15" ht="15" customHeight="1" thickBot="1">
      <c r="A7" s="1066" t="s">
        <v>136</v>
      </c>
      <c r="B7" s="1061" t="s">
        <v>54</v>
      </c>
      <c r="C7" s="1059">
        <v>130.27205128205131</v>
      </c>
      <c r="D7" s="1059">
        <v>116.06594594594596</v>
      </c>
      <c r="E7" s="1059">
        <v>113.1981081081081</v>
      </c>
      <c r="F7" s="1059"/>
      <c r="G7" s="1059"/>
      <c r="H7" s="1059"/>
      <c r="I7" s="1059"/>
      <c r="J7" s="1059"/>
      <c r="K7" s="1059"/>
      <c r="L7" s="1059"/>
      <c r="M7" s="1059"/>
      <c r="N7" s="1059"/>
      <c r="O7" s="1060">
        <v>119.19</v>
      </c>
    </row>
    <row r="8" spans="1:15" ht="15" customHeight="1" thickBot="1">
      <c r="A8" s="1057"/>
      <c r="B8" s="1061" t="s">
        <v>55</v>
      </c>
      <c r="C8" s="1059">
        <v>205.99058823529413</v>
      </c>
      <c r="D8" s="1059">
        <v>191.0358823529412</v>
      </c>
      <c r="E8" s="1059">
        <v>185.05941176470586</v>
      </c>
      <c r="F8" s="1059"/>
      <c r="G8" s="1059"/>
      <c r="H8" s="1059"/>
      <c r="I8" s="1059"/>
      <c r="J8" s="1059"/>
      <c r="K8" s="1059"/>
      <c r="L8" s="1059"/>
      <c r="M8" s="1059"/>
      <c r="N8" s="1059"/>
      <c r="O8" s="1060">
        <v>194.03</v>
      </c>
    </row>
    <row r="9" spans="1:15" ht="15" customHeight="1" thickBot="1">
      <c r="A9" s="1057"/>
      <c r="B9" s="1061" t="s">
        <v>56</v>
      </c>
      <c r="C9" s="1059">
        <v>165.96600000000004</v>
      </c>
      <c r="D9" s="1059">
        <v>152.578</v>
      </c>
      <c r="E9" s="1059">
        <v>153.65199999999999</v>
      </c>
      <c r="F9" s="1059"/>
      <c r="G9" s="1059"/>
      <c r="H9" s="1059"/>
      <c r="I9" s="1059"/>
      <c r="J9" s="1059"/>
      <c r="K9" s="1059"/>
      <c r="L9" s="1059"/>
      <c r="M9" s="1059"/>
      <c r="N9" s="1059"/>
      <c r="O9" s="1060">
        <v>157.4</v>
      </c>
    </row>
    <row r="10" spans="1:15" ht="15" customHeight="1" thickBot="1">
      <c r="A10" s="1062"/>
      <c r="B10" s="1063" t="s">
        <v>57</v>
      </c>
      <c r="C10" s="1064">
        <v>154.2996721311475</v>
      </c>
      <c r="D10" s="1064">
        <v>140.76169491525425</v>
      </c>
      <c r="E10" s="1064">
        <v>137.33220338983051</v>
      </c>
      <c r="F10" s="1064"/>
      <c r="G10" s="1064"/>
      <c r="H10" s="1064"/>
      <c r="I10" s="1064"/>
      <c r="J10" s="1064"/>
      <c r="K10" s="1064"/>
      <c r="L10" s="1064"/>
      <c r="M10" s="1064"/>
      <c r="N10" s="1064"/>
      <c r="O10" s="1065">
        <v>143.18</v>
      </c>
    </row>
    <row r="11" spans="1:15" ht="15" customHeight="1" thickBot="1">
      <c r="A11" s="1011" t="s">
        <v>132</v>
      </c>
      <c r="B11" s="1012"/>
      <c r="C11" s="1067">
        <v>143.61675925925925</v>
      </c>
      <c r="D11" s="1067">
        <v>133.67190476190476</v>
      </c>
      <c r="E11" s="1067">
        <v>130.72209523809519</v>
      </c>
      <c r="F11" s="1067"/>
      <c r="G11" s="1067"/>
      <c r="H11" s="1067"/>
      <c r="I11" s="1067"/>
      <c r="J11" s="1067"/>
      <c r="K11" s="1067"/>
      <c r="L11" s="1067"/>
      <c r="M11" s="1067"/>
      <c r="N11" s="1067"/>
      <c r="O11" s="1068">
        <v>135.35</v>
      </c>
    </row>
    <row r="12" spans="1:15" ht="15" customHeight="1" thickBot="1">
      <c r="O12" s="705"/>
    </row>
    <row r="13" spans="1:15" ht="15" customHeight="1" thickBot="1">
      <c r="A13" s="1017" t="s">
        <v>64</v>
      </c>
      <c r="B13" s="1018" t="s">
        <v>57</v>
      </c>
      <c r="C13" s="1019">
        <v>118.88</v>
      </c>
      <c r="D13" s="1019">
        <v>106.33</v>
      </c>
      <c r="E13" s="1019">
        <v>99.96</v>
      </c>
      <c r="F13" s="1019"/>
      <c r="G13" s="1019"/>
      <c r="H13" s="1019"/>
      <c r="I13" s="1019"/>
      <c r="J13" s="1019"/>
      <c r="K13" s="1019"/>
      <c r="L13" s="1019"/>
      <c r="M13" s="1019"/>
      <c r="N13" s="1019"/>
      <c r="O13" s="1020">
        <v>107.5</v>
      </c>
    </row>
    <row r="14" spans="1:15" ht="22.5" customHeight="1">
      <c r="O14" s="705"/>
    </row>
    <row r="15" spans="1:15" ht="20.25" thickBot="1">
      <c r="A15" s="1070" t="s">
        <v>153</v>
      </c>
      <c r="B15" s="1070"/>
      <c r="C15" s="1070"/>
      <c r="D15" s="1070"/>
      <c r="E15" s="1070"/>
      <c r="F15" s="1070"/>
      <c r="G15" s="1070"/>
      <c r="H15" s="1070"/>
      <c r="I15" s="1070"/>
      <c r="J15" s="1070"/>
      <c r="K15" s="1070"/>
      <c r="L15" s="1070"/>
      <c r="M15" s="1070"/>
      <c r="N15" s="1070"/>
      <c r="O15" s="1070"/>
    </row>
    <row r="16" spans="1:15" ht="27" customHeight="1" thickBot="1">
      <c r="A16" s="1071" t="s">
        <v>134</v>
      </c>
      <c r="B16" s="1072" t="s">
        <v>139</v>
      </c>
      <c r="C16" s="1073" t="s">
        <v>154</v>
      </c>
      <c r="D16" s="1073" t="s">
        <v>155</v>
      </c>
      <c r="E16" s="1073" t="s">
        <v>156</v>
      </c>
      <c r="F16" s="1073" t="s">
        <v>157</v>
      </c>
      <c r="G16" s="1073" t="s">
        <v>158</v>
      </c>
      <c r="H16" s="1073" t="s">
        <v>159</v>
      </c>
      <c r="I16" s="1073" t="s">
        <v>160</v>
      </c>
      <c r="J16" s="1073" t="s">
        <v>161</v>
      </c>
      <c r="K16" s="1073" t="s">
        <v>162</v>
      </c>
      <c r="L16" s="1073" t="s">
        <v>163</v>
      </c>
      <c r="M16" s="1073" t="s">
        <v>164</v>
      </c>
      <c r="N16" s="1074" t="s">
        <v>165</v>
      </c>
      <c r="O16" s="1075" t="s">
        <v>16</v>
      </c>
    </row>
    <row r="17" spans="1:15" ht="15" customHeight="1" thickBot="1">
      <c r="A17" s="1057" t="s">
        <v>135</v>
      </c>
      <c r="B17" s="1058" t="s">
        <v>54</v>
      </c>
      <c r="C17" s="1059">
        <v>106.69090909090909</v>
      </c>
      <c r="D17" s="1059">
        <v>99.88636363636364</v>
      </c>
      <c r="E17" s="1059">
        <v>96.280476190476193</v>
      </c>
      <c r="F17" s="1059"/>
      <c r="G17" s="1059"/>
      <c r="H17" s="1059"/>
      <c r="I17" s="1059"/>
      <c r="J17" s="1059"/>
      <c r="K17" s="1059"/>
      <c r="L17" s="1059"/>
      <c r="M17" s="1059"/>
      <c r="N17" s="1076"/>
      <c r="O17" s="1060">
        <v>100.78</v>
      </c>
    </row>
    <row r="18" spans="1:15" ht="15" customHeight="1" thickBot="1">
      <c r="A18" s="1057"/>
      <c r="B18" s="1061" t="s">
        <v>55</v>
      </c>
      <c r="C18" s="1059">
        <v>132.85624999999999</v>
      </c>
      <c r="D18" s="1059">
        <v>127.33625000000001</v>
      </c>
      <c r="E18" s="1059">
        <v>120.24875000000002</v>
      </c>
      <c r="F18" s="1059"/>
      <c r="G18" s="1059"/>
      <c r="H18" s="1059"/>
      <c r="I18" s="1059"/>
      <c r="J18" s="1059"/>
      <c r="K18" s="1059"/>
      <c r="L18" s="1059"/>
      <c r="M18" s="1059"/>
      <c r="N18" s="1076"/>
      <c r="O18" s="1060">
        <v>126.81</v>
      </c>
    </row>
    <row r="19" spans="1:15" ht="15" customHeight="1" thickBot="1">
      <c r="A19" s="1057"/>
      <c r="B19" s="1061" t="s">
        <v>56</v>
      </c>
      <c r="C19" s="1059">
        <v>189.36733333333328</v>
      </c>
      <c r="D19" s="1059">
        <v>174.03799999999998</v>
      </c>
      <c r="E19" s="1059">
        <v>163.06399999999996</v>
      </c>
      <c r="F19" s="1059"/>
      <c r="G19" s="1059"/>
      <c r="H19" s="1059"/>
      <c r="I19" s="1059"/>
      <c r="J19" s="1059"/>
      <c r="K19" s="1059"/>
      <c r="L19" s="1059"/>
      <c r="M19" s="1059"/>
      <c r="N19" s="1076"/>
      <c r="O19" s="1060">
        <v>175.49</v>
      </c>
    </row>
    <row r="20" spans="1:15" ht="15" customHeight="1" thickBot="1">
      <c r="A20" s="1062"/>
      <c r="B20" s="1063" t="s">
        <v>57</v>
      </c>
      <c r="C20" s="1064">
        <v>138.9013333333333</v>
      </c>
      <c r="D20" s="1064">
        <v>129.48355555555554</v>
      </c>
      <c r="E20" s="1064">
        <v>123.40545454545453</v>
      </c>
      <c r="F20" s="1064"/>
      <c r="G20" s="1064"/>
      <c r="H20" s="1064"/>
      <c r="I20" s="1064"/>
      <c r="J20" s="1064"/>
      <c r="K20" s="1064"/>
      <c r="L20" s="1064"/>
      <c r="M20" s="1064"/>
      <c r="N20" s="1077"/>
      <c r="O20" s="1065">
        <v>130.31</v>
      </c>
    </row>
    <row r="21" spans="1:15" ht="15" customHeight="1" thickBot="1">
      <c r="A21" s="1066" t="s">
        <v>136</v>
      </c>
      <c r="B21" s="1061" t="s">
        <v>54</v>
      </c>
      <c r="C21" s="1059">
        <v>127.12899999999999</v>
      </c>
      <c r="D21" s="1059">
        <v>116.38100000000001</v>
      </c>
      <c r="E21" s="1059">
        <v>124.21499999999996</v>
      </c>
      <c r="F21" s="1059"/>
      <c r="G21" s="1059"/>
      <c r="H21" s="1059"/>
      <c r="I21" s="1059"/>
      <c r="J21" s="1059"/>
      <c r="K21" s="1059"/>
      <c r="L21" s="1059"/>
      <c r="M21" s="1059"/>
      <c r="N21" s="1076"/>
      <c r="O21" s="1060">
        <v>122.58</v>
      </c>
    </row>
    <row r="22" spans="1:15" ht="15" customHeight="1" thickBot="1">
      <c r="A22" s="1057"/>
      <c r="B22" s="1061" t="s">
        <v>55</v>
      </c>
      <c r="C22" s="1059">
        <v>213.10888888888888</v>
      </c>
      <c r="D22" s="1059">
        <v>210.50888888888892</v>
      </c>
      <c r="E22" s="1059">
        <v>182.84722222222223</v>
      </c>
      <c r="F22" s="1059"/>
      <c r="G22" s="1059"/>
      <c r="H22" s="1059"/>
      <c r="I22" s="1059"/>
      <c r="J22" s="1059"/>
      <c r="K22" s="1059"/>
      <c r="L22" s="1059"/>
      <c r="M22" s="1059"/>
      <c r="N22" s="1076"/>
      <c r="O22" s="1060">
        <v>202.16</v>
      </c>
    </row>
    <row r="23" spans="1:15" ht="15" customHeight="1" thickBot="1">
      <c r="A23" s="1057"/>
      <c r="B23" s="1061" t="s">
        <v>56</v>
      </c>
      <c r="C23" s="1059">
        <v>174.42000000000002</v>
      </c>
      <c r="D23" s="1059">
        <v>165.035</v>
      </c>
      <c r="E23" s="1059">
        <v>162.61249999999998</v>
      </c>
      <c r="F23" s="1059"/>
      <c r="G23" s="1059"/>
      <c r="H23" s="1059"/>
      <c r="I23" s="1059"/>
      <c r="J23" s="1059"/>
      <c r="K23" s="1059"/>
      <c r="L23" s="1059"/>
      <c r="M23" s="1059"/>
      <c r="N23" s="1076"/>
      <c r="O23" s="1060">
        <v>167.36</v>
      </c>
    </row>
    <row r="24" spans="1:15" ht="15" customHeight="1" thickBot="1">
      <c r="A24" s="1062"/>
      <c r="B24" s="1063" t="s">
        <v>57</v>
      </c>
      <c r="C24" s="1064">
        <v>155.14193548387092</v>
      </c>
      <c r="D24" s="1064">
        <v>146.84741935483876</v>
      </c>
      <c r="E24" s="1064">
        <v>143.71451612903232</v>
      </c>
      <c r="F24" s="1064"/>
      <c r="G24" s="1064"/>
      <c r="H24" s="1064"/>
      <c r="I24" s="1064"/>
      <c r="J24" s="1064"/>
      <c r="K24" s="1064"/>
      <c r="L24" s="1064"/>
      <c r="M24" s="1064"/>
      <c r="N24" s="1077"/>
      <c r="O24" s="1065">
        <v>148.57</v>
      </c>
    </row>
    <row r="25" spans="1:15" ht="15" customHeight="1" thickBot="1">
      <c r="A25" s="1011" t="s">
        <v>132</v>
      </c>
      <c r="B25" s="1012"/>
      <c r="C25" s="1067">
        <v>148.3117757009345</v>
      </c>
      <c r="D25" s="1067">
        <v>139.54485981308414</v>
      </c>
      <c r="E25" s="1067">
        <v>135.28433962264151</v>
      </c>
      <c r="F25" s="1067"/>
      <c r="G25" s="1067"/>
      <c r="H25" s="1067"/>
      <c r="I25" s="1067"/>
      <c r="J25" s="1067"/>
      <c r="K25" s="1067"/>
      <c r="L25" s="1067"/>
      <c r="M25" s="1067"/>
      <c r="N25" s="1078"/>
      <c r="O25" s="1068">
        <v>140.88999999999999</v>
      </c>
    </row>
    <row r="26" spans="1:15" ht="15" customHeight="1" thickBot="1">
      <c r="O26" s="705"/>
    </row>
    <row r="27" spans="1:15" ht="15" customHeight="1" thickBot="1">
      <c r="A27" s="1017" t="s">
        <v>64</v>
      </c>
      <c r="B27" s="1018" t="s">
        <v>57</v>
      </c>
      <c r="C27" s="1019">
        <v>109.27</v>
      </c>
      <c r="D27" s="1019">
        <v>99.78</v>
      </c>
      <c r="E27" s="1019">
        <v>93.85</v>
      </c>
      <c r="F27" s="1019"/>
      <c r="G27" s="1019"/>
      <c r="H27" s="1019"/>
      <c r="I27" s="1019"/>
      <c r="J27" s="1019"/>
      <c r="K27" s="1019"/>
      <c r="L27" s="1019"/>
      <c r="M27" s="1019"/>
      <c r="N27" s="1019"/>
      <c r="O27" s="1020">
        <v>100.97</v>
      </c>
    </row>
    <row r="28" spans="1:15" ht="22.5" customHeight="1" thickBot="1">
      <c r="O28" s="705"/>
    </row>
    <row r="29" spans="1:15" ht="20.25" thickBot="1">
      <c r="A29" s="1049" t="s">
        <v>166</v>
      </c>
      <c r="B29" s="1050"/>
      <c r="C29" s="1050"/>
      <c r="D29" s="1050"/>
      <c r="E29" s="1050"/>
      <c r="F29" s="1050"/>
      <c r="G29" s="1050"/>
      <c r="H29" s="1050"/>
      <c r="I29" s="1050"/>
      <c r="J29" s="1050"/>
      <c r="K29" s="1050"/>
      <c r="L29" s="1050"/>
      <c r="M29" s="1050"/>
      <c r="N29" s="1050"/>
      <c r="O29" s="1051"/>
    </row>
    <row r="30" spans="1:15" ht="27" customHeight="1" thickBot="1">
      <c r="A30" s="1071" t="s">
        <v>134</v>
      </c>
      <c r="B30" s="1072" t="s">
        <v>139</v>
      </c>
      <c r="C30" s="1079" t="s">
        <v>179</v>
      </c>
      <c r="D30" s="1079" t="s">
        <v>180</v>
      </c>
      <c r="E30" s="1079" t="s">
        <v>181</v>
      </c>
      <c r="F30" s="1079" t="s">
        <v>182</v>
      </c>
      <c r="G30" s="1079" t="s">
        <v>183</v>
      </c>
      <c r="H30" s="1079" t="s">
        <v>184</v>
      </c>
      <c r="I30" s="1079" t="s">
        <v>185</v>
      </c>
      <c r="J30" s="1079" t="s">
        <v>186</v>
      </c>
      <c r="K30" s="1079" t="s">
        <v>187</v>
      </c>
      <c r="L30" s="1079" t="s">
        <v>188</v>
      </c>
      <c r="M30" s="1079" t="s">
        <v>189</v>
      </c>
      <c r="N30" s="1080" t="s">
        <v>190</v>
      </c>
      <c r="O30" s="1081" t="s">
        <v>16</v>
      </c>
    </row>
    <row r="31" spans="1:15" ht="15" customHeight="1" thickBot="1">
      <c r="A31" s="1082" t="s">
        <v>135</v>
      </c>
      <c r="B31" s="1083" t="s">
        <v>54</v>
      </c>
      <c r="C31" s="1084">
        <v>-2.4271472392637942E-2</v>
      </c>
      <c r="D31" s="1084">
        <v>1.0825938566552586E-2</v>
      </c>
      <c r="E31" s="1084">
        <v>2.5408494932059558E-2</v>
      </c>
      <c r="F31" s="1084"/>
      <c r="G31" s="1084"/>
      <c r="H31" s="1084"/>
      <c r="I31" s="1084"/>
      <c r="J31" s="1084"/>
      <c r="K31" s="1084"/>
      <c r="L31" s="1084"/>
      <c r="M31" s="1084"/>
      <c r="N31" s="1085"/>
      <c r="O31" s="1086">
        <v>4.8620758086921501E-3</v>
      </c>
    </row>
    <row r="32" spans="1:15" ht="15" customHeight="1" thickBot="1">
      <c r="A32" s="1082"/>
      <c r="B32" s="1087" t="s">
        <v>55</v>
      </c>
      <c r="C32" s="1084">
        <v>-4.8528014301171145E-2</v>
      </c>
      <c r="D32" s="1084">
        <v>-4.3093471899094821E-2</v>
      </c>
      <c r="E32" s="1084">
        <v>-1.1964781338683343E-2</v>
      </c>
      <c r="F32" s="1084"/>
      <c r="G32" s="1084"/>
      <c r="H32" s="1084"/>
      <c r="I32" s="1084"/>
      <c r="J32" s="1084"/>
      <c r="K32" s="1084"/>
      <c r="L32" s="1084"/>
      <c r="M32" s="1084"/>
      <c r="N32" s="1085"/>
      <c r="O32" s="1086">
        <v>-3.9744499645138445E-2</v>
      </c>
    </row>
    <row r="33" spans="1:15" ht="15" customHeight="1" thickBot="1">
      <c r="A33" s="1082"/>
      <c r="B33" s="1087" t="s">
        <v>56</v>
      </c>
      <c r="C33" s="1084">
        <v>-0.10438266367659324</v>
      </c>
      <c r="D33" s="1084">
        <v>-7.5803368612984923E-2</v>
      </c>
      <c r="E33" s="1084">
        <v>-8.6583006847443002E-3</v>
      </c>
      <c r="F33" s="1084"/>
      <c r="G33" s="1084"/>
      <c r="H33" s="1084"/>
      <c r="I33" s="1084"/>
      <c r="J33" s="1084"/>
      <c r="K33" s="1084"/>
      <c r="L33" s="1084"/>
      <c r="M33" s="1084"/>
      <c r="N33" s="1085"/>
      <c r="O33" s="1086">
        <v>-7.3679411932303873E-2</v>
      </c>
    </row>
    <row r="34" spans="1:15" ht="15" customHeight="1" thickBot="1">
      <c r="A34" s="1088"/>
      <c r="B34" s="1089" t="s">
        <v>57</v>
      </c>
      <c r="C34" s="1090">
        <v>-6.5871442599593724E-2</v>
      </c>
      <c r="D34" s="1090">
        <v>-3.7881855140912954E-2</v>
      </c>
      <c r="E34" s="1090">
        <v>-9.4124000130680271E-3</v>
      </c>
      <c r="F34" s="1090"/>
      <c r="G34" s="1090"/>
      <c r="H34" s="1090"/>
      <c r="I34" s="1090"/>
      <c r="J34" s="1090"/>
      <c r="K34" s="1090"/>
      <c r="L34" s="1090"/>
      <c r="M34" s="1090"/>
      <c r="N34" s="1091"/>
      <c r="O34" s="1092">
        <v>-3.9290921648376984E-2</v>
      </c>
    </row>
    <row r="35" spans="1:15" ht="15" customHeight="1" thickBot="1">
      <c r="A35" s="1093" t="s">
        <v>136</v>
      </c>
      <c r="B35" s="1087" t="s">
        <v>54</v>
      </c>
      <c r="C35" s="1084">
        <v>2.4723322625453809E-2</v>
      </c>
      <c r="D35" s="1084">
        <v>-2.7070918281683343E-3</v>
      </c>
      <c r="E35" s="1084">
        <v>-8.8692121659154396E-2</v>
      </c>
      <c r="F35" s="1084"/>
      <c r="G35" s="1084"/>
      <c r="H35" s="1084"/>
      <c r="I35" s="1084"/>
      <c r="J35" s="1084"/>
      <c r="K35" s="1084"/>
      <c r="L35" s="1084"/>
      <c r="M35" s="1084"/>
      <c r="N35" s="1085"/>
      <c r="O35" s="1086">
        <v>-2.7655408712677441E-2</v>
      </c>
    </row>
    <row r="36" spans="1:15" ht="15" customHeight="1" thickBot="1">
      <c r="A36" s="1082"/>
      <c r="B36" s="1087" t="s">
        <v>55</v>
      </c>
      <c r="C36" s="1084">
        <v>-3.3402176186588403E-2</v>
      </c>
      <c r="D36" s="1084">
        <v>-9.2504438357593477E-2</v>
      </c>
      <c r="E36" s="1084">
        <v>1.2098567949777534E-2</v>
      </c>
      <c r="F36" s="1084"/>
      <c r="G36" s="1084"/>
      <c r="H36" s="1084"/>
      <c r="I36" s="1084"/>
      <c r="J36" s="1084"/>
      <c r="K36" s="1084"/>
      <c r="L36" s="1084"/>
      <c r="M36" s="1084"/>
      <c r="N36" s="1085"/>
      <c r="O36" s="1086">
        <v>-4.0215670755836937E-2</v>
      </c>
    </row>
    <row r="37" spans="1:15" ht="15" customHeight="1" thickBot="1">
      <c r="A37" s="1082"/>
      <c r="B37" s="1087" t="s">
        <v>56</v>
      </c>
      <c r="C37" s="1084">
        <v>-4.8469212246301907E-2</v>
      </c>
      <c r="D37" s="1084">
        <v>-7.5480958584542637E-2</v>
      </c>
      <c r="E37" s="1084">
        <v>-5.5103389960796355E-2</v>
      </c>
      <c r="F37" s="1084"/>
      <c r="G37" s="1084"/>
      <c r="H37" s="1084"/>
      <c r="I37" s="1084"/>
      <c r="J37" s="1084"/>
      <c r="K37" s="1084"/>
      <c r="L37" s="1084"/>
      <c r="M37" s="1084"/>
      <c r="N37" s="1085"/>
      <c r="O37" s="1086">
        <v>-5.9512428298279199E-2</v>
      </c>
    </row>
    <row r="38" spans="1:15" ht="15" customHeight="1" thickBot="1">
      <c r="A38" s="1088"/>
      <c r="B38" s="1089" t="s">
        <v>57</v>
      </c>
      <c r="C38" s="1090">
        <v>-5.428985722631942E-3</v>
      </c>
      <c r="D38" s="1090">
        <v>-4.1442501790781246E-2</v>
      </c>
      <c r="E38" s="1090">
        <v>-4.4409659588399035E-2</v>
      </c>
      <c r="F38" s="1090"/>
      <c r="G38" s="1090"/>
      <c r="H38" s="1090"/>
      <c r="I38" s="1090"/>
      <c r="J38" s="1090"/>
      <c r="K38" s="1090"/>
      <c r="L38" s="1090"/>
      <c r="M38" s="1090"/>
      <c r="N38" s="1091"/>
      <c r="O38" s="1092">
        <v>-3.6279194992259449E-2</v>
      </c>
    </row>
    <row r="39" spans="1:15" ht="15" customHeight="1" thickBot="1">
      <c r="A39" s="1011" t="s">
        <v>132</v>
      </c>
      <c r="B39" s="1012"/>
      <c r="C39" s="1094">
        <v>-3.1656396934674869E-2</v>
      </c>
      <c r="D39" s="1094">
        <v>-4.2086502211876695E-2</v>
      </c>
      <c r="E39" s="1094">
        <v>-3.372337402298093E-2</v>
      </c>
      <c r="F39" s="1094"/>
      <c r="G39" s="1094"/>
      <c r="H39" s="1094"/>
      <c r="I39" s="1094"/>
      <c r="J39" s="1094"/>
      <c r="K39" s="1094"/>
      <c r="L39" s="1094"/>
      <c r="M39" s="1094"/>
      <c r="N39" s="1095"/>
      <c r="O39" s="1096">
        <v>-3.9321456455390674E-2</v>
      </c>
    </row>
    <row r="40" spans="1:15" ht="15" customHeight="1" thickBot="1"/>
    <row r="41" spans="1:15" ht="15.75" thickBot="1">
      <c r="A41" s="1017" t="s">
        <v>64</v>
      </c>
      <c r="B41" s="1018" t="s">
        <v>57</v>
      </c>
      <c r="C41" s="1047">
        <v>8.7947286537933558E-2</v>
      </c>
      <c r="D41" s="1047">
        <v>6.5644417718981732E-2</v>
      </c>
      <c r="E41" s="1047">
        <v>6.5103889184869465E-2</v>
      </c>
      <c r="F41" s="1047"/>
      <c r="G41" s="1047"/>
      <c r="H41" s="1047"/>
      <c r="I41" s="1047"/>
      <c r="J41" s="1047"/>
      <c r="K41" s="1047"/>
      <c r="L41" s="1047"/>
      <c r="M41" s="1047"/>
      <c r="N41" s="1047"/>
      <c r="O41" s="1048">
        <v>6.4672675051995657E-2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990" bestFit="1" customWidth="1"/>
    <col min="2" max="2" width="30.28515625" style="990" bestFit="1" customWidth="1"/>
    <col min="3" max="4" width="13" style="990" bestFit="1" customWidth="1"/>
    <col min="5" max="6" width="12.85546875" style="990" bestFit="1" customWidth="1"/>
    <col min="7" max="10" width="13" style="990" bestFit="1" customWidth="1"/>
    <col min="11" max="14" width="12.85546875" style="990" bestFit="1" customWidth="1"/>
    <col min="15" max="15" width="16.5703125" style="1016" customWidth="1"/>
    <col min="16" max="256" width="13" style="990"/>
    <col min="257" max="257" width="21.140625" style="990" bestFit="1" customWidth="1"/>
    <col min="258" max="258" width="30.28515625" style="990" bestFit="1" customWidth="1"/>
    <col min="259" max="260" width="13" style="990" bestFit="1" customWidth="1"/>
    <col min="261" max="262" width="12.85546875" style="990" bestFit="1" customWidth="1"/>
    <col min="263" max="266" width="13" style="990" bestFit="1" customWidth="1"/>
    <col min="267" max="270" width="12.85546875" style="990" bestFit="1" customWidth="1"/>
    <col min="271" max="271" width="16.5703125" style="990" customWidth="1"/>
    <col min="272" max="512" width="13" style="990"/>
    <col min="513" max="513" width="21.140625" style="990" bestFit="1" customWidth="1"/>
    <col min="514" max="514" width="30.28515625" style="990" bestFit="1" customWidth="1"/>
    <col min="515" max="516" width="13" style="990" bestFit="1" customWidth="1"/>
    <col min="517" max="518" width="12.85546875" style="990" bestFit="1" customWidth="1"/>
    <col min="519" max="522" width="13" style="990" bestFit="1" customWidth="1"/>
    <col min="523" max="526" width="12.85546875" style="990" bestFit="1" customWidth="1"/>
    <col min="527" max="527" width="16.5703125" style="990" customWidth="1"/>
    <col min="528" max="768" width="13" style="990"/>
    <col min="769" max="769" width="21.140625" style="990" bestFit="1" customWidth="1"/>
    <col min="770" max="770" width="30.28515625" style="990" bestFit="1" customWidth="1"/>
    <col min="771" max="772" width="13" style="990" bestFit="1" customWidth="1"/>
    <col min="773" max="774" width="12.85546875" style="990" bestFit="1" customWidth="1"/>
    <col min="775" max="778" width="13" style="990" bestFit="1" customWidth="1"/>
    <col min="779" max="782" width="12.85546875" style="990" bestFit="1" customWidth="1"/>
    <col min="783" max="783" width="16.5703125" style="990" customWidth="1"/>
    <col min="784" max="1024" width="13" style="990"/>
    <col min="1025" max="1025" width="21.140625" style="990" bestFit="1" customWidth="1"/>
    <col min="1026" max="1026" width="30.28515625" style="990" bestFit="1" customWidth="1"/>
    <col min="1027" max="1028" width="13" style="990" bestFit="1" customWidth="1"/>
    <col min="1029" max="1030" width="12.85546875" style="990" bestFit="1" customWidth="1"/>
    <col min="1031" max="1034" width="13" style="990" bestFit="1" customWidth="1"/>
    <col min="1035" max="1038" width="12.85546875" style="990" bestFit="1" customWidth="1"/>
    <col min="1039" max="1039" width="16.5703125" style="990" customWidth="1"/>
    <col min="1040" max="1280" width="13" style="990"/>
    <col min="1281" max="1281" width="21.140625" style="990" bestFit="1" customWidth="1"/>
    <col min="1282" max="1282" width="30.28515625" style="990" bestFit="1" customWidth="1"/>
    <col min="1283" max="1284" width="13" style="990" bestFit="1" customWidth="1"/>
    <col min="1285" max="1286" width="12.85546875" style="990" bestFit="1" customWidth="1"/>
    <col min="1287" max="1290" width="13" style="990" bestFit="1" customWidth="1"/>
    <col min="1291" max="1294" width="12.85546875" style="990" bestFit="1" customWidth="1"/>
    <col min="1295" max="1295" width="16.5703125" style="990" customWidth="1"/>
    <col min="1296" max="1536" width="13" style="990"/>
    <col min="1537" max="1537" width="21.140625" style="990" bestFit="1" customWidth="1"/>
    <col min="1538" max="1538" width="30.28515625" style="990" bestFit="1" customWidth="1"/>
    <col min="1539" max="1540" width="13" style="990" bestFit="1" customWidth="1"/>
    <col min="1541" max="1542" width="12.85546875" style="990" bestFit="1" customWidth="1"/>
    <col min="1543" max="1546" width="13" style="990" bestFit="1" customWidth="1"/>
    <col min="1547" max="1550" width="12.85546875" style="990" bestFit="1" customWidth="1"/>
    <col min="1551" max="1551" width="16.5703125" style="990" customWidth="1"/>
    <col min="1552" max="1792" width="13" style="990"/>
    <col min="1793" max="1793" width="21.140625" style="990" bestFit="1" customWidth="1"/>
    <col min="1794" max="1794" width="30.28515625" style="990" bestFit="1" customWidth="1"/>
    <col min="1795" max="1796" width="13" style="990" bestFit="1" customWidth="1"/>
    <col min="1797" max="1798" width="12.85546875" style="990" bestFit="1" customWidth="1"/>
    <col min="1799" max="1802" width="13" style="990" bestFit="1" customWidth="1"/>
    <col min="1803" max="1806" width="12.85546875" style="990" bestFit="1" customWidth="1"/>
    <col min="1807" max="1807" width="16.5703125" style="990" customWidth="1"/>
    <col min="1808" max="2048" width="13" style="990"/>
    <col min="2049" max="2049" width="21.140625" style="990" bestFit="1" customWidth="1"/>
    <col min="2050" max="2050" width="30.28515625" style="990" bestFit="1" customWidth="1"/>
    <col min="2051" max="2052" width="13" style="990" bestFit="1" customWidth="1"/>
    <col min="2053" max="2054" width="12.85546875" style="990" bestFit="1" customWidth="1"/>
    <col min="2055" max="2058" width="13" style="990" bestFit="1" customWidth="1"/>
    <col min="2059" max="2062" width="12.85546875" style="990" bestFit="1" customWidth="1"/>
    <col min="2063" max="2063" width="16.5703125" style="990" customWidth="1"/>
    <col min="2064" max="2304" width="13" style="990"/>
    <col min="2305" max="2305" width="21.140625" style="990" bestFit="1" customWidth="1"/>
    <col min="2306" max="2306" width="30.28515625" style="990" bestFit="1" customWidth="1"/>
    <col min="2307" max="2308" width="13" style="990" bestFit="1" customWidth="1"/>
    <col min="2309" max="2310" width="12.85546875" style="990" bestFit="1" customWidth="1"/>
    <col min="2311" max="2314" width="13" style="990" bestFit="1" customWidth="1"/>
    <col min="2315" max="2318" width="12.85546875" style="990" bestFit="1" customWidth="1"/>
    <col min="2319" max="2319" width="16.5703125" style="990" customWidth="1"/>
    <col min="2320" max="2560" width="13" style="990"/>
    <col min="2561" max="2561" width="21.140625" style="990" bestFit="1" customWidth="1"/>
    <col min="2562" max="2562" width="30.28515625" style="990" bestFit="1" customWidth="1"/>
    <col min="2563" max="2564" width="13" style="990" bestFit="1" customWidth="1"/>
    <col min="2565" max="2566" width="12.85546875" style="990" bestFit="1" customWidth="1"/>
    <col min="2567" max="2570" width="13" style="990" bestFit="1" customWidth="1"/>
    <col min="2571" max="2574" width="12.85546875" style="990" bestFit="1" customWidth="1"/>
    <col min="2575" max="2575" width="16.5703125" style="990" customWidth="1"/>
    <col min="2576" max="2816" width="13" style="990"/>
    <col min="2817" max="2817" width="21.140625" style="990" bestFit="1" customWidth="1"/>
    <col min="2818" max="2818" width="30.28515625" style="990" bestFit="1" customWidth="1"/>
    <col min="2819" max="2820" width="13" style="990" bestFit="1" customWidth="1"/>
    <col min="2821" max="2822" width="12.85546875" style="990" bestFit="1" customWidth="1"/>
    <col min="2823" max="2826" width="13" style="990" bestFit="1" customWidth="1"/>
    <col min="2827" max="2830" width="12.85546875" style="990" bestFit="1" customWidth="1"/>
    <col min="2831" max="2831" width="16.5703125" style="990" customWidth="1"/>
    <col min="2832" max="3072" width="13" style="990"/>
    <col min="3073" max="3073" width="21.140625" style="990" bestFit="1" customWidth="1"/>
    <col min="3074" max="3074" width="30.28515625" style="990" bestFit="1" customWidth="1"/>
    <col min="3075" max="3076" width="13" style="990" bestFit="1" customWidth="1"/>
    <col min="3077" max="3078" width="12.85546875" style="990" bestFit="1" customWidth="1"/>
    <col min="3079" max="3082" width="13" style="990" bestFit="1" customWidth="1"/>
    <col min="3083" max="3086" width="12.85546875" style="990" bestFit="1" customWidth="1"/>
    <col min="3087" max="3087" width="16.5703125" style="990" customWidth="1"/>
    <col min="3088" max="3328" width="13" style="990"/>
    <col min="3329" max="3329" width="21.140625" style="990" bestFit="1" customWidth="1"/>
    <col min="3330" max="3330" width="30.28515625" style="990" bestFit="1" customWidth="1"/>
    <col min="3331" max="3332" width="13" style="990" bestFit="1" customWidth="1"/>
    <col min="3333" max="3334" width="12.85546875" style="990" bestFit="1" customWidth="1"/>
    <col min="3335" max="3338" width="13" style="990" bestFit="1" customWidth="1"/>
    <col min="3339" max="3342" width="12.85546875" style="990" bestFit="1" customWidth="1"/>
    <col min="3343" max="3343" width="16.5703125" style="990" customWidth="1"/>
    <col min="3344" max="3584" width="13" style="990"/>
    <col min="3585" max="3585" width="21.140625" style="990" bestFit="1" customWidth="1"/>
    <col min="3586" max="3586" width="30.28515625" style="990" bestFit="1" customWidth="1"/>
    <col min="3587" max="3588" width="13" style="990" bestFit="1" customWidth="1"/>
    <col min="3589" max="3590" width="12.85546875" style="990" bestFit="1" customWidth="1"/>
    <col min="3591" max="3594" width="13" style="990" bestFit="1" customWidth="1"/>
    <col min="3595" max="3598" width="12.85546875" style="990" bestFit="1" customWidth="1"/>
    <col min="3599" max="3599" width="16.5703125" style="990" customWidth="1"/>
    <col min="3600" max="3840" width="13" style="990"/>
    <col min="3841" max="3841" width="21.140625" style="990" bestFit="1" customWidth="1"/>
    <col min="3842" max="3842" width="30.28515625" style="990" bestFit="1" customWidth="1"/>
    <col min="3843" max="3844" width="13" style="990" bestFit="1" customWidth="1"/>
    <col min="3845" max="3846" width="12.85546875" style="990" bestFit="1" customWidth="1"/>
    <col min="3847" max="3850" width="13" style="990" bestFit="1" customWidth="1"/>
    <col min="3851" max="3854" width="12.85546875" style="990" bestFit="1" customWidth="1"/>
    <col min="3855" max="3855" width="16.5703125" style="990" customWidth="1"/>
    <col min="3856" max="4096" width="13" style="990"/>
    <col min="4097" max="4097" width="21.140625" style="990" bestFit="1" customWidth="1"/>
    <col min="4098" max="4098" width="30.28515625" style="990" bestFit="1" customWidth="1"/>
    <col min="4099" max="4100" width="13" style="990" bestFit="1" customWidth="1"/>
    <col min="4101" max="4102" width="12.85546875" style="990" bestFit="1" customWidth="1"/>
    <col min="4103" max="4106" width="13" style="990" bestFit="1" customWidth="1"/>
    <col min="4107" max="4110" width="12.85546875" style="990" bestFit="1" customWidth="1"/>
    <col min="4111" max="4111" width="16.5703125" style="990" customWidth="1"/>
    <col min="4112" max="4352" width="13" style="990"/>
    <col min="4353" max="4353" width="21.140625" style="990" bestFit="1" customWidth="1"/>
    <col min="4354" max="4354" width="30.28515625" style="990" bestFit="1" customWidth="1"/>
    <col min="4355" max="4356" width="13" style="990" bestFit="1" customWidth="1"/>
    <col min="4357" max="4358" width="12.85546875" style="990" bestFit="1" customWidth="1"/>
    <col min="4359" max="4362" width="13" style="990" bestFit="1" customWidth="1"/>
    <col min="4363" max="4366" width="12.85546875" style="990" bestFit="1" customWidth="1"/>
    <col min="4367" max="4367" width="16.5703125" style="990" customWidth="1"/>
    <col min="4368" max="4608" width="13" style="990"/>
    <col min="4609" max="4609" width="21.140625" style="990" bestFit="1" customWidth="1"/>
    <col min="4610" max="4610" width="30.28515625" style="990" bestFit="1" customWidth="1"/>
    <col min="4611" max="4612" width="13" style="990" bestFit="1" customWidth="1"/>
    <col min="4613" max="4614" width="12.85546875" style="990" bestFit="1" customWidth="1"/>
    <col min="4615" max="4618" width="13" style="990" bestFit="1" customWidth="1"/>
    <col min="4619" max="4622" width="12.85546875" style="990" bestFit="1" customWidth="1"/>
    <col min="4623" max="4623" width="16.5703125" style="990" customWidth="1"/>
    <col min="4624" max="4864" width="13" style="990"/>
    <col min="4865" max="4865" width="21.140625" style="990" bestFit="1" customWidth="1"/>
    <col min="4866" max="4866" width="30.28515625" style="990" bestFit="1" customWidth="1"/>
    <col min="4867" max="4868" width="13" style="990" bestFit="1" customWidth="1"/>
    <col min="4869" max="4870" width="12.85546875" style="990" bestFit="1" customWidth="1"/>
    <col min="4871" max="4874" width="13" style="990" bestFit="1" customWidth="1"/>
    <col min="4875" max="4878" width="12.85546875" style="990" bestFit="1" customWidth="1"/>
    <col min="4879" max="4879" width="16.5703125" style="990" customWidth="1"/>
    <col min="4880" max="5120" width="13" style="990"/>
    <col min="5121" max="5121" width="21.140625" style="990" bestFit="1" customWidth="1"/>
    <col min="5122" max="5122" width="30.28515625" style="990" bestFit="1" customWidth="1"/>
    <col min="5123" max="5124" width="13" style="990" bestFit="1" customWidth="1"/>
    <col min="5125" max="5126" width="12.85546875" style="990" bestFit="1" customWidth="1"/>
    <col min="5127" max="5130" width="13" style="990" bestFit="1" customWidth="1"/>
    <col min="5131" max="5134" width="12.85546875" style="990" bestFit="1" customWidth="1"/>
    <col min="5135" max="5135" width="16.5703125" style="990" customWidth="1"/>
    <col min="5136" max="5376" width="13" style="990"/>
    <col min="5377" max="5377" width="21.140625" style="990" bestFit="1" customWidth="1"/>
    <col min="5378" max="5378" width="30.28515625" style="990" bestFit="1" customWidth="1"/>
    <col min="5379" max="5380" width="13" style="990" bestFit="1" customWidth="1"/>
    <col min="5381" max="5382" width="12.85546875" style="990" bestFit="1" customWidth="1"/>
    <col min="5383" max="5386" width="13" style="990" bestFit="1" customWidth="1"/>
    <col min="5387" max="5390" width="12.85546875" style="990" bestFit="1" customWidth="1"/>
    <col min="5391" max="5391" width="16.5703125" style="990" customWidth="1"/>
    <col min="5392" max="5632" width="13" style="990"/>
    <col min="5633" max="5633" width="21.140625" style="990" bestFit="1" customWidth="1"/>
    <col min="5634" max="5634" width="30.28515625" style="990" bestFit="1" customWidth="1"/>
    <col min="5635" max="5636" width="13" style="990" bestFit="1" customWidth="1"/>
    <col min="5637" max="5638" width="12.85546875" style="990" bestFit="1" customWidth="1"/>
    <col min="5639" max="5642" width="13" style="990" bestFit="1" customWidth="1"/>
    <col min="5643" max="5646" width="12.85546875" style="990" bestFit="1" customWidth="1"/>
    <col min="5647" max="5647" width="16.5703125" style="990" customWidth="1"/>
    <col min="5648" max="5888" width="13" style="990"/>
    <col min="5889" max="5889" width="21.140625" style="990" bestFit="1" customWidth="1"/>
    <col min="5890" max="5890" width="30.28515625" style="990" bestFit="1" customWidth="1"/>
    <col min="5891" max="5892" width="13" style="990" bestFit="1" customWidth="1"/>
    <col min="5893" max="5894" width="12.85546875" style="990" bestFit="1" customWidth="1"/>
    <col min="5895" max="5898" width="13" style="990" bestFit="1" customWidth="1"/>
    <col min="5899" max="5902" width="12.85546875" style="990" bestFit="1" customWidth="1"/>
    <col min="5903" max="5903" width="16.5703125" style="990" customWidth="1"/>
    <col min="5904" max="6144" width="13" style="990"/>
    <col min="6145" max="6145" width="21.140625" style="990" bestFit="1" customWidth="1"/>
    <col min="6146" max="6146" width="30.28515625" style="990" bestFit="1" customWidth="1"/>
    <col min="6147" max="6148" width="13" style="990" bestFit="1" customWidth="1"/>
    <col min="6149" max="6150" width="12.85546875" style="990" bestFit="1" customWidth="1"/>
    <col min="6151" max="6154" width="13" style="990" bestFit="1" customWidth="1"/>
    <col min="6155" max="6158" width="12.85546875" style="990" bestFit="1" customWidth="1"/>
    <col min="6159" max="6159" width="16.5703125" style="990" customWidth="1"/>
    <col min="6160" max="6400" width="13" style="990"/>
    <col min="6401" max="6401" width="21.140625" style="990" bestFit="1" customWidth="1"/>
    <col min="6402" max="6402" width="30.28515625" style="990" bestFit="1" customWidth="1"/>
    <col min="6403" max="6404" width="13" style="990" bestFit="1" customWidth="1"/>
    <col min="6405" max="6406" width="12.85546875" style="990" bestFit="1" customWidth="1"/>
    <col min="6407" max="6410" width="13" style="990" bestFit="1" customWidth="1"/>
    <col min="6411" max="6414" width="12.85546875" style="990" bestFit="1" customWidth="1"/>
    <col min="6415" max="6415" width="16.5703125" style="990" customWidth="1"/>
    <col min="6416" max="6656" width="13" style="990"/>
    <col min="6657" max="6657" width="21.140625" style="990" bestFit="1" customWidth="1"/>
    <col min="6658" max="6658" width="30.28515625" style="990" bestFit="1" customWidth="1"/>
    <col min="6659" max="6660" width="13" style="990" bestFit="1" customWidth="1"/>
    <col min="6661" max="6662" width="12.85546875" style="990" bestFit="1" customWidth="1"/>
    <col min="6663" max="6666" width="13" style="990" bestFit="1" customWidth="1"/>
    <col min="6667" max="6670" width="12.85546875" style="990" bestFit="1" customWidth="1"/>
    <col min="6671" max="6671" width="16.5703125" style="990" customWidth="1"/>
    <col min="6672" max="6912" width="13" style="990"/>
    <col min="6913" max="6913" width="21.140625" style="990" bestFit="1" customWidth="1"/>
    <col min="6914" max="6914" width="30.28515625" style="990" bestFit="1" customWidth="1"/>
    <col min="6915" max="6916" width="13" style="990" bestFit="1" customWidth="1"/>
    <col min="6917" max="6918" width="12.85546875" style="990" bestFit="1" customWidth="1"/>
    <col min="6919" max="6922" width="13" style="990" bestFit="1" customWidth="1"/>
    <col min="6923" max="6926" width="12.85546875" style="990" bestFit="1" customWidth="1"/>
    <col min="6927" max="6927" width="16.5703125" style="990" customWidth="1"/>
    <col min="6928" max="7168" width="13" style="990"/>
    <col min="7169" max="7169" width="21.140625" style="990" bestFit="1" customWidth="1"/>
    <col min="7170" max="7170" width="30.28515625" style="990" bestFit="1" customWidth="1"/>
    <col min="7171" max="7172" width="13" style="990" bestFit="1" customWidth="1"/>
    <col min="7173" max="7174" width="12.85546875" style="990" bestFit="1" customWidth="1"/>
    <col min="7175" max="7178" width="13" style="990" bestFit="1" customWidth="1"/>
    <col min="7179" max="7182" width="12.85546875" style="990" bestFit="1" customWidth="1"/>
    <col min="7183" max="7183" width="16.5703125" style="990" customWidth="1"/>
    <col min="7184" max="7424" width="13" style="990"/>
    <col min="7425" max="7425" width="21.140625" style="990" bestFit="1" customWidth="1"/>
    <col min="7426" max="7426" width="30.28515625" style="990" bestFit="1" customWidth="1"/>
    <col min="7427" max="7428" width="13" style="990" bestFit="1" customWidth="1"/>
    <col min="7429" max="7430" width="12.85546875" style="990" bestFit="1" customWidth="1"/>
    <col min="7431" max="7434" width="13" style="990" bestFit="1" customWidth="1"/>
    <col min="7435" max="7438" width="12.85546875" style="990" bestFit="1" customWidth="1"/>
    <col min="7439" max="7439" width="16.5703125" style="990" customWidth="1"/>
    <col min="7440" max="7680" width="13" style="990"/>
    <col min="7681" max="7681" width="21.140625" style="990" bestFit="1" customWidth="1"/>
    <col min="7682" max="7682" width="30.28515625" style="990" bestFit="1" customWidth="1"/>
    <col min="7683" max="7684" width="13" style="990" bestFit="1" customWidth="1"/>
    <col min="7685" max="7686" width="12.85546875" style="990" bestFit="1" customWidth="1"/>
    <col min="7687" max="7690" width="13" style="990" bestFit="1" customWidth="1"/>
    <col min="7691" max="7694" width="12.85546875" style="990" bestFit="1" customWidth="1"/>
    <col min="7695" max="7695" width="16.5703125" style="990" customWidth="1"/>
    <col min="7696" max="7936" width="13" style="990"/>
    <col min="7937" max="7937" width="21.140625" style="990" bestFit="1" customWidth="1"/>
    <col min="7938" max="7938" width="30.28515625" style="990" bestFit="1" customWidth="1"/>
    <col min="7939" max="7940" width="13" style="990" bestFit="1" customWidth="1"/>
    <col min="7941" max="7942" width="12.85546875" style="990" bestFit="1" customWidth="1"/>
    <col min="7943" max="7946" width="13" style="990" bestFit="1" customWidth="1"/>
    <col min="7947" max="7950" width="12.85546875" style="990" bestFit="1" customWidth="1"/>
    <col min="7951" max="7951" width="16.5703125" style="990" customWidth="1"/>
    <col min="7952" max="8192" width="13" style="990"/>
    <col min="8193" max="8193" width="21.140625" style="990" bestFit="1" customWidth="1"/>
    <col min="8194" max="8194" width="30.28515625" style="990" bestFit="1" customWidth="1"/>
    <col min="8195" max="8196" width="13" style="990" bestFit="1" customWidth="1"/>
    <col min="8197" max="8198" width="12.85546875" style="990" bestFit="1" customWidth="1"/>
    <col min="8199" max="8202" width="13" style="990" bestFit="1" customWidth="1"/>
    <col min="8203" max="8206" width="12.85546875" style="990" bestFit="1" customWidth="1"/>
    <col min="8207" max="8207" width="16.5703125" style="990" customWidth="1"/>
    <col min="8208" max="8448" width="13" style="990"/>
    <col min="8449" max="8449" width="21.140625" style="990" bestFit="1" customWidth="1"/>
    <col min="8450" max="8450" width="30.28515625" style="990" bestFit="1" customWidth="1"/>
    <col min="8451" max="8452" width="13" style="990" bestFit="1" customWidth="1"/>
    <col min="8453" max="8454" width="12.85546875" style="990" bestFit="1" customWidth="1"/>
    <col min="8455" max="8458" width="13" style="990" bestFit="1" customWidth="1"/>
    <col min="8459" max="8462" width="12.85546875" style="990" bestFit="1" customWidth="1"/>
    <col min="8463" max="8463" width="16.5703125" style="990" customWidth="1"/>
    <col min="8464" max="8704" width="13" style="990"/>
    <col min="8705" max="8705" width="21.140625" style="990" bestFit="1" customWidth="1"/>
    <col min="8706" max="8706" width="30.28515625" style="990" bestFit="1" customWidth="1"/>
    <col min="8707" max="8708" width="13" style="990" bestFit="1" customWidth="1"/>
    <col min="8709" max="8710" width="12.85546875" style="990" bestFit="1" customWidth="1"/>
    <col min="8711" max="8714" width="13" style="990" bestFit="1" customWidth="1"/>
    <col min="8715" max="8718" width="12.85546875" style="990" bestFit="1" customWidth="1"/>
    <col min="8719" max="8719" width="16.5703125" style="990" customWidth="1"/>
    <col min="8720" max="8960" width="13" style="990"/>
    <col min="8961" max="8961" width="21.140625" style="990" bestFit="1" customWidth="1"/>
    <col min="8962" max="8962" width="30.28515625" style="990" bestFit="1" customWidth="1"/>
    <col min="8963" max="8964" width="13" style="990" bestFit="1" customWidth="1"/>
    <col min="8965" max="8966" width="12.85546875" style="990" bestFit="1" customWidth="1"/>
    <col min="8967" max="8970" width="13" style="990" bestFit="1" customWidth="1"/>
    <col min="8971" max="8974" width="12.85546875" style="990" bestFit="1" customWidth="1"/>
    <col min="8975" max="8975" width="16.5703125" style="990" customWidth="1"/>
    <col min="8976" max="9216" width="13" style="990"/>
    <col min="9217" max="9217" width="21.140625" style="990" bestFit="1" customWidth="1"/>
    <col min="9218" max="9218" width="30.28515625" style="990" bestFit="1" customWidth="1"/>
    <col min="9219" max="9220" width="13" style="990" bestFit="1" customWidth="1"/>
    <col min="9221" max="9222" width="12.85546875" style="990" bestFit="1" customWidth="1"/>
    <col min="9223" max="9226" width="13" style="990" bestFit="1" customWidth="1"/>
    <col min="9227" max="9230" width="12.85546875" style="990" bestFit="1" customWidth="1"/>
    <col min="9231" max="9231" width="16.5703125" style="990" customWidth="1"/>
    <col min="9232" max="9472" width="13" style="990"/>
    <col min="9473" max="9473" width="21.140625" style="990" bestFit="1" customWidth="1"/>
    <col min="9474" max="9474" width="30.28515625" style="990" bestFit="1" customWidth="1"/>
    <col min="9475" max="9476" width="13" style="990" bestFit="1" customWidth="1"/>
    <col min="9477" max="9478" width="12.85546875" style="990" bestFit="1" customWidth="1"/>
    <col min="9479" max="9482" width="13" style="990" bestFit="1" customWidth="1"/>
    <col min="9483" max="9486" width="12.85546875" style="990" bestFit="1" customWidth="1"/>
    <col min="9487" max="9487" width="16.5703125" style="990" customWidth="1"/>
    <col min="9488" max="9728" width="13" style="990"/>
    <col min="9729" max="9729" width="21.140625" style="990" bestFit="1" customWidth="1"/>
    <col min="9730" max="9730" width="30.28515625" style="990" bestFit="1" customWidth="1"/>
    <col min="9731" max="9732" width="13" style="990" bestFit="1" customWidth="1"/>
    <col min="9733" max="9734" width="12.85546875" style="990" bestFit="1" customWidth="1"/>
    <col min="9735" max="9738" width="13" style="990" bestFit="1" customWidth="1"/>
    <col min="9739" max="9742" width="12.85546875" style="990" bestFit="1" customWidth="1"/>
    <col min="9743" max="9743" width="16.5703125" style="990" customWidth="1"/>
    <col min="9744" max="9984" width="13" style="990"/>
    <col min="9985" max="9985" width="21.140625" style="990" bestFit="1" customWidth="1"/>
    <col min="9986" max="9986" width="30.28515625" style="990" bestFit="1" customWidth="1"/>
    <col min="9987" max="9988" width="13" style="990" bestFit="1" customWidth="1"/>
    <col min="9989" max="9990" width="12.85546875" style="990" bestFit="1" customWidth="1"/>
    <col min="9991" max="9994" width="13" style="990" bestFit="1" customWidth="1"/>
    <col min="9995" max="9998" width="12.85546875" style="990" bestFit="1" customWidth="1"/>
    <col min="9999" max="9999" width="16.5703125" style="990" customWidth="1"/>
    <col min="10000" max="10240" width="13" style="990"/>
    <col min="10241" max="10241" width="21.140625" style="990" bestFit="1" customWidth="1"/>
    <col min="10242" max="10242" width="30.28515625" style="990" bestFit="1" customWidth="1"/>
    <col min="10243" max="10244" width="13" style="990" bestFit="1" customWidth="1"/>
    <col min="10245" max="10246" width="12.85546875" style="990" bestFit="1" customWidth="1"/>
    <col min="10247" max="10250" width="13" style="990" bestFit="1" customWidth="1"/>
    <col min="10251" max="10254" width="12.85546875" style="990" bestFit="1" customWidth="1"/>
    <col min="10255" max="10255" width="16.5703125" style="990" customWidth="1"/>
    <col min="10256" max="10496" width="13" style="990"/>
    <col min="10497" max="10497" width="21.140625" style="990" bestFit="1" customWidth="1"/>
    <col min="10498" max="10498" width="30.28515625" style="990" bestFit="1" customWidth="1"/>
    <col min="10499" max="10500" width="13" style="990" bestFit="1" customWidth="1"/>
    <col min="10501" max="10502" width="12.85546875" style="990" bestFit="1" customWidth="1"/>
    <col min="10503" max="10506" width="13" style="990" bestFit="1" customWidth="1"/>
    <col min="10507" max="10510" width="12.85546875" style="990" bestFit="1" customWidth="1"/>
    <col min="10511" max="10511" width="16.5703125" style="990" customWidth="1"/>
    <col min="10512" max="10752" width="13" style="990"/>
    <col min="10753" max="10753" width="21.140625" style="990" bestFit="1" customWidth="1"/>
    <col min="10754" max="10754" width="30.28515625" style="990" bestFit="1" customWidth="1"/>
    <col min="10755" max="10756" width="13" style="990" bestFit="1" customWidth="1"/>
    <col min="10757" max="10758" width="12.85546875" style="990" bestFit="1" customWidth="1"/>
    <col min="10759" max="10762" width="13" style="990" bestFit="1" customWidth="1"/>
    <col min="10763" max="10766" width="12.85546875" style="990" bestFit="1" customWidth="1"/>
    <col min="10767" max="10767" width="16.5703125" style="990" customWidth="1"/>
    <col min="10768" max="11008" width="13" style="990"/>
    <col min="11009" max="11009" width="21.140625" style="990" bestFit="1" customWidth="1"/>
    <col min="11010" max="11010" width="30.28515625" style="990" bestFit="1" customWidth="1"/>
    <col min="11011" max="11012" width="13" style="990" bestFit="1" customWidth="1"/>
    <col min="11013" max="11014" width="12.85546875" style="990" bestFit="1" customWidth="1"/>
    <col min="11015" max="11018" width="13" style="990" bestFit="1" customWidth="1"/>
    <col min="11019" max="11022" width="12.85546875" style="990" bestFit="1" customWidth="1"/>
    <col min="11023" max="11023" width="16.5703125" style="990" customWidth="1"/>
    <col min="11024" max="11264" width="13" style="990"/>
    <col min="11265" max="11265" width="21.140625" style="990" bestFit="1" customWidth="1"/>
    <col min="11266" max="11266" width="30.28515625" style="990" bestFit="1" customWidth="1"/>
    <col min="11267" max="11268" width="13" style="990" bestFit="1" customWidth="1"/>
    <col min="11269" max="11270" width="12.85546875" style="990" bestFit="1" customWidth="1"/>
    <col min="11271" max="11274" width="13" style="990" bestFit="1" customWidth="1"/>
    <col min="11275" max="11278" width="12.85546875" style="990" bestFit="1" customWidth="1"/>
    <col min="11279" max="11279" width="16.5703125" style="990" customWidth="1"/>
    <col min="11280" max="11520" width="13" style="990"/>
    <col min="11521" max="11521" width="21.140625" style="990" bestFit="1" customWidth="1"/>
    <col min="11522" max="11522" width="30.28515625" style="990" bestFit="1" customWidth="1"/>
    <col min="11523" max="11524" width="13" style="990" bestFit="1" customWidth="1"/>
    <col min="11525" max="11526" width="12.85546875" style="990" bestFit="1" customWidth="1"/>
    <col min="11527" max="11530" width="13" style="990" bestFit="1" customWidth="1"/>
    <col min="11531" max="11534" width="12.85546875" style="990" bestFit="1" customWidth="1"/>
    <col min="11535" max="11535" width="16.5703125" style="990" customWidth="1"/>
    <col min="11536" max="11776" width="13" style="990"/>
    <col min="11777" max="11777" width="21.140625" style="990" bestFit="1" customWidth="1"/>
    <col min="11778" max="11778" width="30.28515625" style="990" bestFit="1" customWidth="1"/>
    <col min="11779" max="11780" width="13" style="990" bestFit="1" customWidth="1"/>
    <col min="11781" max="11782" width="12.85546875" style="990" bestFit="1" customWidth="1"/>
    <col min="11783" max="11786" width="13" style="990" bestFit="1" customWidth="1"/>
    <col min="11787" max="11790" width="12.85546875" style="990" bestFit="1" customWidth="1"/>
    <col min="11791" max="11791" width="16.5703125" style="990" customWidth="1"/>
    <col min="11792" max="12032" width="13" style="990"/>
    <col min="12033" max="12033" width="21.140625" style="990" bestFit="1" customWidth="1"/>
    <col min="12034" max="12034" width="30.28515625" style="990" bestFit="1" customWidth="1"/>
    <col min="12035" max="12036" width="13" style="990" bestFit="1" customWidth="1"/>
    <col min="12037" max="12038" width="12.85546875" style="990" bestFit="1" customWidth="1"/>
    <col min="12039" max="12042" width="13" style="990" bestFit="1" customWidth="1"/>
    <col min="12043" max="12046" width="12.85546875" style="990" bestFit="1" customWidth="1"/>
    <col min="12047" max="12047" width="16.5703125" style="990" customWidth="1"/>
    <col min="12048" max="12288" width="13" style="990"/>
    <col min="12289" max="12289" width="21.140625" style="990" bestFit="1" customWidth="1"/>
    <col min="12290" max="12290" width="30.28515625" style="990" bestFit="1" customWidth="1"/>
    <col min="12291" max="12292" width="13" style="990" bestFit="1" customWidth="1"/>
    <col min="12293" max="12294" width="12.85546875" style="990" bestFit="1" customWidth="1"/>
    <col min="12295" max="12298" width="13" style="990" bestFit="1" customWidth="1"/>
    <col min="12299" max="12302" width="12.85546875" style="990" bestFit="1" customWidth="1"/>
    <col min="12303" max="12303" width="16.5703125" style="990" customWidth="1"/>
    <col min="12304" max="12544" width="13" style="990"/>
    <col min="12545" max="12545" width="21.140625" style="990" bestFit="1" customWidth="1"/>
    <col min="12546" max="12546" width="30.28515625" style="990" bestFit="1" customWidth="1"/>
    <col min="12547" max="12548" width="13" style="990" bestFit="1" customWidth="1"/>
    <col min="12549" max="12550" width="12.85546875" style="990" bestFit="1" customWidth="1"/>
    <col min="12551" max="12554" width="13" style="990" bestFit="1" customWidth="1"/>
    <col min="12555" max="12558" width="12.85546875" style="990" bestFit="1" customWidth="1"/>
    <col min="12559" max="12559" width="16.5703125" style="990" customWidth="1"/>
    <col min="12560" max="12800" width="13" style="990"/>
    <col min="12801" max="12801" width="21.140625" style="990" bestFit="1" customWidth="1"/>
    <col min="12802" max="12802" width="30.28515625" style="990" bestFit="1" customWidth="1"/>
    <col min="12803" max="12804" width="13" style="990" bestFit="1" customWidth="1"/>
    <col min="12805" max="12806" width="12.85546875" style="990" bestFit="1" customWidth="1"/>
    <col min="12807" max="12810" width="13" style="990" bestFit="1" customWidth="1"/>
    <col min="12811" max="12814" width="12.85546875" style="990" bestFit="1" customWidth="1"/>
    <col min="12815" max="12815" width="16.5703125" style="990" customWidth="1"/>
    <col min="12816" max="13056" width="13" style="990"/>
    <col min="13057" max="13057" width="21.140625" style="990" bestFit="1" customWidth="1"/>
    <col min="13058" max="13058" width="30.28515625" style="990" bestFit="1" customWidth="1"/>
    <col min="13059" max="13060" width="13" style="990" bestFit="1" customWidth="1"/>
    <col min="13061" max="13062" width="12.85546875" style="990" bestFit="1" customWidth="1"/>
    <col min="13063" max="13066" width="13" style="990" bestFit="1" customWidth="1"/>
    <col min="13067" max="13070" width="12.85546875" style="990" bestFit="1" customWidth="1"/>
    <col min="13071" max="13071" width="16.5703125" style="990" customWidth="1"/>
    <col min="13072" max="13312" width="13" style="990"/>
    <col min="13313" max="13313" width="21.140625" style="990" bestFit="1" customWidth="1"/>
    <col min="13314" max="13314" width="30.28515625" style="990" bestFit="1" customWidth="1"/>
    <col min="13315" max="13316" width="13" style="990" bestFit="1" customWidth="1"/>
    <col min="13317" max="13318" width="12.85546875" style="990" bestFit="1" customWidth="1"/>
    <col min="13319" max="13322" width="13" style="990" bestFit="1" customWidth="1"/>
    <col min="13323" max="13326" width="12.85546875" style="990" bestFit="1" customWidth="1"/>
    <col min="13327" max="13327" width="16.5703125" style="990" customWidth="1"/>
    <col min="13328" max="13568" width="13" style="990"/>
    <col min="13569" max="13569" width="21.140625" style="990" bestFit="1" customWidth="1"/>
    <col min="13570" max="13570" width="30.28515625" style="990" bestFit="1" customWidth="1"/>
    <col min="13571" max="13572" width="13" style="990" bestFit="1" customWidth="1"/>
    <col min="13573" max="13574" width="12.85546875" style="990" bestFit="1" customWidth="1"/>
    <col min="13575" max="13578" width="13" style="990" bestFit="1" customWidth="1"/>
    <col min="13579" max="13582" width="12.85546875" style="990" bestFit="1" customWidth="1"/>
    <col min="13583" max="13583" width="16.5703125" style="990" customWidth="1"/>
    <col min="13584" max="13824" width="13" style="990"/>
    <col min="13825" max="13825" width="21.140625" style="990" bestFit="1" customWidth="1"/>
    <col min="13826" max="13826" width="30.28515625" style="990" bestFit="1" customWidth="1"/>
    <col min="13827" max="13828" width="13" style="990" bestFit="1" customWidth="1"/>
    <col min="13829" max="13830" width="12.85546875" style="990" bestFit="1" customWidth="1"/>
    <col min="13831" max="13834" width="13" style="990" bestFit="1" customWidth="1"/>
    <col min="13835" max="13838" width="12.85546875" style="990" bestFit="1" customWidth="1"/>
    <col min="13839" max="13839" width="16.5703125" style="990" customWidth="1"/>
    <col min="13840" max="14080" width="13" style="990"/>
    <col min="14081" max="14081" width="21.140625" style="990" bestFit="1" customWidth="1"/>
    <col min="14082" max="14082" width="30.28515625" style="990" bestFit="1" customWidth="1"/>
    <col min="14083" max="14084" width="13" style="990" bestFit="1" customWidth="1"/>
    <col min="14085" max="14086" width="12.85546875" style="990" bestFit="1" customWidth="1"/>
    <col min="14087" max="14090" width="13" style="990" bestFit="1" customWidth="1"/>
    <col min="14091" max="14094" width="12.85546875" style="990" bestFit="1" customWidth="1"/>
    <col min="14095" max="14095" width="16.5703125" style="990" customWidth="1"/>
    <col min="14096" max="14336" width="13" style="990"/>
    <col min="14337" max="14337" width="21.140625" style="990" bestFit="1" customWidth="1"/>
    <col min="14338" max="14338" width="30.28515625" style="990" bestFit="1" customWidth="1"/>
    <col min="14339" max="14340" width="13" style="990" bestFit="1" customWidth="1"/>
    <col min="14341" max="14342" width="12.85546875" style="990" bestFit="1" customWidth="1"/>
    <col min="14343" max="14346" width="13" style="990" bestFit="1" customWidth="1"/>
    <col min="14347" max="14350" width="12.85546875" style="990" bestFit="1" customWidth="1"/>
    <col min="14351" max="14351" width="16.5703125" style="990" customWidth="1"/>
    <col min="14352" max="14592" width="13" style="990"/>
    <col min="14593" max="14593" width="21.140625" style="990" bestFit="1" customWidth="1"/>
    <col min="14594" max="14594" width="30.28515625" style="990" bestFit="1" customWidth="1"/>
    <col min="14595" max="14596" width="13" style="990" bestFit="1" customWidth="1"/>
    <col min="14597" max="14598" width="12.85546875" style="990" bestFit="1" customWidth="1"/>
    <col min="14599" max="14602" width="13" style="990" bestFit="1" customWidth="1"/>
    <col min="14603" max="14606" width="12.85546875" style="990" bestFit="1" customWidth="1"/>
    <col min="14607" max="14607" width="16.5703125" style="990" customWidth="1"/>
    <col min="14608" max="14848" width="13" style="990"/>
    <col min="14849" max="14849" width="21.140625" style="990" bestFit="1" customWidth="1"/>
    <col min="14850" max="14850" width="30.28515625" style="990" bestFit="1" customWidth="1"/>
    <col min="14851" max="14852" width="13" style="990" bestFit="1" customWidth="1"/>
    <col min="14853" max="14854" width="12.85546875" style="990" bestFit="1" customWidth="1"/>
    <col min="14855" max="14858" width="13" style="990" bestFit="1" customWidth="1"/>
    <col min="14859" max="14862" width="12.85546875" style="990" bestFit="1" customWidth="1"/>
    <col min="14863" max="14863" width="16.5703125" style="990" customWidth="1"/>
    <col min="14864" max="15104" width="13" style="990"/>
    <col min="15105" max="15105" width="21.140625" style="990" bestFit="1" customWidth="1"/>
    <col min="15106" max="15106" width="30.28515625" style="990" bestFit="1" customWidth="1"/>
    <col min="15107" max="15108" width="13" style="990" bestFit="1" customWidth="1"/>
    <col min="15109" max="15110" width="12.85546875" style="990" bestFit="1" customWidth="1"/>
    <col min="15111" max="15114" width="13" style="990" bestFit="1" customWidth="1"/>
    <col min="15115" max="15118" width="12.85546875" style="990" bestFit="1" customWidth="1"/>
    <col min="15119" max="15119" width="16.5703125" style="990" customWidth="1"/>
    <col min="15120" max="15360" width="13" style="990"/>
    <col min="15361" max="15361" width="21.140625" style="990" bestFit="1" customWidth="1"/>
    <col min="15362" max="15362" width="30.28515625" style="990" bestFit="1" customWidth="1"/>
    <col min="15363" max="15364" width="13" style="990" bestFit="1" customWidth="1"/>
    <col min="15365" max="15366" width="12.85546875" style="990" bestFit="1" customWidth="1"/>
    <col min="15367" max="15370" width="13" style="990" bestFit="1" customWidth="1"/>
    <col min="15371" max="15374" width="12.85546875" style="990" bestFit="1" customWidth="1"/>
    <col min="15375" max="15375" width="16.5703125" style="990" customWidth="1"/>
    <col min="15376" max="15616" width="13" style="990"/>
    <col min="15617" max="15617" width="21.140625" style="990" bestFit="1" customWidth="1"/>
    <col min="15618" max="15618" width="30.28515625" style="990" bestFit="1" customWidth="1"/>
    <col min="15619" max="15620" width="13" style="990" bestFit="1" customWidth="1"/>
    <col min="15621" max="15622" width="12.85546875" style="990" bestFit="1" customWidth="1"/>
    <col min="15623" max="15626" width="13" style="990" bestFit="1" customWidth="1"/>
    <col min="15627" max="15630" width="12.85546875" style="990" bestFit="1" customWidth="1"/>
    <col min="15631" max="15631" width="16.5703125" style="990" customWidth="1"/>
    <col min="15632" max="15872" width="13" style="990"/>
    <col min="15873" max="15873" width="21.140625" style="990" bestFit="1" customWidth="1"/>
    <col min="15874" max="15874" width="30.28515625" style="990" bestFit="1" customWidth="1"/>
    <col min="15875" max="15876" width="13" style="990" bestFit="1" customWidth="1"/>
    <col min="15877" max="15878" width="12.85546875" style="990" bestFit="1" customWidth="1"/>
    <col min="15879" max="15882" width="13" style="990" bestFit="1" customWidth="1"/>
    <col min="15883" max="15886" width="12.85546875" style="990" bestFit="1" customWidth="1"/>
    <col min="15887" max="15887" width="16.5703125" style="990" customWidth="1"/>
    <col min="15888" max="16128" width="13" style="990"/>
    <col min="16129" max="16129" width="21.140625" style="990" bestFit="1" customWidth="1"/>
    <col min="16130" max="16130" width="30.28515625" style="990" bestFit="1" customWidth="1"/>
    <col min="16131" max="16132" width="13" style="990" bestFit="1" customWidth="1"/>
    <col min="16133" max="16134" width="12.85546875" style="990" bestFit="1" customWidth="1"/>
    <col min="16135" max="16138" width="13" style="990" bestFit="1" customWidth="1"/>
    <col min="16139" max="16142" width="12.85546875" style="990" bestFit="1" customWidth="1"/>
    <col min="16143" max="16143" width="16.5703125" style="990" customWidth="1"/>
    <col min="16144" max="16384" width="13" style="990"/>
  </cols>
  <sheetData>
    <row r="1" spans="1:16" ht="24.95" customHeight="1" thickBot="1">
      <c r="A1" s="987" t="s">
        <v>191</v>
      </c>
      <c r="B1" s="988"/>
      <c r="C1" s="988"/>
      <c r="D1" s="988"/>
      <c r="E1" s="988"/>
      <c r="F1" s="988"/>
      <c r="G1" s="988"/>
      <c r="H1" s="988"/>
      <c r="I1" s="988"/>
      <c r="J1" s="988"/>
      <c r="K1" s="988"/>
      <c r="L1" s="988"/>
      <c r="M1" s="988"/>
      <c r="N1" s="988"/>
      <c r="O1" s="989"/>
    </row>
    <row r="2" spans="1:16">
      <c r="A2" s="991" t="s">
        <v>50</v>
      </c>
      <c r="B2" s="992" t="s">
        <v>139</v>
      </c>
      <c r="C2" s="993" t="s">
        <v>160</v>
      </c>
      <c r="D2" s="993" t="s">
        <v>161</v>
      </c>
      <c r="E2" s="993" t="s">
        <v>162</v>
      </c>
      <c r="F2" s="993" t="s">
        <v>163</v>
      </c>
      <c r="G2" s="993" t="s">
        <v>164</v>
      </c>
      <c r="H2" s="993" t="s">
        <v>165</v>
      </c>
      <c r="I2" s="993" t="s">
        <v>140</v>
      </c>
      <c r="J2" s="993" t="s">
        <v>141</v>
      </c>
      <c r="K2" s="993" t="s">
        <v>142</v>
      </c>
      <c r="L2" s="993" t="s">
        <v>143</v>
      </c>
      <c r="M2" s="993" t="s">
        <v>144</v>
      </c>
      <c r="N2" s="993" t="s">
        <v>145</v>
      </c>
      <c r="O2" s="994" t="s">
        <v>16</v>
      </c>
    </row>
    <row r="3" spans="1:16" ht="13.5" thickBot="1">
      <c r="A3" s="995"/>
      <c r="B3" s="996"/>
      <c r="C3" s="997" t="s">
        <v>152</v>
      </c>
      <c r="D3" s="997" t="s">
        <v>152</v>
      </c>
      <c r="E3" s="997" t="s">
        <v>152</v>
      </c>
      <c r="F3" s="997" t="s">
        <v>152</v>
      </c>
      <c r="G3" s="997" t="s">
        <v>152</v>
      </c>
      <c r="H3" s="997" t="s">
        <v>152</v>
      </c>
      <c r="I3" s="997" t="s">
        <v>152</v>
      </c>
      <c r="J3" s="997" t="s">
        <v>152</v>
      </c>
      <c r="K3" s="997" t="s">
        <v>152</v>
      </c>
      <c r="L3" s="997" t="s">
        <v>152</v>
      </c>
      <c r="M3" s="997" t="s">
        <v>152</v>
      </c>
      <c r="N3" s="997" t="s">
        <v>152</v>
      </c>
      <c r="O3" s="998" t="s">
        <v>152</v>
      </c>
    </row>
    <row r="4" spans="1:16" ht="13.5" thickBot="1">
      <c r="A4" s="1097" t="s">
        <v>131</v>
      </c>
      <c r="B4" s="1098" t="s">
        <v>54</v>
      </c>
      <c r="C4" s="1099">
        <v>145.40904761904758</v>
      </c>
      <c r="D4" s="1099">
        <v>140.46380952380954</v>
      </c>
      <c r="E4" s="1099">
        <v>135.79619047619045</v>
      </c>
      <c r="F4" s="1099">
        <v>118.41952380952378</v>
      </c>
      <c r="G4" s="1100">
        <v>107.70090909090909</v>
      </c>
      <c r="H4" s="1100">
        <v>106.54136363636366</v>
      </c>
      <c r="I4" s="1100">
        <v>104.10136363636364</v>
      </c>
      <c r="J4" s="1100">
        <v>100.96772727272725</v>
      </c>
      <c r="K4" s="1100">
        <v>98.726818181818189</v>
      </c>
      <c r="L4" s="1100"/>
      <c r="M4" s="1100"/>
      <c r="N4" s="1100"/>
      <c r="O4" s="1101">
        <v>117.65</v>
      </c>
      <c r="P4" s="1102"/>
    </row>
    <row r="5" spans="1:16" ht="13.5" thickBot="1">
      <c r="A5" s="1103"/>
      <c r="B5" s="1104" t="s">
        <v>55</v>
      </c>
      <c r="C5" s="1105">
        <v>166.86250000000001</v>
      </c>
      <c r="D5" s="1105">
        <v>167.785</v>
      </c>
      <c r="E5" s="1105">
        <v>158.76999999999998</v>
      </c>
      <c r="F5" s="1105">
        <v>141.57</v>
      </c>
      <c r="G5" s="1106">
        <v>127.53444444444443</v>
      </c>
      <c r="H5" s="1106">
        <v>128.62777777777779</v>
      </c>
      <c r="I5" s="1106">
        <v>126.57000000000001</v>
      </c>
      <c r="J5" s="1106">
        <v>121.9725</v>
      </c>
      <c r="K5" s="1106">
        <v>118.87888888888889</v>
      </c>
      <c r="L5" s="1106"/>
      <c r="M5" s="1106"/>
      <c r="N5" s="1106"/>
      <c r="O5" s="1107">
        <v>138.91</v>
      </c>
      <c r="P5" s="1102"/>
    </row>
    <row r="6" spans="1:16" ht="13.5" thickBot="1">
      <c r="A6" s="1103"/>
      <c r="B6" s="1104" t="s">
        <v>56</v>
      </c>
      <c r="C6" s="1105">
        <v>254.51066666666659</v>
      </c>
      <c r="D6" s="1105">
        <v>273.04266666666666</v>
      </c>
      <c r="E6" s="1105">
        <v>250.96466666666672</v>
      </c>
      <c r="F6" s="1105">
        <v>212.95133333333337</v>
      </c>
      <c r="G6" s="1106">
        <v>183.84133333333332</v>
      </c>
      <c r="H6" s="1106">
        <v>176.25133333333329</v>
      </c>
      <c r="I6" s="1106">
        <v>169.60066666666665</v>
      </c>
      <c r="J6" s="1106">
        <v>160.84533333333331</v>
      </c>
      <c r="K6" s="1106">
        <v>161.65214285714282</v>
      </c>
      <c r="L6" s="1106"/>
      <c r="M6" s="1106"/>
      <c r="N6" s="1106"/>
      <c r="O6" s="1107">
        <v>205.1</v>
      </c>
      <c r="P6" s="1102"/>
    </row>
    <row r="7" spans="1:16" s="1010" customFormat="1" ht="15.75" thickBot="1">
      <c r="A7" s="1103"/>
      <c r="B7" s="1108" t="s">
        <v>57</v>
      </c>
      <c r="C7" s="1109">
        <v>186.50340909090912</v>
      </c>
      <c r="D7" s="1109">
        <v>190.62863636363633</v>
      </c>
      <c r="E7" s="1109">
        <v>179.23522727272729</v>
      </c>
      <c r="F7" s="1109">
        <v>154.56022222222222</v>
      </c>
      <c r="G7" s="1110">
        <v>136.40978260869565</v>
      </c>
      <c r="H7" s="1110">
        <v>133.59413043478256</v>
      </c>
      <c r="I7" s="1110">
        <v>129.8558695652174</v>
      </c>
      <c r="J7" s="1110">
        <v>124.6611111111112</v>
      </c>
      <c r="K7" s="1110">
        <v>122.33399999999997</v>
      </c>
      <c r="L7" s="1110"/>
      <c r="M7" s="1110"/>
      <c r="N7" s="1110"/>
      <c r="O7" s="1111">
        <v>150.33000000000001</v>
      </c>
      <c r="P7" s="1102"/>
    </row>
    <row r="8" spans="1:16" ht="13.5" thickBot="1">
      <c r="A8" s="1103" t="s">
        <v>58</v>
      </c>
      <c r="B8" s="1104" t="s">
        <v>54</v>
      </c>
      <c r="C8" s="1105">
        <v>124.45727272727272</v>
      </c>
      <c r="D8" s="1105">
        <v>126.98681818181821</v>
      </c>
      <c r="E8" s="1105">
        <v>128.60545454545453</v>
      </c>
      <c r="F8" s="1105">
        <v>118.72363636363637</v>
      </c>
      <c r="G8" s="1106">
        <v>118.30681818181816</v>
      </c>
      <c r="H8" s="1106">
        <v>125.58636363636364</v>
      </c>
      <c r="I8" s="1106">
        <v>136.82727272727274</v>
      </c>
      <c r="J8" s="1106">
        <v>118.224</v>
      </c>
      <c r="K8" s="1106">
        <v>113.97600000000003</v>
      </c>
      <c r="L8" s="1106"/>
      <c r="M8" s="1106"/>
      <c r="N8" s="1106"/>
      <c r="O8" s="1107">
        <v>123.03</v>
      </c>
      <c r="P8" s="1102"/>
    </row>
    <row r="9" spans="1:16" ht="13.5" thickBot="1">
      <c r="A9" s="1103"/>
      <c r="B9" s="1104" t="s">
        <v>61</v>
      </c>
      <c r="C9" s="1105">
        <v>137.88857142857142</v>
      </c>
      <c r="D9" s="1105">
        <v>143.10285714285715</v>
      </c>
      <c r="E9" s="1105">
        <v>144.11000000000004</v>
      </c>
      <c r="F9" s="1105">
        <v>146.92857142857142</v>
      </c>
      <c r="G9" s="1106">
        <v>134.45714285714286</v>
      </c>
      <c r="H9" s="1106">
        <v>139.52142857142854</v>
      </c>
      <c r="I9" s="1106">
        <v>151.48142857142855</v>
      </c>
      <c r="J9" s="1106">
        <v>129.45999999999998</v>
      </c>
      <c r="K9" s="1106">
        <v>130.39714285714285</v>
      </c>
      <c r="L9" s="1106"/>
      <c r="M9" s="1106"/>
      <c r="N9" s="1106"/>
      <c r="O9" s="1107">
        <v>139.71</v>
      </c>
      <c r="P9" s="1102"/>
    </row>
    <row r="10" spans="1:16" s="1010" customFormat="1" ht="15.75" thickBot="1">
      <c r="A10" s="1103"/>
      <c r="B10" s="1108" t="s">
        <v>57</v>
      </c>
      <c r="C10" s="1109">
        <v>127.69931034482757</v>
      </c>
      <c r="D10" s="1109">
        <v>130.87689655172414</v>
      </c>
      <c r="E10" s="1109">
        <v>132.34793103448274</v>
      </c>
      <c r="F10" s="1109">
        <v>125.53172413793099</v>
      </c>
      <c r="G10" s="1110">
        <v>122.20517241379309</v>
      </c>
      <c r="H10" s="1110">
        <v>128.94999999999999</v>
      </c>
      <c r="I10" s="1110">
        <v>140.36448275862068</v>
      </c>
      <c r="J10" s="1110">
        <v>121.13703703703706</v>
      </c>
      <c r="K10" s="1110">
        <v>118.23333333333332</v>
      </c>
      <c r="L10" s="1110"/>
      <c r="M10" s="1110"/>
      <c r="N10" s="1110"/>
      <c r="O10" s="1111">
        <v>127.05</v>
      </c>
      <c r="P10" s="1102"/>
    </row>
    <row r="11" spans="1:16" ht="13.5" thickBot="1">
      <c r="A11" s="1103" t="s">
        <v>59</v>
      </c>
      <c r="B11" s="1104" t="s">
        <v>54</v>
      </c>
      <c r="C11" s="1105">
        <v>98.773333333333326</v>
      </c>
      <c r="D11" s="1105">
        <v>92.248333333333335</v>
      </c>
      <c r="E11" s="1105">
        <v>94.258333333333326</v>
      </c>
      <c r="F11" s="1105">
        <v>89.748000000000005</v>
      </c>
      <c r="G11" s="1106">
        <v>106.16200000000001</v>
      </c>
      <c r="H11" s="1106">
        <v>99.445999999999998</v>
      </c>
      <c r="I11" s="1106">
        <v>99.383999999999986</v>
      </c>
      <c r="J11" s="1106">
        <v>95.155999999999992</v>
      </c>
      <c r="K11" s="1106">
        <v>94.76400000000001</v>
      </c>
      <c r="L11" s="1106"/>
      <c r="M11" s="1106"/>
      <c r="N11" s="1106"/>
      <c r="O11" s="1107">
        <v>94.57</v>
      </c>
      <c r="P11" s="1102"/>
    </row>
    <row r="12" spans="1:16" ht="13.5" thickBot="1">
      <c r="A12" s="1103"/>
      <c r="B12" s="1104" t="s">
        <v>55</v>
      </c>
      <c r="C12" s="1105">
        <v>310.76599999999996</v>
      </c>
      <c r="D12" s="1105">
        <v>302.98199999999997</v>
      </c>
      <c r="E12" s="1105">
        <v>350.04200000000003</v>
      </c>
      <c r="F12" s="1105">
        <v>283.03599999999994</v>
      </c>
      <c r="G12" s="1106">
        <v>262.05</v>
      </c>
      <c r="H12" s="1106">
        <v>274.62</v>
      </c>
      <c r="I12" s="1106">
        <v>227.34200000000001</v>
      </c>
      <c r="J12" s="1106">
        <v>223.77999999999997</v>
      </c>
      <c r="K12" s="1106">
        <v>227.36800000000002</v>
      </c>
      <c r="L12" s="1106"/>
      <c r="M12" s="1106"/>
      <c r="N12" s="1106"/>
      <c r="O12" s="1107">
        <v>273.55</v>
      </c>
      <c r="P12" s="1102"/>
    </row>
    <row r="13" spans="1:16" ht="13.5" thickBot="1">
      <c r="A13" s="1103"/>
      <c r="B13" s="1104" t="s">
        <v>56</v>
      </c>
      <c r="C13" s="1105">
        <v>230.92999999999998</v>
      </c>
      <c r="D13" s="1105">
        <v>254.36333333333334</v>
      </c>
      <c r="E13" s="1105">
        <v>249.63000000000002</v>
      </c>
      <c r="F13" s="1105">
        <v>207.5566666666667</v>
      </c>
      <c r="G13" s="1106">
        <v>169.40666666666667</v>
      </c>
      <c r="H13" s="1106">
        <v>175.37</v>
      </c>
      <c r="I13" s="1106">
        <v>172.25333333333333</v>
      </c>
      <c r="J13" s="1106">
        <v>161.85666666666668</v>
      </c>
      <c r="K13" s="1106">
        <v>158.63333333333333</v>
      </c>
      <c r="L13" s="1106"/>
      <c r="M13" s="1106"/>
      <c r="N13" s="1106"/>
      <c r="O13" s="1107">
        <v>197.78</v>
      </c>
      <c r="P13" s="1102"/>
    </row>
    <row r="14" spans="1:16" s="1010" customFormat="1" ht="15.75" thickBot="1">
      <c r="A14" s="1103"/>
      <c r="B14" s="1108" t="s">
        <v>57</v>
      </c>
      <c r="C14" s="1109">
        <v>202.80428571428575</v>
      </c>
      <c r="D14" s="1109">
        <v>202.24928571428566</v>
      </c>
      <c r="E14" s="1109">
        <v>218.90357142857147</v>
      </c>
      <c r="F14" s="1109">
        <v>191.2761538461539</v>
      </c>
      <c r="G14" s="1110">
        <v>180.71384615384613</v>
      </c>
      <c r="H14" s="1110">
        <v>184.34153846153842</v>
      </c>
      <c r="I14" s="1110">
        <v>165.41461538461539</v>
      </c>
      <c r="J14" s="1110">
        <v>160.01923076923077</v>
      </c>
      <c r="K14" s="1110">
        <v>160.50461538461539</v>
      </c>
      <c r="L14" s="1110"/>
      <c r="M14" s="1110"/>
      <c r="N14" s="1110"/>
      <c r="O14" s="1111">
        <v>180.61</v>
      </c>
      <c r="P14" s="1102"/>
    </row>
    <row r="15" spans="1:16" ht="13.5" thickBot="1">
      <c r="A15" s="1103" t="s">
        <v>60</v>
      </c>
      <c r="B15" s="1104" t="s">
        <v>54</v>
      </c>
      <c r="C15" s="1105">
        <v>95.655714285714268</v>
      </c>
      <c r="D15" s="1105">
        <v>95.195714285714303</v>
      </c>
      <c r="E15" s="1105">
        <v>94.448571428571427</v>
      </c>
      <c r="F15" s="1105">
        <v>90.46</v>
      </c>
      <c r="G15" s="1106">
        <v>99.371428571428581</v>
      </c>
      <c r="H15" s="1106">
        <v>101.96142857142857</v>
      </c>
      <c r="I15" s="1106">
        <v>100.33571428571429</v>
      </c>
      <c r="J15" s="1106">
        <v>97.500000000000014</v>
      </c>
      <c r="K15" s="1106">
        <v>95.518571428571406</v>
      </c>
      <c r="L15" s="1106"/>
      <c r="M15" s="1106"/>
      <c r="N15" s="1106"/>
      <c r="O15" s="1107">
        <v>96.72</v>
      </c>
      <c r="P15" s="1102"/>
    </row>
    <row r="16" spans="1:16" ht="13.5" thickBot="1">
      <c r="A16" s="1103"/>
      <c r="B16" s="1104" t="s">
        <v>61</v>
      </c>
      <c r="C16" s="1105">
        <v>126.54499999999999</v>
      </c>
      <c r="D16" s="1105">
        <v>124.39750000000001</v>
      </c>
      <c r="E16" s="1105">
        <v>123.34</v>
      </c>
      <c r="F16" s="1105">
        <v>121.57</v>
      </c>
      <c r="G16" s="1106">
        <v>121.1075</v>
      </c>
      <c r="H16" s="1106">
        <v>119.84</v>
      </c>
      <c r="I16" s="1106">
        <v>126.185</v>
      </c>
      <c r="J16" s="1106">
        <v>120.38499999999999</v>
      </c>
      <c r="K16" s="1106">
        <v>119.82</v>
      </c>
      <c r="L16" s="1106"/>
      <c r="M16" s="1106"/>
      <c r="N16" s="1106"/>
      <c r="O16" s="1107">
        <v>122.58</v>
      </c>
      <c r="P16" s="1102"/>
    </row>
    <row r="17" spans="1:16" s="1010" customFormat="1" ht="15.75" thickBot="1">
      <c r="A17" s="1103"/>
      <c r="B17" s="1108" t="s">
        <v>57</v>
      </c>
      <c r="C17" s="1109">
        <v>106.88818181818182</v>
      </c>
      <c r="D17" s="1109">
        <v>105.81454545454545</v>
      </c>
      <c r="E17" s="1109">
        <v>104.95454545454548</v>
      </c>
      <c r="F17" s="1109">
        <v>101.77272727272727</v>
      </c>
      <c r="G17" s="1110">
        <v>107.27545454545456</v>
      </c>
      <c r="H17" s="1110">
        <v>108.46272727272726</v>
      </c>
      <c r="I17" s="1110">
        <v>109.73545454545456</v>
      </c>
      <c r="J17" s="1110">
        <v>105.82181818181817</v>
      </c>
      <c r="K17" s="1110">
        <v>104.35545454545455</v>
      </c>
      <c r="L17" s="1110"/>
      <c r="M17" s="1110"/>
      <c r="N17" s="1110"/>
      <c r="O17" s="1111">
        <v>106.12</v>
      </c>
      <c r="P17" s="1102"/>
    </row>
    <row r="18" spans="1:16" ht="13.5" thickBot="1">
      <c r="A18" s="1103" t="s">
        <v>62</v>
      </c>
      <c r="B18" s="1104" t="s">
        <v>54</v>
      </c>
      <c r="C18" s="1105">
        <v>240.13199999999998</v>
      </c>
      <c r="D18" s="1105">
        <v>230.488</v>
      </c>
      <c r="E18" s="1105">
        <v>279.66800000000001</v>
      </c>
      <c r="F18" s="1105">
        <v>230.61399999999998</v>
      </c>
      <c r="G18" s="1106">
        <v>192.00400000000002</v>
      </c>
      <c r="H18" s="1106">
        <v>160.60600000000002</v>
      </c>
      <c r="I18" s="1106">
        <v>174.22800000000001</v>
      </c>
      <c r="J18" s="1106">
        <v>154.33599999999998</v>
      </c>
      <c r="K18" s="1106">
        <v>153.27199999999999</v>
      </c>
      <c r="L18" s="1106"/>
      <c r="M18" s="1106"/>
      <c r="N18" s="1106"/>
      <c r="O18" s="1107">
        <v>201.71</v>
      </c>
      <c r="P18" s="1102"/>
    </row>
    <row r="19" spans="1:16" ht="13.5" thickBot="1">
      <c r="A19" s="1103"/>
      <c r="B19" s="1104" t="s">
        <v>55</v>
      </c>
      <c r="C19" s="1105">
        <v>540.08249999999998</v>
      </c>
      <c r="D19" s="1105">
        <v>548.07249999999999</v>
      </c>
      <c r="E19" s="1105">
        <v>550.39499999999998</v>
      </c>
      <c r="F19" s="1105">
        <v>385.59750000000003</v>
      </c>
      <c r="G19" s="1106">
        <v>298.15000000000003</v>
      </c>
      <c r="H19" s="1106">
        <v>291.71000000000004</v>
      </c>
      <c r="I19" s="1106">
        <v>309.51249999999999</v>
      </c>
      <c r="J19" s="1106">
        <v>284.78250000000003</v>
      </c>
      <c r="K19" s="1106">
        <v>256.91499999999996</v>
      </c>
      <c r="L19" s="1106"/>
      <c r="M19" s="1106"/>
      <c r="N19" s="1106"/>
      <c r="O19" s="1107">
        <v>385.02</v>
      </c>
      <c r="P19" s="1102"/>
    </row>
    <row r="20" spans="1:16" s="1010" customFormat="1" ht="15.75" thickBot="1">
      <c r="A20" s="1103"/>
      <c r="B20" s="1108" t="s">
        <v>57</v>
      </c>
      <c r="C20" s="1109">
        <v>373.44333333333338</v>
      </c>
      <c r="D20" s="1109">
        <v>371.63666666666666</v>
      </c>
      <c r="E20" s="1109">
        <v>399.99111111111114</v>
      </c>
      <c r="F20" s="1109">
        <v>299.49555555555554</v>
      </c>
      <c r="G20" s="1110">
        <v>239.17999999999998</v>
      </c>
      <c r="H20" s="1110">
        <v>218.87444444444444</v>
      </c>
      <c r="I20" s="1110">
        <v>234.35444444444445</v>
      </c>
      <c r="J20" s="1110">
        <v>212.3122222222222</v>
      </c>
      <c r="K20" s="1110">
        <v>199.33555555555552</v>
      </c>
      <c r="L20" s="1110"/>
      <c r="M20" s="1110"/>
      <c r="N20" s="1110"/>
      <c r="O20" s="1111">
        <v>283.18</v>
      </c>
      <c r="P20" s="1102"/>
    </row>
    <row r="21" spans="1:16" s="1015" customFormat="1" ht="16.5" thickBot="1">
      <c r="A21" s="1112" t="s">
        <v>132</v>
      </c>
      <c r="B21" s="1113"/>
      <c r="C21" s="1114">
        <v>180.23785046728975</v>
      </c>
      <c r="D21" s="1114">
        <v>182.46046728971959</v>
      </c>
      <c r="E21" s="1114">
        <v>182.64962616822433</v>
      </c>
      <c r="F21" s="1114">
        <v>157.91757009345795</v>
      </c>
      <c r="G21" s="1115">
        <v>143.52527777777775</v>
      </c>
      <c r="H21" s="1115">
        <v>143.00259259259258</v>
      </c>
      <c r="I21" s="1115">
        <v>143.61675925925923</v>
      </c>
      <c r="J21" s="1115">
        <v>133.67190476190476</v>
      </c>
      <c r="K21" s="1115">
        <v>130.72209523809519</v>
      </c>
      <c r="L21" s="1115"/>
      <c r="M21" s="1115"/>
      <c r="N21" s="1115"/>
      <c r="O21" s="1116">
        <v>154.53</v>
      </c>
      <c r="P21" s="1102"/>
    </row>
    <row r="22" spans="1:16" ht="15" customHeight="1" thickBot="1"/>
    <row r="23" spans="1:16" ht="15.75" thickBot="1">
      <c r="A23" s="1017" t="s">
        <v>64</v>
      </c>
      <c r="B23" s="1018" t="s">
        <v>57</v>
      </c>
      <c r="C23" s="1019">
        <v>103.11</v>
      </c>
      <c r="D23" s="1019">
        <v>100.12</v>
      </c>
      <c r="E23" s="1019">
        <v>101.3</v>
      </c>
      <c r="F23" s="1019">
        <v>96.59</v>
      </c>
      <c r="G23" s="1019">
        <v>104.51</v>
      </c>
      <c r="H23" s="1019">
        <v>105.81</v>
      </c>
      <c r="I23" s="1019">
        <v>118.88</v>
      </c>
      <c r="J23" s="1019">
        <v>106.33</v>
      </c>
      <c r="K23" s="1019">
        <v>99.96</v>
      </c>
      <c r="L23" s="1019"/>
      <c r="M23" s="1019"/>
      <c r="N23" s="1019"/>
      <c r="O23" s="1020">
        <v>103.7</v>
      </c>
    </row>
    <row r="24" spans="1:16" ht="22.5" customHeight="1" thickBot="1"/>
    <row r="25" spans="1:16" ht="24.95" customHeight="1" thickBot="1">
      <c r="A25" s="987" t="s">
        <v>192</v>
      </c>
      <c r="B25" s="988"/>
      <c r="C25" s="988"/>
      <c r="D25" s="988"/>
      <c r="E25" s="988"/>
      <c r="F25" s="988"/>
      <c r="G25" s="988"/>
      <c r="H25" s="988"/>
      <c r="I25" s="988"/>
      <c r="J25" s="988"/>
      <c r="K25" s="988"/>
      <c r="L25" s="988"/>
      <c r="M25" s="988"/>
      <c r="N25" s="988"/>
      <c r="O25" s="989"/>
    </row>
    <row r="26" spans="1:16" ht="12.75" customHeight="1">
      <c r="A26" s="991" t="s">
        <v>50</v>
      </c>
      <c r="B26" s="992" t="s">
        <v>139</v>
      </c>
      <c r="C26" s="1117" t="s">
        <v>193</v>
      </c>
      <c r="D26" s="1117" t="s">
        <v>194</v>
      </c>
      <c r="E26" s="1117" t="s">
        <v>195</v>
      </c>
      <c r="F26" s="1117" t="s">
        <v>196</v>
      </c>
      <c r="G26" s="1117" t="s">
        <v>197</v>
      </c>
      <c r="H26" s="1117" t="s">
        <v>198</v>
      </c>
      <c r="I26" s="1117" t="s">
        <v>154</v>
      </c>
      <c r="J26" s="1117" t="s">
        <v>155</v>
      </c>
      <c r="K26" s="1117" t="s">
        <v>156</v>
      </c>
      <c r="L26" s="1117" t="s">
        <v>157</v>
      </c>
      <c r="M26" s="1117" t="s">
        <v>158</v>
      </c>
      <c r="N26" s="1117" t="s">
        <v>159</v>
      </c>
      <c r="O26" s="1118" t="s">
        <v>16</v>
      </c>
    </row>
    <row r="27" spans="1:16" ht="13.5" thickBot="1">
      <c r="A27" s="995"/>
      <c r="B27" s="996"/>
      <c r="C27" s="997" t="s">
        <v>152</v>
      </c>
      <c r="D27" s="997" t="s">
        <v>152</v>
      </c>
      <c r="E27" s="997" t="s">
        <v>152</v>
      </c>
      <c r="F27" s="997" t="s">
        <v>152</v>
      </c>
      <c r="G27" s="997" t="s">
        <v>152</v>
      </c>
      <c r="H27" s="997" t="s">
        <v>152</v>
      </c>
      <c r="I27" s="997" t="s">
        <v>152</v>
      </c>
      <c r="J27" s="997" t="s">
        <v>152</v>
      </c>
      <c r="K27" s="997" t="s">
        <v>152</v>
      </c>
      <c r="L27" s="997" t="s">
        <v>152</v>
      </c>
      <c r="M27" s="997" t="s">
        <v>152</v>
      </c>
      <c r="N27" s="997" t="s">
        <v>152</v>
      </c>
      <c r="O27" s="998" t="s">
        <v>152</v>
      </c>
    </row>
    <row r="28" spans="1:16" ht="12.75" customHeight="1" thickBot="1">
      <c r="A28" s="1097" t="s">
        <v>131</v>
      </c>
      <c r="B28" s="1098" t="s">
        <v>54</v>
      </c>
      <c r="C28" s="1099">
        <v>137.94599999999997</v>
      </c>
      <c r="D28" s="1099">
        <v>138.02900000000002</v>
      </c>
      <c r="E28" s="1099">
        <v>133.88149999999999</v>
      </c>
      <c r="F28" s="1099">
        <v>123.75849999999998</v>
      </c>
      <c r="G28" s="1099">
        <v>110.31863636363637</v>
      </c>
      <c r="H28" s="1099">
        <v>104.5931818181818</v>
      </c>
      <c r="I28" s="1099">
        <v>106.69090909090906</v>
      </c>
      <c r="J28" s="1099">
        <v>99.88636363636364</v>
      </c>
      <c r="K28" s="1099">
        <v>96.280476190476193</v>
      </c>
      <c r="L28" s="1099"/>
      <c r="M28" s="1099"/>
      <c r="N28" s="1099"/>
      <c r="O28" s="1101">
        <v>115.7</v>
      </c>
    </row>
    <row r="29" spans="1:16" ht="13.5" thickBot="1">
      <c r="A29" s="1103"/>
      <c r="B29" s="1104" t="s">
        <v>55</v>
      </c>
      <c r="C29" s="1105">
        <v>149.76428571428571</v>
      </c>
      <c r="D29" s="1105">
        <v>157.90142857142857</v>
      </c>
      <c r="E29" s="1105">
        <v>156.27500000000001</v>
      </c>
      <c r="F29" s="1105">
        <v>137.30250000000001</v>
      </c>
      <c r="G29" s="1105">
        <v>128.69749999999999</v>
      </c>
      <c r="H29" s="1105">
        <v>127.37875000000001</v>
      </c>
      <c r="I29" s="1105">
        <v>133.85285714285715</v>
      </c>
      <c r="J29" s="1105">
        <v>128.1142857142857</v>
      </c>
      <c r="K29" s="1105">
        <v>118.98142857142857</v>
      </c>
      <c r="L29" s="1105"/>
      <c r="M29" s="1105"/>
      <c r="N29" s="1105"/>
      <c r="O29" s="1107">
        <v>137.41999999999999</v>
      </c>
    </row>
    <row r="30" spans="1:16" ht="13.5" thickBot="1">
      <c r="A30" s="1103"/>
      <c r="B30" s="1104" t="s">
        <v>56</v>
      </c>
      <c r="C30" s="1105">
        <v>232.82333333333332</v>
      </c>
      <c r="D30" s="1105">
        <v>251.46266666666668</v>
      </c>
      <c r="E30" s="1105">
        <v>245.75133333333329</v>
      </c>
      <c r="F30" s="1105">
        <v>209.95800000000003</v>
      </c>
      <c r="G30" s="1105">
        <v>196.01733333333331</v>
      </c>
      <c r="H30" s="1105">
        <v>185.82600000000002</v>
      </c>
      <c r="I30" s="1105">
        <v>189.36733333333328</v>
      </c>
      <c r="J30" s="1105">
        <v>174.03799999999998</v>
      </c>
      <c r="K30" s="1105">
        <v>163.06399999999996</v>
      </c>
      <c r="L30" s="1105"/>
      <c r="M30" s="1105"/>
      <c r="N30" s="1105"/>
      <c r="O30" s="1107">
        <v>204.32</v>
      </c>
    </row>
    <row r="31" spans="1:16" ht="15" thickBot="1">
      <c r="A31" s="1103"/>
      <c r="B31" s="1108" t="s">
        <v>57</v>
      </c>
      <c r="C31" s="1109">
        <v>173.80047619047613</v>
      </c>
      <c r="D31" s="1109">
        <v>181.85309523809514</v>
      </c>
      <c r="E31" s="1109">
        <v>177.07209302325583</v>
      </c>
      <c r="F31" s="1109">
        <v>156.34790697674416</v>
      </c>
      <c r="G31" s="1109">
        <v>142.15222222222224</v>
      </c>
      <c r="H31" s="1109">
        <v>135.72155555555554</v>
      </c>
      <c r="I31" s="1109">
        <v>139.19727272727266</v>
      </c>
      <c r="J31" s="1109">
        <v>129.65613636363634</v>
      </c>
      <c r="K31" s="1109">
        <v>123.27255813953487</v>
      </c>
      <c r="L31" s="1109"/>
      <c r="M31" s="1109"/>
      <c r="N31" s="1109"/>
      <c r="O31" s="1111">
        <v>150.30000000000001</v>
      </c>
    </row>
    <row r="32" spans="1:16" ht="13.5" thickBot="1">
      <c r="A32" s="1103" t="s">
        <v>58</v>
      </c>
      <c r="B32" s="1104" t="s">
        <v>54</v>
      </c>
      <c r="C32" s="1105">
        <v>121.49136363636363</v>
      </c>
      <c r="D32" s="1105">
        <v>118.86181818181818</v>
      </c>
      <c r="E32" s="1105">
        <v>122.85636363636367</v>
      </c>
      <c r="F32" s="1105">
        <v>119.31772727272727</v>
      </c>
      <c r="G32" s="1105">
        <v>115.63454545454543</v>
      </c>
      <c r="H32" s="1105">
        <v>117.85636363636364</v>
      </c>
      <c r="I32" s="1105">
        <v>128.29090909090914</v>
      </c>
      <c r="J32" s="1105">
        <v>114.09363636363636</v>
      </c>
      <c r="K32" s="1105">
        <v>116.45590909090907</v>
      </c>
      <c r="L32" s="1105"/>
      <c r="M32" s="1105"/>
      <c r="N32" s="1105"/>
      <c r="O32" s="1107">
        <v>119.43</v>
      </c>
    </row>
    <row r="33" spans="1:15" ht="13.5" thickBot="1">
      <c r="A33" s="1103"/>
      <c r="B33" s="1104" t="s">
        <v>61</v>
      </c>
      <c r="C33" s="1105">
        <v>142.53285714285715</v>
      </c>
      <c r="D33" s="1105">
        <v>142.49714285714285</v>
      </c>
      <c r="E33" s="1105">
        <v>140.80714285714285</v>
      </c>
      <c r="F33" s="1105">
        <v>141.49</v>
      </c>
      <c r="G33" s="1105">
        <v>133.5757142857143</v>
      </c>
      <c r="H33" s="1105">
        <v>139.79428571428573</v>
      </c>
      <c r="I33" s="1105">
        <v>151.13857142857142</v>
      </c>
      <c r="J33" s="1105">
        <v>129.87571428571428</v>
      </c>
      <c r="K33" s="1105">
        <v>127.28</v>
      </c>
      <c r="L33" s="1105"/>
      <c r="M33" s="1105"/>
      <c r="N33" s="1105"/>
      <c r="O33" s="1107">
        <v>138.78</v>
      </c>
    </row>
    <row r="34" spans="1:15" ht="15" thickBot="1">
      <c r="A34" s="1103"/>
      <c r="B34" s="1108" t="s">
        <v>57</v>
      </c>
      <c r="C34" s="1109">
        <v>126.57034482758621</v>
      </c>
      <c r="D34" s="1109">
        <v>124.56689655172416</v>
      </c>
      <c r="E34" s="1109">
        <v>127.18931034482758</v>
      </c>
      <c r="F34" s="1109">
        <v>124.66965517241383</v>
      </c>
      <c r="G34" s="1109">
        <v>119.96517241379311</v>
      </c>
      <c r="H34" s="1109">
        <v>123.15172413793105</v>
      </c>
      <c r="I34" s="1109">
        <v>133.80586206896552</v>
      </c>
      <c r="J34" s="1109">
        <v>117.90310344827581</v>
      </c>
      <c r="K34" s="1109">
        <v>119.06862068965515</v>
      </c>
      <c r="L34" s="1109"/>
      <c r="M34" s="1109"/>
      <c r="N34" s="1109"/>
      <c r="O34" s="1111">
        <v>124.1</v>
      </c>
    </row>
    <row r="35" spans="1:15" ht="13.5" thickBot="1">
      <c r="A35" s="1103" t="s">
        <v>59</v>
      </c>
      <c r="B35" s="1104" t="s">
        <v>54</v>
      </c>
      <c r="C35" s="1105">
        <v>82.323999999999998</v>
      </c>
      <c r="D35" s="1105">
        <v>82.765999999999991</v>
      </c>
      <c r="E35" s="1105">
        <v>88.326666666666654</v>
      </c>
      <c r="F35" s="1105">
        <v>89.445000000000007</v>
      </c>
      <c r="G35" s="1105">
        <v>100.16833333333334</v>
      </c>
      <c r="H35" s="1105">
        <v>98.513333333333321</v>
      </c>
      <c r="I35" s="1105">
        <v>90.82</v>
      </c>
      <c r="J35" s="1105">
        <v>87.506666666666661</v>
      </c>
      <c r="K35" s="1105">
        <v>83.743333333333339</v>
      </c>
      <c r="L35" s="1105"/>
      <c r="M35" s="1105"/>
      <c r="N35" s="1105"/>
      <c r="O35" s="1107">
        <v>90.23</v>
      </c>
    </row>
    <row r="36" spans="1:15" ht="13.5" thickBot="1">
      <c r="A36" s="1103"/>
      <c r="B36" s="1104" t="s">
        <v>55</v>
      </c>
      <c r="C36" s="1105">
        <v>296.8</v>
      </c>
      <c r="D36" s="1105">
        <v>322.90600000000006</v>
      </c>
      <c r="E36" s="1105">
        <v>341.85800000000006</v>
      </c>
      <c r="F36" s="1105">
        <v>286.35400000000004</v>
      </c>
      <c r="G36" s="1105">
        <v>232.02600000000001</v>
      </c>
      <c r="H36" s="1105">
        <v>233.67399999999998</v>
      </c>
      <c r="I36" s="1105">
        <v>230.78000000000003</v>
      </c>
      <c r="J36" s="1105">
        <v>238.55</v>
      </c>
      <c r="K36" s="1105">
        <v>225.19800000000001</v>
      </c>
      <c r="L36" s="1105"/>
      <c r="M36" s="1105"/>
      <c r="N36" s="1105"/>
      <c r="O36" s="1107">
        <v>267.57</v>
      </c>
    </row>
    <row r="37" spans="1:15" ht="13.5" thickBot="1">
      <c r="A37" s="1103"/>
      <c r="B37" s="1104" t="s">
        <v>56</v>
      </c>
      <c r="C37" s="1105">
        <v>228.94999999999996</v>
      </c>
      <c r="D37" s="1105">
        <v>255.38333333333333</v>
      </c>
      <c r="E37" s="1105">
        <v>239.74</v>
      </c>
      <c r="F37" s="1105">
        <v>230.82000000000002</v>
      </c>
      <c r="G37" s="1105">
        <v>177.85666666666665</v>
      </c>
      <c r="H37" s="1105">
        <v>167.30333333333337</v>
      </c>
      <c r="I37" s="1105">
        <v>176.04</v>
      </c>
      <c r="J37" s="1105">
        <v>165.53333333333333</v>
      </c>
      <c r="K37" s="1105">
        <v>159.97</v>
      </c>
      <c r="L37" s="1105"/>
      <c r="M37" s="1105"/>
      <c r="N37" s="1105"/>
      <c r="O37" s="1107">
        <v>200.18</v>
      </c>
    </row>
    <row r="38" spans="1:15" ht="15" thickBot="1">
      <c r="A38" s="1103"/>
      <c r="B38" s="1108" t="s">
        <v>57</v>
      </c>
      <c r="C38" s="1109">
        <v>198.65153846153845</v>
      </c>
      <c r="D38" s="1109">
        <v>214.96230769230775</v>
      </c>
      <c r="E38" s="1109">
        <v>211.31928571428574</v>
      </c>
      <c r="F38" s="1109">
        <v>190.06428571428572</v>
      </c>
      <c r="G38" s="1109">
        <v>163.90785714285715</v>
      </c>
      <c r="H38" s="1109">
        <v>161.52571428571426</v>
      </c>
      <c r="I38" s="1109">
        <v>159.06714285714284</v>
      </c>
      <c r="J38" s="1109">
        <v>158.1707142857143</v>
      </c>
      <c r="K38" s="1109">
        <v>150.59714285714287</v>
      </c>
      <c r="L38" s="1109"/>
      <c r="M38" s="1109"/>
      <c r="N38" s="1109"/>
      <c r="O38" s="1111">
        <v>177.13</v>
      </c>
    </row>
    <row r="39" spans="1:15" ht="13.5" thickBot="1">
      <c r="A39" s="1103" t="s">
        <v>60</v>
      </c>
      <c r="B39" s="1104" t="s">
        <v>54</v>
      </c>
      <c r="C39" s="1105">
        <v>99.71</v>
      </c>
      <c r="D39" s="1105">
        <v>102.49142857142856</v>
      </c>
      <c r="E39" s="1105">
        <v>104.04857142857142</v>
      </c>
      <c r="F39" s="1105">
        <v>103.72428571428573</v>
      </c>
      <c r="G39" s="1105">
        <v>93.795714285714297</v>
      </c>
      <c r="H39" s="1105">
        <v>101.89142857142858</v>
      </c>
      <c r="I39" s="1105">
        <v>99.59571428571428</v>
      </c>
      <c r="J39" s="1105">
        <v>99.607142857142861</v>
      </c>
      <c r="K39" s="1105">
        <v>96.05285714285715</v>
      </c>
      <c r="L39" s="1105"/>
      <c r="M39" s="1105"/>
      <c r="N39" s="1105"/>
      <c r="O39" s="1107">
        <v>98.83</v>
      </c>
    </row>
    <row r="40" spans="1:15" ht="13.5" thickBot="1">
      <c r="A40" s="1103"/>
      <c r="B40" s="1104" t="s">
        <v>61</v>
      </c>
      <c r="C40" s="1105">
        <v>121.29249999999999</v>
      </c>
      <c r="D40" s="1105">
        <v>125.125</v>
      </c>
      <c r="E40" s="1105">
        <v>121.7825</v>
      </c>
      <c r="F40" s="1105">
        <v>134.08500000000001</v>
      </c>
      <c r="G40" s="1105">
        <v>120.9975</v>
      </c>
      <c r="H40" s="1105">
        <v>123.0925</v>
      </c>
      <c r="I40" s="1105">
        <v>115.27999999999999</v>
      </c>
      <c r="J40" s="1105">
        <v>121.035</v>
      </c>
      <c r="K40" s="1105">
        <v>123.99000000000001</v>
      </c>
      <c r="L40" s="1105"/>
      <c r="M40" s="1105"/>
      <c r="N40" s="1105"/>
      <c r="O40" s="1107">
        <v>122.96</v>
      </c>
    </row>
    <row r="41" spans="1:15" ht="15" thickBot="1">
      <c r="A41" s="1103"/>
      <c r="B41" s="1108" t="s">
        <v>57</v>
      </c>
      <c r="C41" s="1109">
        <v>106.90416666666665</v>
      </c>
      <c r="D41" s="1109">
        <v>110.72181818181819</v>
      </c>
      <c r="E41" s="1109">
        <v>110.49727272727273</v>
      </c>
      <c r="F41" s="1109">
        <v>114.76454545454546</v>
      </c>
      <c r="G41" s="1109">
        <v>103.68727272727273</v>
      </c>
      <c r="H41" s="1109">
        <v>109.60090909090908</v>
      </c>
      <c r="I41" s="1109">
        <v>105.29909090909091</v>
      </c>
      <c r="J41" s="1109">
        <v>107.3990909090909</v>
      </c>
      <c r="K41" s="1109">
        <v>106.21181818181817</v>
      </c>
      <c r="L41" s="1109"/>
      <c r="M41" s="1109"/>
      <c r="N41" s="1109"/>
      <c r="O41" s="1111">
        <v>106.87</v>
      </c>
    </row>
    <row r="42" spans="1:15" ht="13.5" thickBot="1">
      <c r="A42" s="1103" t="s">
        <v>62</v>
      </c>
      <c r="B42" s="1104" t="s">
        <v>54</v>
      </c>
      <c r="C42" s="1105">
        <v>259.02199999999999</v>
      </c>
      <c r="D42" s="1105">
        <v>274.59399999999994</v>
      </c>
      <c r="E42" s="1105">
        <v>234.05</v>
      </c>
      <c r="F42" s="1105">
        <v>231.82</v>
      </c>
      <c r="G42" s="1105">
        <v>121.974</v>
      </c>
      <c r="H42" s="1105">
        <v>189.666</v>
      </c>
      <c r="I42" s="1105">
        <v>204.13400000000001</v>
      </c>
      <c r="J42" s="1105">
        <v>184.578</v>
      </c>
      <c r="K42" s="1105">
        <v>246.34800000000004</v>
      </c>
      <c r="L42" s="1105"/>
      <c r="M42" s="1105"/>
      <c r="N42" s="1105"/>
      <c r="O42" s="1107">
        <v>216.24</v>
      </c>
    </row>
    <row r="43" spans="1:15" ht="13.5" thickBot="1">
      <c r="A43" s="1103"/>
      <c r="B43" s="1104" t="s">
        <v>55</v>
      </c>
      <c r="C43" s="1105">
        <v>527.79250000000002</v>
      </c>
      <c r="D43" s="1105">
        <v>634.85750000000007</v>
      </c>
      <c r="E43" s="1105">
        <v>692.73</v>
      </c>
      <c r="F43" s="1105">
        <v>452.97749999999996</v>
      </c>
      <c r="G43" s="1105">
        <v>335.55500000000001</v>
      </c>
      <c r="H43" s="1105">
        <v>339.59500000000003</v>
      </c>
      <c r="I43" s="1105">
        <v>364.60249999999996</v>
      </c>
      <c r="J43" s="1105">
        <v>372.14249999999998</v>
      </c>
      <c r="K43" s="1105">
        <v>269.5</v>
      </c>
      <c r="L43" s="1105"/>
      <c r="M43" s="1105"/>
      <c r="N43" s="1105"/>
      <c r="O43" s="1107">
        <v>443.31</v>
      </c>
    </row>
    <row r="44" spans="1:15" ht="15" thickBot="1">
      <c r="A44" s="1103"/>
      <c r="B44" s="1108" t="s">
        <v>57</v>
      </c>
      <c r="C44" s="1109">
        <v>378.4755555555555</v>
      </c>
      <c r="D44" s="1109">
        <v>434.71111111111111</v>
      </c>
      <c r="E44" s="1109">
        <v>437.90777777777777</v>
      </c>
      <c r="F44" s="1109">
        <v>330.11222222222227</v>
      </c>
      <c r="G44" s="1109">
        <v>216.89888888888891</v>
      </c>
      <c r="H44" s="1109">
        <v>256.30111111111108</v>
      </c>
      <c r="I44" s="1109">
        <v>275.45333333333332</v>
      </c>
      <c r="J44" s="1109">
        <v>267.93999999999994</v>
      </c>
      <c r="K44" s="1109">
        <v>256.63777777777773</v>
      </c>
      <c r="L44" s="1109"/>
      <c r="M44" s="1109"/>
      <c r="N44" s="1109"/>
      <c r="O44" s="1111">
        <v>317.16000000000003</v>
      </c>
    </row>
    <row r="45" spans="1:15" ht="15.75" thickBot="1">
      <c r="A45" s="1112" t="s">
        <v>132</v>
      </c>
      <c r="B45" s="1113"/>
      <c r="C45" s="1114">
        <v>173.7310476190477</v>
      </c>
      <c r="D45" s="1114">
        <v>184.37615384615384</v>
      </c>
      <c r="E45" s="1114">
        <v>183.18584905660381</v>
      </c>
      <c r="F45" s="1114">
        <v>162.57264150943391</v>
      </c>
      <c r="G45" s="1114">
        <v>141.32592592592593</v>
      </c>
      <c r="H45" s="1114">
        <v>143.07916666666668</v>
      </c>
      <c r="I45" s="1114">
        <v>148.31177570093456</v>
      </c>
      <c r="J45" s="1114">
        <v>139.54485981308414</v>
      </c>
      <c r="K45" s="1114">
        <v>135.28433962264151</v>
      </c>
      <c r="L45" s="1114"/>
      <c r="M45" s="1114"/>
      <c r="N45" s="1114"/>
      <c r="O45" s="1116">
        <v>155.72</v>
      </c>
    </row>
    <row r="46" spans="1:15" ht="15" customHeight="1" thickBot="1"/>
    <row r="47" spans="1:15" ht="15.75" thickBot="1">
      <c r="A47" s="1017" t="s">
        <v>64</v>
      </c>
      <c r="B47" s="1018" t="s">
        <v>57</v>
      </c>
      <c r="C47" s="1019">
        <v>97</v>
      </c>
      <c r="D47" s="1019">
        <v>94.78</v>
      </c>
      <c r="E47" s="1019">
        <v>94.46</v>
      </c>
      <c r="F47" s="1019">
        <v>97.93</v>
      </c>
      <c r="G47" s="1019">
        <v>96.97</v>
      </c>
      <c r="H47" s="1019">
        <v>102.61</v>
      </c>
      <c r="I47" s="1019">
        <v>109.27</v>
      </c>
      <c r="J47" s="1019">
        <v>99.78</v>
      </c>
      <c r="K47" s="1019">
        <v>93.85</v>
      </c>
      <c r="L47" s="1019"/>
      <c r="M47" s="1019"/>
      <c r="N47" s="1019"/>
      <c r="O47" s="1020">
        <v>98.52</v>
      </c>
    </row>
    <row r="48" spans="1:15" ht="22.5" customHeight="1" thickBot="1"/>
    <row r="49" spans="1:15" ht="24.95" customHeight="1" thickBot="1">
      <c r="A49" s="987" t="s">
        <v>199</v>
      </c>
      <c r="B49" s="988"/>
      <c r="C49" s="988"/>
      <c r="D49" s="988"/>
      <c r="E49" s="988"/>
      <c r="F49" s="988"/>
      <c r="G49" s="988"/>
      <c r="H49" s="988"/>
      <c r="I49" s="988"/>
      <c r="J49" s="988"/>
      <c r="K49" s="988"/>
      <c r="L49" s="988"/>
      <c r="M49" s="988"/>
      <c r="N49" s="988"/>
      <c r="O49" s="989"/>
    </row>
    <row r="50" spans="1:15" ht="12.75" customHeight="1">
      <c r="A50" s="991" t="s">
        <v>50</v>
      </c>
      <c r="B50" s="992" t="s">
        <v>139</v>
      </c>
      <c r="C50" s="992" t="s">
        <v>173</v>
      </c>
      <c r="D50" s="992" t="s">
        <v>174</v>
      </c>
      <c r="E50" s="992" t="s">
        <v>175</v>
      </c>
      <c r="F50" s="992" t="s">
        <v>176</v>
      </c>
      <c r="G50" s="992" t="s">
        <v>177</v>
      </c>
      <c r="H50" s="992" t="s">
        <v>178</v>
      </c>
      <c r="I50" s="992" t="s">
        <v>167</v>
      </c>
      <c r="J50" s="992" t="s">
        <v>168</v>
      </c>
      <c r="K50" s="992" t="s">
        <v>169</v>
      </c>
      <c r="L50" s="992" t="s">
        <v>170</v>
      </c>
      <c r="M50" s="992" t="s">
        <v>171</v>
      </c>
      <c r="N50" s="992" t="s">
        <v>172</v>
      </c>
      <c r="O50" s="994" t="s">
        <v>16</v>
      </c>
    </row>
    <row r="51" spans="1:15" ht="13.5" thickBot="1">
      <c r="A51" s="995"/>
      <c r="B51" s="996"/>
      <c r="C51" s="996"/>
      <c r="D51" s="996"/>
      <c r="E51" s="996"/>
      <c r="F51" s="996"/>
      <c r="G51" s="996"/>
      <c r="H51" s="996"/>
      <c r="I51" s="996"/>
      <c r="J51" s="996"/>
      <c r="K51" s="996"/>
      <c r="L51" s="996"/>
      <c r="M51" s="996"/>
      <c r="N51" s="996"/>
      <c r="O51" s="998" t="s">
        <v>200</v>
      </c>
    </row>
    <row r="52" spans="1:15" ht="13.5" thickBot="1">
      <c r="A52" s="1097" t="s">
        <v>131</v>
      </c>
      <c r="B52" s="1098" t="s">
        <v>54</v>
      </c>
      <c r="C52" s="1119">
        <v>5.4101225255155032E-2</v>
      </c>
      <c r="D52" s="1119">
        <v>1.7639840351009711E-2</v>
      </c>
      <c r="E52" s="1119">
        <v>1.4301382014620827E-2</v>
      </c>
      <c r="F52" s="1119">
        <v>-4.314027877257888E-2</v>
      </c>
      <c r="G52" s="1119">
        <v>-2.3728785625110792E-2</v>
      </c>
      <c r="H52" s="1119">
        <v>1.8626279307273085E-2</v>
      </c>
      <c r="I52" s="1119">
        <v>-2.4271472392637682E-2</v>
      </c>
      <c r="J52" s="1119">
        <v>1.0825938566552586E-2</v>
      </c>
      <c r="K52" s="1119">
        <v>2.5408494932059558E-2</v>
      </c>
      <c r="L52" s="1119"/>
      <c r="M52" s="1119"/>
      <c r="N52" s="1119"/>
      <c r="O52" s="1120">
        <v>1.6853932584269687E-2</v>
      </c>
    </row>
    <row r="53" spans="1:15" ht="13.5" thickBot="1">
      <c r="A53" s="1103"/>
      <c r="B53" s="1104" t="s">
        <v>55</v>
      </c>
      <c r="C53" s="1121">
        <v>0.11416750131158501</v>
      </c>
      <c r="D53" s="1121">
        <v>6.2593299617301937E-2</v>
      </c>
      <c r="E53" s="1121">
        <v>1.5965445528715254E-2</v>
      </c>
      <c r="F53" s="1121">
        <v>3.108100726498049E-2</v>
      </c>
      <c r="G53" s="1121">
        <v>-9.0371262499703477E-3</v>
      </c>
      <c r="H53" s="1121">
        <v>9.8056212498378523E-3</v>
      </c>
      <c r="I53" s="1121">
        <v>-5.4409426128904849E-2</v>
      </c>
      <c r="J53" s="1121">
        <v>-4.7939897413024006E-2</v>
      </c>
      <c r="K53" s="1121">
        <v>-8.6181250108384043E-4</v>
      </c>
      <c r="L53" s="1121"/>
      <c r="M53" s="1121"/>
      <c r="N53" s="1121"/>
      <c r="O53" s="1122">
        <v>1.0842672100131052E-2</v>
      </c>
    </row>
    <row r="54" spans="1:15" ht="13.5" thickBot="1">
      <c r="A54" s="1103"/>
      <c r="B54" s="1104" t="s">
        <v>56</v>
      </c>
      <c r="C54" s="1123">
        <v>9.3149312067805079E-2</v>
      </c>
      <c r="D54" s="1121">
        <v>8.5817908026108516E-2</v>
      </c>
      <c r="E54" s="1121">
        <v>2.1213855740355798E-2</v>
      </c>
      <c r="F54" s="1121">
        <v>1.425681961789186E-2</v>
      </c>
      <c r="G54" s="1121">
        <v>-6.2116955643378421E-2</v>
      </c>
      <c r="H54" s="1121">
        <v>-5.1524903224880958E-2</v>
      </c>
      <c r="I54" s="1121">
        <v>-0.10438266367659309</v>
      </c>
      <c r="J54" s="1121">
        <v>-7.5803368612984923E-2</v>
      </c>
      <c r="K54" s="1121">
        <v>-8.6583006847443002E-3</v>
      </c>
      <c r="L54" s="1121"/>
      <c r="M54" s="1121"/>
      <c r="N54" s="1121"/>
      <c r="O54" s="1122">
        <v>3.8175411119812114E-3</v>
      </c>
    </row>
    <row r="55" spans="1:15" ht="15" thickBot="1">
      <c r="A55" s="1103"/>
      <c r="B55" s="1108" t="s">
        <v>57</v>
      </c>
      <c r="C55" s="1124">
        <v>7.308917201418505E-2</v>
      </c>
      <c r="D55" s="1124">
        <v>4.8256209849228175E-2</v>
      </c>
      <c r="E55" s="1124">
        <v>1.2216121764525358E-2</v>
      </c>
      <c r="F55" s="1124">
        <v>-1.1434017820192766E-2</v>
      </c>
      <c r="G55" s="1124">
        <v>-4.0396411141217364E-2</v>
      </c>
      <c r="H55" s="1124">
        <v>-1.5674924385184742E-2</v>
      </c>
      <c r="I55" s="1124">
        <v>-6.7109096169992805E-2</v>
      </c>
      <c r="J55" s="1124">
        <v>-3.8525174300397057E-2</v>
      </c>
      <c r="K55" s="1124">
        <v>-7.6136826695241983E-3</v>
      </c>
      <c r="L55" s="1124"/>
      <c r="M55" s="1124"/>
      <c r="N55" s="1124"/>
      <c r="O55" s="1125">
        <v>1.9960079840320116E-4</v>
      </c>
    </row>
    <row r="56" spans="1:15" ht="13.5" thickBot="1">
      <c r="A56" s="1103" t="s">
        <v>58</v>
      </c>
      <c r="B56" s="1104" t="s">
        <v>54</v>
      </c>
      <c r="C56" s="1121">
        <v>2.4412509680822828E-2</v>
      </c>
      <c r="D56" s="1121">
        <v>6.8356686144338971E-2</v>
      </c>
      <c r="E56" s="1121">
        <v>4.6795222802681273E-2</v>
      </c>
      <c r="F56" s="1121">
        <v>-4.9790665869202094E-3</v>
      </c>
      <c r="G56" s="1121">
        <v>2.310964008868064E-2</v>
      </c>
      <c r="H56" s="1121">
        <v>6.5588312429613896E-2</v>
      </c>
      <c r="I56" s="1121">
        <v>6.6539115646258223E-2</v>
      </c>
      <c r="J56" s="1121">
        <v>3.6201525063145931E-2</v>
      </c>
      <c r="K56" s="1121">
        <v>-2.1294832613200875E-2</v>
      </c>
      <c r="L56" s="1121"/>
      <c r="M56" s="1121"/>
      <c r="N56" s="1121"/>
      <c r="O56" s="1122">
        <v>3.0143180105501082E-2</v>
      </c>
    </row>
    <row r="57" spans="1:15" ht="13.5" thickBot="1">
      <c r="A57" s="1103"/>
      <c r="B57" s="1104" t="s">
        <v>61</v>
      </c>
      <c r="C57" s="1121">
        <v>-3.2583965601916454E-2</v>
      </c>
      <c r="D57" s="1121">
        <v>4.25071179372027E-3</v>
      </c>
      <c r="E57" s="1121">
        <v>2.3456602242175568E-2</v>
      </c>
      <c r="F57" s="1121">
        <v>3.8437850226669075E-2</v>
      </c>
      <c r="G57" s="1121">
        <v>6.5987187576868143E-3</v>
      </c>
      <c r="H57" s="1121">
        <v>-1.9518476128191806E-3</v>
      </c>
      <c r="I57" s="1121">
        <v>2.2684953259543201E-3</v>
      </c>
      <c r="J57" s="1121">
        <v>-3.2008623629185161E-3</v>
      </c>
      <c r="K57" s="1121">
        <v>2.4490437281134914E-2</v>
      </c>
      <c r="L57" s="1121"/>
      <c r="M57" s="1121"/>
      <c r="N57" s="1121"/>
      <c r="O57" s="1122">
        <v>6.7012537829658943E-3</v>
      </c>
    </row>
    <row r="58" spans="1:15" ht="15" thickBot="1">
      <c r="A58" s="1103"/>
      <c r="B58" s="1108" t="s">
        <v>57</v>
      </c>
      <c r="C58" s="1124">
        <v>8.9196684956434971E-3</v>
      </c>
      <c r="D58" s="1124">
        <v>5.0655512617510501E-2</v>
      </c>
      <c r="E58" s="1124">
        <v>4.0558602571784071E-2</v>
      </c>
      <c r="F58" s="1124">
        <v>6.9148259400008431E-3</v>
      </c>
      <c r="G58" s="1124">
        <v>1.8672085864000595E-2</v>
      </c>
      <c r="H58" s="1124">
        <v>4.7082376659013006E-2</v>
      </c>
      <c r="I58" s="1124">
        <v>4.9015944355821621E-2</v>
      </c>
      <c r="J58" s="1124">
        <v>2.742874016187348E-2</v>
      </c>
      <c r="K58" s="1124">
        <v>-7.0151762192572293E-3</v>
      </c>
      <c r="L58" s="1124"/>
      <c r="M58" s="1124"/>
      <c r="N58" s="1124"/>
      <c r="O58" s="1125">
        <v>2.3771152296535078E-2</v>
      </c>
    </row>
    <row r="59" spans="1:15" ht="13.5" thickBot="1">
      <c r="A59" s="1103" t="s">
        <v>59</v>
      </c>
      <c r="B59" s="1104" t="s">
        <v>54</v>
      </c>
      <c r="C59" s="1121">
        <v>0.19981212445135474</v>
      </c>
      <c r="D59" s="1121">
        <v>0.11456797879966828</v>
      </c>
      <c r="E59" s="1121">
        <v>6.7156011774473612E-2</v>
      </c>
      <c r="F59" s="1121">
        <v>3.3875565990273047E-3</v>
      </c>
      <c r="G59" s="1121">
        <v>5.9835942829570249E-2</v>
      </c>
      <c r="H59" s="1121">
        <v>9.4674155782636209E-3</v>
      </c>
      <c r="I59" s="1121">
        <v>9.4296410482272552E-2</v>
      </c>
      <c r="J59" s="1121">
        <v>8.7414292244400407E-2</v>
      </c>
      <c r="K59" s="1121">
        <v>0.13160052541495845</v>
      </c>
      <c r="L59" s="1121"/>
      <c r="M59" s="1121"/>
      <c r="N59" s="1121"/>
      <c r="O59" s="1122">
        <v>4.8099301784328814E-2</v>
      </c>
    </row>
    <row r="60" spans="1:15" ht="13.5" thickBot="1">
      <c r="A60" s="1103"/>
      <c r="B60" s="1104" t="s">
        <v>55</v>
      </c>
      <c r="C60" s="1121">
        <v>4.7055256064689861E-2</v>
      </c>
      <c r="D60" s="1121">
        <v>-6.1702167194168232E-2</v>
      </c>
      <c r="E60" s="1121">
        <v>2.3939764463607602E-2</v>
      </c>
      <c r="F60" s="1121">
        <v>-1.158705658031701E-2</v>
      </c>
      <c r="G60" s="1121">
        <v>0.12939929145871584</v>
      </c>
      <c r="H60" s="1121">
        <v>0.17522702568535664</v>
      </c>
      <c r="I60" s="1121">
        <v>-1.4897304792443089E-2</v>
      </c>
      <c r="J60" s="1121">
        <v>-6.191574093481466E-2</v>
      </c>
      <c r="K60" s="1121">
        <v>9.6359647954245408E-3</v>
      </c>
      <c r="L60" s="1121"/>
      <c r="M60" s="1121"/>
      <c r="N60" s="1121"/>
      <c r="O60" s="1122">
        <v>2.2349291774115255E-2</v>
      </c>
    </row>
    <row r="61" spans="1:15" ht="13.5" thickBot="1">
      <c r="A61" s="1103"/>
      <c r="B61" s="1104" t="s">
        <v>56</v>
      </c>
      <c r="C61" s="1121">
        <v>8.6481764577419455E-3</v>
      </c>
      <c r="D61" s="1121">
        <v>-3.9939959537948775E-3</v>
      </c>
      <c r="E61" s="1121">
        <v>4.1253024109451968E-2</v>
      </c>
      <c r="F61" s="1121">
        <v>-0.10078560494468988</v>
      </c>
      <c r="G61" s="1121">
        <v>-4.7510167363232506E-2</v>
      </c>
      <c r="H61" s="1121">
        <v>4.821581558446713E-2</v>
      </c>
      <c r="I61" s="1121">
        <v>-2.1510262819056249E-2</v>
      </c>
      <c r="J61" s="1121">
        <v>-2.2211035038260059E-2</v>
      </c>
      <c r="K61" s="1121">
        <v>-8.3557333666729582E-3</v>
      </c>
      <c r="L61" s="1121"/>
      <c r="M61" s="1121"/>
      <c r="N61" s="1121"/>
      <c r="O61" s="1122">
        <v>-1.1989209711259894E-2</v>
      </c>
    </row>
    <row r="62" spans="1:15" ht="15" thickBot="1">
      <c r="A62" s="1103"/>
      <c r="B62" s="1108" t="s">
        <v>57</v>
      </c>
      <c r="C62" s="1124">
        <v>2.090468206241116E-2</v>
      </c>
      <c r="D62" s="1124">
        <v>-5.9140702919040208E-2</v>
      </c>
      <c r="E62" s="1124">
        <v>3.5890172961023828E-2</v>
      </c>
      <c r="F62" s="1124">
        <v>6.3760959999077799E-3</v>
      </c>
      <c r="G62" s="1124">
        <v>0.10253315066123637</v>
      </c>
      <c r="H62" s="1124">
        <v>0.14125196273991683</v>
      </c>
      <c r="I62" s="1124">
        <v>3.9904359966867392E-2</v>
      </c>
      <c r="J62" s="1124">
        <v>1.1686844128283939E-2</v>
      </c>
      <c r="K62" s="1124">
        <v>6.5787918279902519E-2</v>
      </c>
      <c r="L62" s="1124"/>
      <c r="M62" s="1124"/>
      <c r="N62" s="1124"/>
      <c r="O62" s="1125">
        <v>1.9646587252300673E-2</v>
      </c>
    </row>
    <row r="63" spans="1:15" ht="13.5" thickBot="1">
      <c r="A63" s="1103" t="s">
        <v>60</v>
      </c>
      <c r="B63" s="1104" t="s">
        <v>54</v>
      </c>
      <c r="C63" s="1121">
        <v>-4.0660773385675718E-2</v>
      </c>
      <c r="D63" s="1121">
        <v>-7.1183652988402915E-2</v>
      </c>
      <c r="E63" s="1121">
        <v>-9.2264601697009591E-2</v>
      </c>
      <c r="F63" s="1121">
        <v>-0.1278802319335603</v>
      </c>
      <c r="G63" s="1121">
        <v>5.9445299054175463E-2</v>
      </c>
      <c r="H63" s="1121">
        <v>6.8700577645666565E-4</v>
      </c>
      <c r="I63" s="1121">
        <v>7.4300385845633976E-3</v>
      </c>
      <c r="J63" s="1121">
        <v>-2.1154535675869383E-2</v>
      </c>
      <c r="K63" s="1121">
        <v>-5.5624135520624179E-3</v>
      </c>
      <c r="L63" s="1121"/>
      <c r="M63" s="1121"/>
      <c r="N63" s="1121"/>
      <c r="O63" s="1122">
        <v>-2.1349792573105326E-2</v>
      </c>
    </row>
    <row r="64" spans="1:15" ht="13.5" thickBot="1">
      <c r="A64" s="1103"/>
      <c r="B64" s="1104" t="s">
        <v>61</v>
      </c>
      <c r="C64" s="1121">
        <v>4.3304408763938401E-2</v>
      </c>
      <c r="D64" s="1121">
        <v>-5.8141858141857504E-3</v>
      </c>
      <c r="E64" s="1121">
        <v>1.2789193849691086E-2</v>
      </c>
      <c r="F64" s="1121">
        <v>-9.333631651564317E-2</v>
      </c>
      <c r="G64" s="1121">
        <v>9.0910969234901076E-4</v>
      </c>
      <c r="H64" s="1121">
        <v>-2.6423218311432441E-2</v>
      </c>
      <c r="I64" s="1121">
        <v>9.4595766828591402E-2</v>
      </c>
      <c r="J64" s="1121">
        <v>-5.370347420167767E-3</v>
      </c>
      <c r="K64" s="1121">
        <v>-3.363174449552396E-2</v>
      </c>
      <c r="L64" s="1121"/>
      <c r="M64" s="1121"/>
      <c r="N64" s="1121"/>
      <c r="O64" s="1122">
        <v>-3.0904359141183755E-3</v>
      </c>
    </row>
    <row r="65" spans="1:15" ht="15" thickBot="1">
      <c r="A65" s="1103"/>
      <c r="B65" s="1108" t="s">
        <v>57</v>
      </c>
      <c r="C65" s="1124">
        <v>-1.4952502772577259E-4</v>
      </c>
      <c r="D65" s="1124">
        <v>-4.4320738295811075E-2</v>
      </c>
      <c r="E65" s="1124">
        <v>-5.0161665857651548E-2</v>
      </c>
      <c r="F65" s="1124">
        <v>-0.11320410959989233</v>
      </c>
      <c r="G65" s="1124">
        <v>3.460580767342377E-2</v>
      </c>
      <c r="H65" s="1124">
        <v>-1.0384784465955015E-2</v>
      </c>
      <c r="I65" s="1124">
        <v>4.2131072529332181E-2</v>
      </c>
      <c r="J65" s="1124">
        <v>-1.4686090114187533E-2</v>
      </c>
      <c r="K65" s="1124">
        <v>-1.7477938596115718E-2</v>
      </c>
      <c r="L65" s="1124"/>
      <c r="M65" s="1124"/>
      <c r="N65" s="1124"/>
      <c r="O65" s="1125">
        <v>-7.0178721811546734E-3</v>
      </c>
    </row>
    <row r="66" spans="1:15" ht="13.5" thickBot="1">
      <c r="A66" s="1103" t="s">
        <v>62</v>
      </c>
      <c r="B66" s="1104" t="s">
        <v>54</v>
      </c>
      <c r="C66" s="1126">
        <v>-7.2928168263699675E-2</v>
      </c>
      <c r="D66" s="1126">
        <v>-0.16062259189931297</v>
      </c>
      <c r="E66" s="1126">
        <v>0.19490707113864555</v>
      </c>
      <c r="F66" s="1126">
        <v>-5.2023121387283983E-3</v>
      </c>
      <c r="G66" s="1126">
        <v>0.57413875088133548</v>
      </c>
      <c r="H66" s="1126">
        <v>-0.15321670726434877</v>
      </c>
      <c r="I66" s="1126">
        <v>-0.14650180763616058</v>
      </c>
      <c r="J66" s="1126">
        <v>-0.16384401174571195</v>
      </c>
      <c r="K66" s="1126">
        <v>-0.37782324191793737</v>
      </c>
      <c r="L66" s="1126"/>
      <c r="M66" s="1126"/>
      <c r="N66" s="1126"/>
      <c r="O66" s="1127">
        <v>-6.7193858675545698E-2</v>
      </c>
    </row>
    <row r="67" spans="1:15" ht="13.5" thickBot="1">
      <c r="A67" s="1128"/>
      <c r="B67" s="1129" t="s">
        <v>55</v>
      </c>
      <c r="C67" s="1126">
        <v>2.3285666241941602E-2</v>
      </c>
      <c r="D67" s="1126">
        <v>-0.13669996810307836</v>
      </c>
      <c r="E67" s="1126">
        <v>-0.20546966350526183</v>
      </c>
      <c r="F67" s="1126">
        <v>-0.14874911005513505</v>
      </c>
      <c r="G67" s="1126">
        <v>-0.11147203886099141</v>
      </c>
      <c r="H67" s="1126">
        <v>-0.14100619856004942</v>
      </c>
      <c r="I67" s="1126">
        <v>-0.15109605666444959</v>
      </c>
      <c r="J67" s="1126">
        <v>-0.23474878574739505</v>
      </c>
      <c r="K67" s="1126">
        <v>-4.6697588126159692E-2</v>
      </c>
      <c r="L67" s="1126"/>
      <c r="M67" s="1126"/>
      <c r="N67" s="1126"/>
      <c r="O67" s="1127">
        <v>-0.13148812343506805</v>
      </c>
    </row>
    <row r="68" spans="1:15" ht="15" thickBot="1">
      <c r="A68" s="1128"/>
      <c r="B68" s="1130" t="s">
        <v>57</v>
      </c>
      <c r="C68" s="1131">
        <v>-1.3296029686343771E-2</v>
      </c>
      <c r="D68" s="1131">
        <v>-0.14509508230242307</v>
      </c>
      <c r="E68" s="1131">
        <v>-8.6585963051581047E-2</v>
      </c>
      <c r="F68" s="1131">
        <v>-9.2746237811384191E-2</v>
      </c>
      <c r="G68" s="1131">
        <v>0.10272579645405676</v>
      </c>
      <c r="H68" s="1131">
        <v>-0.1460261584681212</v>
      </c>
      <c r="I68" s="1131">
        <v>-0.14920454362102062</v>
      </c>
      <c r="J68" s="1131">
        <v>-0.20761281547278401</v>
      </c>
      <c r="K68" s="1131">
        <v>-0.22328054239871156</v>
      </c>
      <c r="L68" s="1131"/>
      <c r="M68" s="1131"/>
      <c r="N68" s="1131"/>
      <c r="O68" s="1132">
        <v>-0.10713835288182626</v>
      </c>
    </row>
    <row r="69" spans="1:15" ht="15.75" thickBot="1">
      <c r="A69" s="1133" t="s">
        <v>132</v>
      </c>
      <c r="B69" s="1134"/>
      <c r="C69" s="1135">
        <v>3.7453310374953648E-2</v>
      </c>
      <c r="D69" s="1135">
        <v>-1.0390099351094662E-2</v>
      </c>
      <c r="E69" s="1135">
        <v>-2.9272069384234647E-3</v>
      </c>
      <c r="F69" s="1135">
        <v>-2.863379331697594E-2</v>
      </c>
      <c r="G69" s="1135">
        <v>1.5562267414434464E-2</v>
      </c>
      <c r="H69" s="1135">
        <v>-5.3518674911280347E-4</v>
      </c>
      <c r="I69" s="1135">
        <v>-3.1656396934675431E-2</v>
      </c>
      <c r="J69" s="1135">
        <v>-4.2086502211876695E-2</v>
      </c>
      <c r="K69" s="1135">
        <v>-3.372337402298093E-2</v>
      </c>
      <c r="L69" s="1135"/>
      <c r="M69" s="1135"/>
      <c r="N69" s="1135"/>
      <c r="O69" s="1136">
        <v>-7.6419213973798984E-3</v>
      </c>
    </row>
    <row r="70" spans="1:15" ht="15" customHeight="1" thickBot="1"/>
    <row r="71" spans="1:15" ht="15.75" thickBot="1">
      <c r="A71" s="1017" t="s">
        <v>64</v>
      </c>
      <c r="B71" s="1018" t="s">
        <v>57</v>
      </c>
      <c r="C71" s="1137">
        <v>6.2989690721649477E-2</v>
      </c>
      <c r="D71" s="1137">
        <v>5.634100021101502E-2</v>
      </c>
      <c r="E71" s="1137">
        <v>7.2411602794833829E-2</v>
      </c>
      <c r="F71" s="1137">
        <v>-1.3683243132850029E-2</v>
      </c>
      <c r="G71" s="1137">
        <v>7.7756007012478146E-2</v>
      </c>
      <c r="H71" s="1137">
        <v>3.1186044245200301E-2</v>
      </c>
      <c r="I71" s="1137">
        <v>8.7947286537933558E-2</v>
      </c>
      <c r="J71" s="1137">
        <v>6.5644417718981732E-2</v>
      </c>
      <c r="K71" s="1137">
        <v>6.5103889184869465E-2</v>
      </c>
      <c r="L71" s="1137"/>
      <c r="M71" s="1137"/>
      <c r="N71" s="1137"/>
      <c r="O71" s="1138">
        <v>5.2578156719447898E-2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1069" bestFit="1" customWidth="1"/>
    <col min="15" max="15" width="15.5703125" style="521" bestFit="1" customWidth="1"/>
    <col min="16" max="256" width="9.140625" style="521"/>
    <col min="257" max="257" width="15.85546875" style="521" customWidth="1"/>
    <col min="258" max="258" width="26.140625" style="521" bestFit="1" customWidth="1"/>
    <col min="259" max="270" width="12.5703125" style="521" bestFit="1" customWidth="1"/>
    <col min="271" max="271" width="15.5703125" style="521" bestFit="1" customWidth="1"/>
    <col min="272" max="512" width="9.140625" style="521"/>
    <col min="513" max="513" width="15.85546875" style="521" customWidth="1"/>
    <col min="514" max="514" width="26.140625" style="521" bestFit="1" customWidth="1"/>
    <col min="515" max="526" width="12.5703125" style="521" bestFit="1" customWidth="1"/>
    <col min="527" max="527" width="15.5703125" style="521" bestFit="1" customWidth="1"/>
    <col min="528" max="768" width="9.140625" style="521"/>
    <col min="769" max="769" width="15.85546875" style="521" customWidth="1"/>
    <col min="770" max="770" width="26.140625" style="521" bestFit="1" customWidth="1"/>
    <col min="771" max="782" width="12.5703125" style="521" bestFit="1" customWidth="1"/>
    <col min="783" max="783" width="15.5703125" style="521" bestFit="1" customWidth="1"/>
    <col min="784" max="1024" width="9.140625" style="521"/>
    <col min="1025" max="1025" width="15.85546875" style="521" customWidth="1"/>
    <col min="1026" max="1026" width="26.140625" style="521" bestFit="1" customWidth="1"/>
    <col min="1027" max="1038" width="12.5703125" style="521" bestFit="1" customWidth="1"/>
    <col min="1039" max="1039" width="15.5703125" style="521" bestFit="1" customWidth="1"/>
    <col min="1040" max="1280" width="9.140625" style="521"/>
    <col min="1281" max="1281" width="15.85546875" style="521" customWidth="1"/>
    <col min="1282" max="1282" width="26.140625" style="521" bestFit="1" customWidth="1"/>
    <col min="1283" max="1294" width="12.5703125" style="521" bestFit="1" customWidth="1"/>
    <col min="1295" max="1295" width="15.5703125" style="521" bestFit="1" customWidth="1"/>
    <col min="1296" max="1536" width="9.140625" style="521"/>
    <col min="1537" max="1537" width="15.85546875" style="521" customWidth="1"/>
    <col min="1538" max="1538" width="26.140625" style="521" bestFit="1" customWidth="1"/>
    <col min="1539" max="1550" width="12.5703125" style="521" bestFit="1" customWidth="1"/>
    <col min="1551" max="1551" width="15.5703125" style="521" bestFit="1" customWidth="1"/>
    <col min="1552" max="1792" width="9.140625" style="521"/>
    <col min="1793" max="1793" width="15.85546875" style="521" customWidth="1"/>
    <col min="1794" max="1794" width="26.140625" style="521" bestFit="1" customWidth="1"/>
    <col min="1795" max="1806" width="12.5703125" style="521" bestFit="1" customWidth="1"/>
    <col min="1807" max="1807" width="15.5703125" style="521" bestFit="1" customWidth="1"/>
    <col min="1808" max="2048" width="9.140625" style="521"/>
    <col min="2049" max="2049" width="15.85546875" style="521" customWidth="1"/>
    <col min="2050" max="2050" width="26.140625" style="521" bestFit="1" customWidth="1"/>
    <col min="2051" max="2062" width="12.5703125" style="521" bestFit="1" customWidth="1"/>
    <col min="2063" max="2063" width="15.5703125" style="521" bestFit="1" customWidth="1"/>
    <col min="2064" max="2304" width="9.140625" style="521"/>
    <col min="2305" max="2305" width="15.85546875" style="521" customWidth="1"/>
    <col min="2306" max="2306" width="26.140625" style="521" bestFit="1" customWidth="1"/>
    <col min="2307" max="2318" width="12.5703125" style="521" bestFit="1" customWidth="1"/>
    <col min="2319" max="2319" width="15.5703125" style="521" bestFit="1" customWidth="1"/>
    <col min="2320" max="2560" width="9.140625" style="521"/>
    <col min="2561" max="2561" width="15.85546875" style="521" customWidth="1"/>
    <col min="2562" max="2562" width="26.140625" style="521" bestFit="1" customWidth="1"/>
    <col min="2563" max="2574" width="12.5703125" style="521" bestFit="1" customWidth="1"/>
    <col min="2575" max="2575" width="15.5703125" style="521" bestFit="1" customWidth="1"/>
    <col min="2576" max="2816" width="9.140625" style="521"/>
    <col min="2817" max="2817" width="15.85546875" style="521" customWidth="1"/>
    <col min="2818" max="2818" width="26.140625" style="521" bestFit="1" customWidth="1"/>
    <col min="2819" max="2830" width="12.5703125" style="521" bestFit="1" customWidth="1"/>
    <col min="2831" max="2831" width="15.5703125" style="521" bestFit="1" customWidth="1"/>
    <col min="2832" max="3072" width="9.140625" style="521"/>
    <col min="3073" max="3073" width="15.85546875" style="521" customWidth="1"/>
    <col min="3074" max="3074" width="26.140625" style="521" bestFit="1" customWidth="1"/>
    <col min="3075" max="3086" width="12.5703125" style="521" bestFit="1" customWidth="1"/>
    <col min="3087" max="3087" width="15.5703125" style="521" bestFit="1" customWidth="1"/>
    <col min="3088" max="3328" width="9.140625" style="521"/>
    <col min="3329" max="3329" width="15.85546875" style="521" customWidth="1"/>
    <col min="3330" max="3330" width="26.140625" style="521" bestFit="1" customWidth="1"/>
    <col min="3331" max="3342" width="12.5703125" style="521" bestFit="1" customWidth="1"/>
    <col min="3343" max="3343" width="15.5703125" style="521" bestFit="1" customWidth="1"/>
    <col min="3344" max="3584" width="9.140625" style="521"/>
    <col min="3585" max="3585" width="15.85546875" style="521" customWidth="1"/>
    <col min="3586" max="3586" width="26.140625" style="521" bestFit="1" customWidth="1"/>
    <col min="3587" max="3598" width="12.5703125" style="521" bestFit="1" customWidth="1"/>
    <col min="3599" max="3599" width="15.5703125" style="521" bestFit="1" customWidth="1"/>
    <col min="3600" max="3840" width="9.140625" style="521"/>
    <col min="3841" max="3841" width="15.85546875" style="521" customWidth="1"/>
    <col min="3842" max="3842" width="26.140625" style="521" bestFit="1" customWidth="1"/>
    <col min="3843" max="3854" width="12.5703125" style="521" bestFit="1" customWidth="1"/>
    <col min="3855" max="3855" width="15.5703125" style="521" bestFit="1" customWidth="1"/>
    <col min="3856" max="4096" width="9.140625" style="521"/>
    <col min="4097" max="4097" width="15.85546875" style="521" customWidth="1"/>
    <col min="4098" max="4098" width="26.140625" style="521" bestFit="1" customWidth="1"/>
    <col min="4099" max="4110" width="12.5703125" style="521" bestFit="1" customWidth="1"/>
    <col min="4111" max="4111" width="15.5703125" style="521" bestFit="1" customWidth="1"/>
    <col min="4112" max="4352" width="9.140625" style="521"/>
    <col min="4353" max="4353" width="15.85546875" style="521" customWidth="1"/>
    <col min="4354" max="4354" width="26.140625" style="521" bestFit="1" customWidth="1"/>
    <col min="4355" max="4366" width="12.5703125" style="521" bestFit="1" customWidth="1"/>
    <col min="4367" max="4367" width="15.5703125" style="521" bestFit="1" customWidth="1"/>
    <col min="4368" max="4608" width="9.140625" style="521"/>
    <col min="4609" max="4609" width="15.85546875" style="521" customWidth="1"/>
    <col min="4610" max="4610" width="26.140625" style="521" bestFit="1" customWidth="1"/>
    <col min="4611" max="4622" width="12.5703125" style="521" bestFit="1" customWidth="1"/>
    <col min="4623" max="4623" width="15.5703125" style="521" bestFit="1" customWidth="1"/>
    <col min="4624" max="4864" width="9.140625" style="521"/>
    <col min="4865" max="4865" width="15.85546875" style="521" customWidth="1"/>
    <col min="4866" max="4866" width="26.140625" style="521" bestFit="1" customWidth="1"/>
    <col min="4867" max="4878" width="12.5703125" style="521" bestFit="1" customWidth="1"/>
    <col min="4879" max="4879" width="15.5703125" style="521" bestFit="1" customWidth="1"/>
    <col min="4880" max="5120" width="9.140625" style="521"/>
    <col min="5121" max="5121" width="15.85546875" style="521" customWidth="1"/>
    <col min="5122" max="5122" width="26.140625" style="521" bestFit="1" customWidth="1"/>
    <col min="5123" max="5134" width="12.5703125" style="521" bestFit="1" customWidth="1"/>
    <col min="5135" max="5135" width="15.5703125" style="521" bestFit="1" customWidth="1"/>
    <col min="5136" max="5376" width="9.140625" style="521"/>
    <col min="5377" max="5377" width="15.85546875" style="521" customWidth="1"/>
    <col min="5378" max="5378" width="26.140625" style="521" bestFit="1" customWidth="1"/>
    <col min="5379" max="5390" width="12.5703125" style="521" bestFit="1" customWidth="1"/>
    <col min="5391" max="5391" width="15.5703125" style="521" bestFit="1" customWidth="1"/>
    <col min="5392" max="5632" width="9.140625" style="521"/>
    <col min="5633" max="5633" width="15.85546875" style="521" customWidth="1"/>
    <col min="5634" max="5634" width="26.140625" style="521" bestFit="1" customWidth="1"/>
    <col min="5635" max="5646" width="12.5703125" style="521" bestFit="1" customWidth="1"/>
    <col min="5647" max="5647" width="15.5703125" style="521" bestFit="1" customWidth="1"/>
    <col min="5648" max="5888" width="9.140625" style="521"/>
    <col min="5889" max="5889" width="15.85546875" style="521" customWidth="1"/>
    <col min="5890" max="5890" width="26.140625" style="521" bestFit="1" customWidth="1"/>
    <col min="5891" max="5902" width="12.5703125" style="521" bestFit="1" customWidth="1"/>
    <col min="5903" max="5903" width="15.5703125" style="521" bestFit="1" customWidth="1"/>
    <col min="5904" max="6144" width="9.140625" style="521"/>
    <col min="6145" max="6145" width="15.85546875" style="521" customWidth="1"/>
    <col min="6146" max="6146" width="26.140625" style="521" bestFit="1" customWidth="1"/>
    <col min="6147" max="6158" width="12.5703125" style="521" bestFit="1" customWidth="1"/>
    <col min="6159" max="6159" width="15.5703125" style="521" bestFit="1" customWidth="1"/>
    <col min="6160" max="6400" width="9.140625" style="521"/>
    <col min="6401" max="6401" width="15.85546875" style="521" customWidth="1"/>
    <col min="6402" max="6402" width="26.140625" style="521" bestFit="1" customWidth="1"/>
    <col min="6403" max="6414" width="12.5703125" style="521" bestFit="1" customWidth="1"/>
    <col min="6415" max="6415" width="15.5703125" style="521" bestFit="1" customWidth="1"/>
    <col min="6416" max="6656" width="9.140625" style="521"/>
    <col min="6657" max="6657" width="15.85546875" style="521" customWidth="1"/>
    <col min="6658" max="6658" width="26.140625" style="521" bestFit="1" customWidth="1"/>
    <col min="6659" max="6670" width="12.5703125" style="521" bestFit="1" customWidth="1"/>
    <col min="6671" max="6671" width="15.5703125" style="521" bestFit="1" customWidth="1"/>
    <col min="6672" max="6912" width="9.140625" style="521"/>
    <col min="6913" max="6913" width="15.85546875" style="521" customWidth="1"/>
    <col min="6914" max="6914" width="26.140625" style="521" bestFit="1" customWidth="1"/>
    <col min="6915" max="6926" width="12.5703125" style="521" bestFit="1" customWidth="1"/>
    <col min="6927" max="6927" width="15.5703125" style="521" bestFit="1" customWidth="1"/>
    <col min="6928" max="7168" width="9.140625" style="521"/>
    <col min="7169" max="7169" width="15.85546875" style="521" customWidth="1"/>
    <col min="7170" max="7170" width="26.140625" style="521" bestFit="1" customWidth="1"/>
    <col min="7171" max="7182" width="12.5703125" style="521" bestFit="1" customWidth="1"/>
    <col min="7183" max="7183" width="15.5703125" style="521" bestFit="1" customWidth="1"/>
    <col min="7184" max="7424" width="9.140625" style="521"/>
    <col min="7425" max="7425" width="15.85546875" style="521" customWidth="1"/>
    <col min="7426" max="7426" width="26.140625" style="521" bestFit="1" customWidth="1"/>
    <col min="7427" max="7438" width="12.5703125" style="521" bestFit="1" customWidth="1"/>
    <col min="7439" max="7439" width="15.5703125" style="521" bestFit="1" customWidth="1"/>
    <col min="7440" max="7680" width="9.140625" style="521"/>
    <col min="7681" max="7681" width="15.85546875" style="521" customWidth="1"/>
    <col min="7682" max="7682" width="26.140625" style="521" bestFit="1" customWidth="1"/>
    <col min="7683" max="7694" width="12.5703125" style="521" bestFit="1" customWidth="1"/>
    <col min="7695" max="7695" width="15.5703125" style="521" bestFit="1" customWidth="1"/>
    <col min="7696" max="7936" width="9.140625" style="521"/>
    <col min="7937" max="7937" width="15.85546875" style="521" customWidth="1"/>
    <col min="7938" max="7938" width="26.140625" style="521" bestFit="1" customWidth="1"/>
    <col min="7939" max="7950" width="12.5703125" style="521" bestFit="1" customWidth="1"/>
    <col min="7951" max="7951" width="15.5703125" style="521" bestFit="1" customWidth="1"/>
    <col min="7952" max="8192" width="9.140625" style="521"/>
    <col min="8193" max="8193" width="15.85546875" style="521" customWidth="1"/>
    <col min="8194" max="8194" width="26.140625" style="521" bestFit="1" customWidth="1"/>
    <col min="8195" max="8206" width="12.5703125" style="521" bestFit="1" customWidth="1"/>
    <col min="8207" max="8207" width="15.5703125" style="521" bestFit="1" customWidth="1"/>
    <col min="8208" max="8448" width="9.140625" style="521"/>
    <col min="8449" max="8449" width="15.85546875" style="521" customWidth="1"/>
    <col min="8450" max="8450" width="26.140625" style="521" bestFit="1" customWidth="1"/>
    <col min="8451" max="8462" width="12.5703125" style="521" bestFit="1" customWidth="1"/>
    <col min="8463" max="8463" width="15.5703125" style="521" bestFit="1" customWidth="1"/>
    <col min="8464" max="8704" width="9.140625" style="521"/>
    <col min="8705" max="8705" width="15.85546875" style="521" customWidth="1"/>
    <col min="8706" max="8706" width="26.140625" style="521" bestFit="1" customWidth="1"/>
    <col min="8707" max="8718" width="12.5703125" style="521" bestFit="1" customWidth="1"/>
    <col min="8719" max="8719" width="15.5703125" style="521" bestFit="1" customWidth="1"/>
    <col min="8720" max="8960" width="9.140625" style="521"/>
    <col min="8961" max="8961" width="15.85546875" style="521" customWidth="1"/>
    <col min="8962" max="8962" width="26.140625" style="521" bestFit="1" customWidth="1"/>
    <col min="8963" max="8974" width="12.5703125" style="521" bestFit="1" customWidth="1"/>
    <col min="8975" max="8975" width="15.5703125" style="521" bestFit="1" customWidth="1"/>
    <col min="8976" max="9216" width="9.140625" style="521"/>
    <col min="9217" max="9217" width="15.85546875" style="521" customWidth="1"/>
    <col min="9218" max="9218" width="26.140625" style="521" bestFit="1" customWidth="1"/>
    <col min="9219" max="9230" width="12.5703125" style="521" bestFit="1" customWidth="1"/>
    <col min="9231" max="9231" width="15.5703125" style="521" bestFit="1" customWidth="1"/>
    <col min="9232" max="9472" width="9.140625" style="521"/>
    <col min="9473" max="9473" width="15.85546875" style="521" customWidth="1"/>
    <col min="9474" max="9474" width="26.140625" style="521" bestFit="1" customWidth="1"/>
    <col min="9475" max="9486" width="12.5703125" style="521" bestFit="1" customWidth="1"/>
    <col min="9487" max="9487" width="15.5703125" style="521" bestFit="1" customWidth="1"/>
    <col min="9488" max="9728" width="9.140625" style="521"/>
    <col min="9729" max="9729" width="15.85546875" style="521" customWidth="1"/>
    <col min="9730" max="9730" width="26.140625" style="521" bestFit="1" customWidth="1"/>
    <col min="9731" max="9742" width="12.5703125" style="521" bestFit="1" customWidth="1"/>
    <col min="9743" max="9743" width="15.5703125" style="521" bestFit="1" customWidth="1"/>
    <col min="9744" max="9984" width="9.140625" style="521"/>
    <col min="9985" max="9985" width="15.85546875" style="521" customWidth="1"/>
    <col min="9986" max="9986" width="26.140625" style="521" bestFit="1" customWidth="1"/>
    <col min="9987" max="9998" width="12.5703125" style="521" bestFit="1" customWidth="1"/>
    <col min="9999" max="9999" width="15.5703125" style="521" bestFit="1" customWidth="1"/>
    <col min="10000" max="10240" width="9.140625" style="521"/>
    <col min="10241" max="10241" width="15.85546875" style="521" customWidth="1"/>
    <col min="10242" max="10242" width="26.140625" style="521" bestFit="1" customWidth="1"/>
    <col min="10243" max="10254" width="12.5703125" style="521" bestFit="1" customWidth="1"/>
    <col min="10255" max="10255" width="15.5703125" style="521" bestFit="1" customWidth="1"/>
    <col min="10256" max="10496" width="9.140625" style="521"/>
    <col min="10497" max="10497" width="15.85546875" style="521" customWidth="1"/>
    <col min="10498" max="10498" width="26.140625" style="521" bestFit="1" customWidth="1"/>
    <col min="10499" max="10510" width="12.5703125" style="521" bestFit="1" customWidth="1"/>
    <col min="10511" max="10511" width="15.5703125" style="521" bestFit="1" customWidth="1"/>
    <col min="10512" max="10752" width="9.140625" style="521"/>
    <col min="10753" max="10753" width="15.85546875" style="521" customWidth="1"/>
    <col min="10754" max="10754" width="26.140625" style="521" bestFit="1" customWidth="1"/>
    <col min="10755" max="10766" width="12.5703125" style="521" bestFit="1" customWidth="1"/>
    <col min="10767" max="10767" width="15.5703125" style="521" bestFit="1" customWidth="1"/>
    <col min="10768" max="11008" width="9.140625" style="521"/>
    <col min="11009" max="11009" width="15.85546875" style="521" customWidth="1"/>
    <col min="11010" max="11010" width="26.140625" style="521" bestFit="1" customWidth="1"/>
    <col min="11011" max="11022" width="12.5703125" style="521" bestFit="1" customWidth="1"/>
    <col min="11023" max="11023" width="15.5703125" style="521" bestFit="1" customWidth="1"/>
    <col min="11024" max="11264" width="9.140625" style="521"/>
    <col min="11265" max="11265" width="15.85546875" style="521" customWidth="1"/>
    <col min="11266" max="11266" width="26.140625" style="521" bestFit="1" customWidth="1"/>
    <col min="11267" max="11278" width="12.5703125" style="521" bestFit="1" customWidth="1"/>
    <col min="11279" max="11279" width="15.5703125" style="521" bestFit="1" customWidth="1"/>
    <col min="11280" max="11520" width="9.140625" style="521"/>
    <col min="11521" max="11521" width="15.85546875" style="521" customWidth="1"/>
    <col min="11522" max="11522" width="26.140625" style="521" bestFit="1" customWidth="1"/>
    <col min="11523" max="11534" width="12.5703125" style="521" bestFit="1" customWidth="1"/>
    <col min="11535" max="11535" width="15.5703125" style="521" bestFit="1" customWidth="1"/>
    <col min="11536" max="11776" width="9.140625" style="521"/>
    <col min="11777" max="11777" width="15.85546875" style="521" customWidth="1"/>
    <col min="11778" max="11778" width="26.140625" style="521" bestFit="1" customWidth="1"/>
    <col min="11779" max="11790" width="12.5703125" style="521" bestFit="1" customWidth="1"/>
    <col min="11791" max="11791" width="15.5703125" style="521" bestFit="1" customWidth="1"/>
    <col min="11792" max="12032" width="9.140625" style="521"/>
    <col min="12033" max="12033" width="15.85546875" style="521" customWidth="1"/>
    <col min="12034" max="12034" width="26.140625" style="521" bestFit="1" customWidth="1"/>
    <col min="12035" max="12046" width="12.5703125" style="521" bestFit="1" customWidth="1"/>
    <col min="12047" max="12047" width="15.5703125" style="521" bestFit="1" customWidth="1"/>
    <col min="12048" max="12288" width="9.140625" style="521"/>
    <col min="12289" max="12289" width="15.85546875" style="521" customWidth="1"/>
    <col min="12290" max="12290" width="26.140625" style="521" bestFit="1" customWidth="1"/>
    <col min="12291" max="12302" width="12.5703125" style="521" bestFit="1" customWidth="1"/>
    <col min="12303" max="12303" width="15.5703125" style="521" bestFit="1" customWidth="1"/>
    <col min="12304" max="12544" width="9.140625" style="521"/>
    <col min="12545" max="12545" width="15.85546875" style="521" customWidth="1"/>
    <col min="12546" max="12546" width="26.140625" style="521" bestFit="1" customWidth="1"/>
    <col min="12547" max="12558" width="12.5703125" style="521" bestFit="1" customWidth="1"/>
    <col min="12559" max="12559" width="15.5703125" style="521" bestFit="1" customWidth="1"/>
    <col min="12560" max="12800" width="9.140625" style="521"/>
    <col min="12801" max="12801" width="15.85546875" style="521" customWidth="1"/>
    <col min="12802" max="12802" width="26.140625" style="521" bestFit="1" customWidth="1"/>
    <col min="12803" max="12814" width="12.5703125" style="521" bestFit="1" customWidth="1"/>
    <col min="12815" max="12815" width="15.5703125" style="521" bestFit="1" customWidth="1"/>
    <col min="12816" max="13056" width="9.140625" style="521"/>
    <col min="13057" max="13057" width="15.85546875" style="521" customWidth="1"/>
    <col min="13058" max="13058" width="26.140625" style="521" bestFit="1" customWidth="1"/>
    <col min="13059" max="13070" width="12.5703125" style="521" bestFit="1" customWidth="1"/>
    <col min="13071" max="13071" width="15.5703125" style="521" bestFit="1" customWidth="1"/>
    <col min="13072" max="13312" width="9.140625" style="521"/>
    <col min="13313" max="13313" width="15.85546875" style="521" customWidth="1"/>
    <col min="13314" max="13314" width="26.140625" style="521" bestFit="1" customWidth="1"/>
    <col min="13315" max="13326" width="12.5703125" style="521" bestFit="1" customWidth="1"/>
    <col min="13327" max="13327" width="15.5703125" style="521" bestFit="1" customWidth="1"/>
    <col min="13328" max="13568" width="9.140625" style="521"/>
    <col min="13569" max="13569" width="15.85546875" style="521" customWidth="1"/>
    <col min="13570" max="13570" width="26.140625" style="521" bestFit="1" customWidth="1"/>
    <col min="13571" max="13582" width="12.5703125" style="521" bestFit="1" customWidth="1"/>
    <col min="13583" max="13583" width="15.5703125" style="521" bestFit="1" customWidth="1"/>
    <col min="13584" max="13824" width="9.140625" style="521"/>
    <col min="13825" max="13825" width="15.85546875" style="521" customWidth="1"/>
    <col min="13826" max="13826" width="26.140625" style="521" bestFit="1" customWidth="1"/>
    <col min="13827" max="13838" width="12.5703125" style="521" bestFit="1" customWidth="1"/>
    <col min="13839" max="13839" width="15.5703125" style="521" bestFit="1" customWidth="1"/>
    <col min="13840" max="14080" width="9.140625" style="521"/>
    <col min="14081" max="14081" width="15.85546875" style="521" customWidth="1"/>
    <col min="14082" max="14082" width="26.140625" style="521" bestFit="1" customWidth="1"/>
    <col min="14083" max="14094" width="12.5703125" style="521" bestFit="1" customWidth="1"/>
    <col min="14095" max="14095" width="15.5703125" style="521" bestFit="1" customWidth="1"/>
    <col min="14096" max="14336" width="9.140625" style="521"/>
    <col min="14337" max="14337" width="15.85546875" style="521" customWidth="1"/>
    <col min="14338" max="14338" width="26.140625" style="521" bestFit="1" customWidth="1"/>
    <col min="14339" max="14350" width="12.5703125" style="521" bestFit="1" customWidth="1"/>
    <col min="14351" max="14351" width="15.5703125" style="521" bestFit="1" customWidth="1"/>
    <col min="14352" max="14592" width="9.140625" style="521"/>
    <col min="14593" max="14593" width="15.85546875" style="521" customWidth="1"/>
    <col min="14594" max="14594" width="26.140625" style="521" bestFit="1" customWidth="1"/>
    <col min="14595" max="14606" width="12.5703125" style="521" bestFit="1" customWidth="1"/>
    <col min="14607" max="14607" width="15.5703125" style="521" bestFit="1" customWidth="1"/>
    <col min="14608" max="14848" width="9.140625" style="521"/>
    <col min="14849" max="14849" width="15.85546875" style="521" customWidth="1"/>
    <col min="14850" max="14850" width="26.140625" style="521" bestFit="1" customWidth="1"/>
    <col min="14851" max="14862" width="12.5703125" style="521" bestFit="1" customWidth="1"/>
    <col min="14863" max="14863" width="15.5703125" style="521" bestFit="1" customWidth="1"/>
    <col min="14864" max="15104" width="9.140625" style="521"/>
    <col min="15105" max="15105" width="15.85546875" style="521" customWidth="1"/>
    <col min="15106" max="15106" width="26.140625" style="521" bestFit="1" customWidth="1"/>
    <col min="15107" max="15118" width="12.5703125" style="521" bestFit="1" customWidth="1"/>
    <col min="15119" max="15119" width="15.5703125" style="521" bestFit="1" customWidth="1"/>
    <col min="15120" max="15360" width="9.140625" style="521"/>
    <col min="15361" max="15361" width="15.85546875" style="521" customWidth="1"/>
    <col min="15362" max="15362" width="26.140625" style="521" bestFit="1" customWidth="1"/>
    <col min="15363" max="15374" width="12.5703125" style="521" bestFit="1" customWidth="1"/>
    <col min="15375" max="15375" width="15.5703125" style="521" bestFit="1" customWidth="1"/>
    <col min="15376" max="15616" width="9.140625" style="521"/>
    <col min="15617" max="15617" width="15.85546875" style="521" customWidth="1"/>
    <col min="15618" max="15618" width="26.140625" style="521" bestFit="1" customWidth="1"/>
    <col min="15619" max="15630" width="12.5703125" style="521" bestFit="1" customWidth="1"/>
    <col min="15631" max="15631" width="15.5703125" style="521" bestFit="1" customWidth="1"/>
    <col min="15632" max="15872" width="9.140625" style="521"/>
    <col min="15873" max="15873" width="15.85546875" style="521" customWidth="1"/>
    <col min="15874" max="15874" width="26.140625" style="521" bestFit="1" customWidth="1"/>
    <col min="15875" max="15886" width="12.5703125" style="521" bestFit="1" customWidth="1"/>
    <col min="15887" max="15887" width="15.5703125" style="521" bestFit="1" customWidth="1"/>
    <col min="15888" max="16128" width="9.140625" style="521"/>
    <col min="16129" max="16129" width="15.85546875" style="521" customWidth="1"/>
    <col min="16130" max="16130" width="26.140625" style="521" bestFit="1" customWidth="1"/>
    <col min="16131" max="16142" width="12.5703125" style="521" bestFit="1" customWidth="1"/>
    <col min="16143" max="16143" width="15.5703125" style="521" bestFit="1" customWidth="1"/>
    <col min="16144" max="16384" width="9.140625" style="521"/>
  </cols>
  <sheetData>
    <row r="1" spans="1:15" ht="21" customHeight="1" thickBot="1">
      <c r="A1" s="1049" t="s">
        <v>191</v>
      </c>
      <c r="B1" s="1050"/>
      <c r="C1" s="1050"/>
      <c r="D1" s="1050"/>
      <c r="E1" s="1050"/>
      <c r="F1" s="1050"/>
      <c r="G1" s="1050"/>
      <c r="H1" s="1050"/>
      <c r="I1" s="1050"/>
      <c r="J1" s="1050"/>
      <c r="K1" s="1050"/>
      <c r="L1" s="1050"/>
      <c r="M1" s="1050"/>
      <c r="N1" s="1050"/>
      <c r="O1" s="1051"/>
    </row>
    <row r="2" spans="1:15" s="1056" customFormat="1" ht="27" customHeight="1" thickBot="1">
      <c r="A2" s="1052" t="s">
        <v>134</v>
      </c>
      <c r="B2" s="1053" t="s">
        <v>139</v>
      </c>
      <c r="C2" s="1054" t="s">
        <v>160</v>
      </c>
      <c r="D2" s="1054" t="s">
        <v>161</v>
      </c>
      <c r="E2" s="1054" t="s">
        <v>162</v>
      </c>
      <c r="F2" s="1054" t="s">
        <v>163</v>
      </c>
      <c r="G2" s="1054" t="s">
        <v>164</v>
      </c>
      <c r="H2" s="1054" t="s">
        <v>165</v>
      </c>
      <c r="I2" s="1054" t="s">
        <v>140</v>
      </c>
      <c r="J2" s="1054" t="s">
        <v>141</v>
      </c>
      <c r="K2" s="1054" t="s">
        <v>142</v>
      </c>
      <c r="L2" s="1054" t="s">
        <v>143</v>
      </c>
      <c r="M2" s="1054" t="s">
        <v>144</v>
      </c>
      <c r="N2" s="1054" t="s">
        <v>145</v>
      </c>
      <c r="O2" s="1055" t="s">
        <v>16</v>
      </c>
    </row>
    <row r="3" spans="1:15" ht="15" customHeight="1" thickBot="1">
      <c r="A3" s="1057" t="s">
        <v>135</v>
      </c>
      <c r="B3" s="1058" t="s">
        <v>54</v>
      </c>
      <c r="C3" s="1059">
        <v>145.40904761904758</v>
      </c>
      <c r="D3" s="1059">
        <v>140.46380952380954</v>
      </c>
      <c r="E3" s="1059">
        <v>135.79619047619045</v>
      </c>
      <c r="F3" s="1059">
        <v>118.41952380952378</v>
      </c>
      <c r="G3" s="1059">
        <v>107.70090909090909</v>
      </c>
      <c r="H3" s="1059">
        <v>106.54136363636366</v>
      </c>
      <c r="I3" s="1059">
        <v>104.10136363636364</v>
      </c>
      <c r="J3" s="1059">
        <v>100.96772727272725</v>
      </c>
      <c r="K3" s="1059">
        <v>98.726818181818189</v>
      </c>
      <c r="L3" s="1059"/>
      <c r="M3" s="1059"/>
      <c r="N3" s="1059"/>
      <c r="O3" s="1060">
        <v>117.65</v>
      </c>
    </row>
    <row r="4" spans="1:15" ht="15" customHeight="1" thickBot="1">
      <c r="A4" s="1057"/>
      <c r="B4" s="1061" t="s">
        <v>55</v>
      </c>
      <c r="C4" s="1059">
        <v>163.09777777777779</v>
      </c>
      <c r="D4" s="1059">
        <v>163.09555555555556</v>
      </c>
      <c r="E4" s="1059">
        <v>155.13444444444443</v>
      </c>
      <c r="F4" s="1059">
        <v>140.31099999999998</v>
      </c>
      <c r="G4" s="1059">
        <v>128.11499999999998</v>
      </c>
      <c r="H4" s="1059">
        <v>128.28700000000001</v>
      </c>
      <c r="I4" s="1059">
        <v>126.40900000000002</v>
      </c>
      <c r="J4" s="1059">
        <v>121.84888888888889</v>
      </c>
      <c r="K4" s="1059">
        <v>118.81000000000002</v>
      </c>
      <c r="L4" s="1059"/>
      <c r="M4" s="1059"/>
      <c r="N4" s="1059"/>
      <c r="O4" s="1060">
        <v>137.63999999999999</v>
      </c>
    </row>
    <row r="5" spans="1:15" ht="15" customHeight="1" thickBot="1">
      <c r="A5" s="1057"/>
      <c r="B5" s="1061" t="s">
        <v>56</v>
      </c>
      <c r="C5" s="1059">
        <v>254.51066666666659</v>
      </c>
      <c r="D5" s="1059">
        <v>273.04266666666666</v>
      </c>
      <c r="E5" s="1059">
        <v>250.96466666666672</v>
      </c>
      <c r="F5" s="1059">
        <v>212.95133333333337</v>
      </c>
      <c r="G5" s="1059">
        <v>183.84133333333332</v>
      </c>
      <c r="H5" s="1059">
        <v>176.25133333333329</v>
      </c>
      <c r="I5" s="1059">
        <v>169.60066666666663</v>
      </c>
      <c r="J5" s="1059">
        <v>160.84533333333331</v>
      </c>
      <c r="K5" s="1059">
        <v>161.65214285714282</v>
      </c>
      <c r="L5" s="1059"/>
      <c r="M5" s="1059"/>
      <c r="N5" s="1059"/>
      <c r="O5" s="1060">
        <v>205.1</v>
      </c>
    </row>
    <row r="6" spans="1:15" ht="15" customHeight="1" thickBot="1">
      <c r="A6" s="1062"/>
      <c r="B6" s="1063" t="s">
        <v>57</v>
      </c>
      <c r="C6" s="1064">
        <v>185.31400000000002</v>
      </c>
      <c r="D6" s="1064">
        <v>189.18311111111106</v>
      </c>
      <c r="E6" s="1064">
        <v>178.05333333333334</v>
      </c>
      <c r="F6" s="1064">
        <v>154.00413043478261</v>
      </c>
      <c r="G6" s="1064">
        <v>136.3444680851064</v>
      </c>
      <c r="H6" s="1064">
        <v>133.41595744680848</v>
      </c>
      <c r="I6" s="1064">
        <v>129.7517021276596</v>
      </c>
      <c r="J6" s="1064">
        <v>124.57847826086963</v>
      </c>
      <c r="K6" s="1064">
        <v>122.24391304347823</v>
      </c>
      <c r="L6" s="1064"/>
      <c r="M6" s="1064"/>
      <c r="N6" s="1064"/>
      <c r="O6" s="1065">
        <v>149.81</v>
      </c>
    </row>
    <row r="7" spans="1:15" ht="15" customHeight="1" thickBot="1">
      <c r="A7" s="1066" t="s">
        <v>136</v>
      </c>
      <c r="B7" s="1061" t="s">
        <v>54</v>
      </c>
      <c r="C7" s="1059">
        <v>130.02375000000004</v>
      </c>
      <c r="D7" s="1059">
        <v>129.15025</v>
      </c>
      <c r="E7" s="1059">
        <v>136.35874999999996</v>
      </c>
      <c r="F7" s="1059">
        <v>124.28076923076922</v>
      </c>
      <c r="G7" s="1059">
        <v>122.79948717948722</v>
      </c>
      <c r="H7" s="1059">
        <v>122.48435897435898</v>
      </c>
      <c r="I7" s="1059">
        <v>130.27205128205131</v>
      </c>
      <c r="J7" s="1059">
        <v>116.06594594594596</v>
      </c>
      <c r="K7" s="1059">
        <v>113.1981081081081</v>
      </c>
      <c r="L7" s="1059"/>
      <c r="M7" s="1059"/>
      <c r="N7" s="1059"/>
      <c r="O7" s="1060">
        <v>123.99</v>
      </c>
    </row>
    <row r="8" spans="1:15" ht="15" customHeight="1" thickBot="1">
      <c r="A8" s="1057"/>
      <c r="B8" s="1061" t="s">
        <v>55</v>
      </c>
      <c r="C8" s="1059">
        <v>270.53666666666663</v>
      </c>
      <c r="D8" s="1059">
        <v>272.35444444444448</v>
      </c>
      <c r="E8" s="1059">
        <v>295.12294117647059</v>
      </c>
      <c r="F8" s="1059">
        <v>231.95611111111111</v>
      </c>
      <c r="G8" s="1059">
        <v>201.54666666666665</v>
      </c>
      <c r="H8" s="1059">
        <v>209.31235294117644</v>
      </c>
      <c r="I8" s="1059">
        <v>205.99058823529413</v>
      </c>
      <c r="J8" s="1059">
        <v>191.0358823529412</v>
      </c>
      <c r="K8" s="1059">
        <v>185.05941176470586</v>
      </c>
      <c r="L8" s="1059"/>
      <c r="M8" s="1059"/>
      <c r="N8" s="1059"/>
      <c r="O8" s="1060">
        <v>226.72</v>
      </c>
    </row>
    <row r="9" spans="1:15" ht="15" customHeight="1" thickBot="1">
      <c r="A9" s="1057"/>
      <c r="B9" s="1061" t="s">
        <v>56</v>
      </c>
      <c r="C9" s="1059">
        <v>218.92750000000001</v>
      </c>
      <c r="D9" s="1059">
        <v>235.41000000000003</v>
      </c>
      <c r="E9" s="1059">
        <v>211.93400000000003</v>
      </c>
      <c r="F9" s="1059">
        <v>197.70749999999998</v>
      </c>
      <c r="G9" s="1059">
        <v>168.88</v>
      </c>
      <c r="H9" s="1059">
        <v>167.70599999999999</v>
      </c>
      <c r="I9" s="1059">
        <v>165.96600000000004</v>
      </c>
      <c r="J9" s="1059">
        <v>152.578</v>
      </c>
      <c r="K9" s="1059">
        <v>153.65199999999999</v>
      </c>
      <c r="L9" s="1059"/>
      <c r="M9" s="1059"/>
      <c r="N9" s="1059"/>
      <c r="O9" s="1060">
        <v>179.7</v>
      </c>
    </row>
    <row r="10" spans="1:15" ht="15" customHeight="1" thickBot="1">
      <c r="A10" s="1062"/>
      <c r="B10" s="1063" t="s">
        <v>57</v>
      </c>
      <c r="C10" s="1064">
        <v>176.55354838709675</v>
      </c>
      <c r="D10" s="1064">
        <v>177.58112903225808</v>
      </c>
      <c r="E10" s="1064">
        <v>185.98564516129031</v>
      </c>
      <c r="F10" s="1064">
        <v>160.86868852459017</v>
      </c>
      <c r="G10" s="1064">
        <v>149.05803278688524</v>
      </c>
      <c r="H10" s="1064">
        <v>150.3890163934426</v>
      </c>
      <c r="I10" s="1064">
        <v>154.2996721311475</v>
      </c>
      <c r="J10" s="1064">
        <v>140.76169491525425</v>
      </c>
      <c r="K10" s="1064">
        <v>137.33220338983051</v>
      </c>
      <c r="L10" s="1064"/>
      <c r="M10" s="1064"/>
      <c r="N10" s="1064"/>
      <c r="O10" s="1065">
        <v>158.11000000000001</v>
      </c>
    </row>
    <row r="11" spans="1:15" ht="15" customHeight="1" thickBot="1">
      <c r="A11" s="1011" t="s">
        <v>132</v>
      </c>
      <c r="B11" s="1012"/>
      <c r="C11" s="1067">
        <v>180.23785046728975</v>
      </c>
      <c r="D11" s="1067">
        <v>182.46046728971959</v>
      </c>
      <c r="E11" s="1067">
        <v>182.64962616822433</v>
      </c>
      <c r="F11" s="1067">
        <v>157.91757009345795</v>
      </c>
      <c r="G11" s="1067">
        <v>143.52527777777775</v>
      </c>
      <c r="H11" s="1067">
        <v>143.00259259259258</v>
      </c>
      <c r="I11" s="1067">
        <v>143.61675925925925</v>
      </c>
      <c r="J11" s="1067">
        <v>133.67190476190476</v>
      </c>
      <c r="K11" s="1067">
        <v>130.72209523809519</v>
      </c>
      <c r="L11" s="1067"/>
      <c r="M11" s="1067"/>
      <c r="N11" s="1067"/>
      <c r="O11" s="1068">
        <v>154.53</v>
      </c>
    </row>
    <row r="12" spans="1:15" ht="15" customHeight="1" thickBot="1">
      <c r="O12" s="705"/>
    </row>
    <row r="13" spans="1:15" ht="22.5" customHeight="1" thickBot="1">
      <c r="A13" s="1017" t="s">
        <v>64</v>
      </c>
      <c r="B13" s="1018" t="s">
        <v>57</v>
      </c>
      <c r="C13" s="1019">
        <v>103.11</v>
      </c>
      <c r="D13" s="1019">
        <v>100.12</v>
      </c>
      <c r="E13" s="1019">
        <v>101.3</v>
      </c>
      <c r="F13" s="1019">
        <v>96.59</v>
      </c>
      <c r="G13" s="1019">
        <v>104.51</v>
      </c>
      <c r="H13" s="1019">
        <v>105.81</v>
      </c>
      <c r="I13" s="1019">
        <v>118.88</v>
      </c>
      <c r="J13" s="1019">
        <v>106.33</v>
      </c>
      <c r="K13" s="1019">
        <v>99.96</v>
      </c>
      <c r="L13" s="1019"/>
      <c r="M13" s="1019"/>
      <c r="N13" s="1019"/>
      <c r="O13" s="1020">
        <v>103.7</v>
      </c>
    </row>
    <row r="14" spans="1:15" ht="22.5" customHeight="1">
      <c r="O14" s="705"/>
    </row>
    <row r="15" spans="1:15" ht="20.25" thickBot="1">
      <c r="A15" s="1070" t="s">
        <v>192</v>
      </c>
      <c r="B15" s="1070"/>
      <c r="C15" s="1070"/>
      <c r="D15" s="1070"/>
      <c r="E15" s="1070"/>
      <c r="F15" s="1070"/>
      <c r="G15" s="1070"/>
      <c r="H15" s="1070"/>
      <c r="I15" s="1070"/>
      <c r="J15" s="1070"/>
      <c r="K15" s="1070"/>
      <c r="L15" s="1070"/>
      <c r="M15" s="1070"/>
      <c r="N15" s="1070"/>
      <c r="O15" s="1070"/>
    </row>
    <row r="16" spans="1:15" ht="27" customHeight="1" thickBot="1">
      <c r="A16" s="1071" t="s">
        <v>134</v>
      </c>
      <c r="B16" s="1072" t="s">
        <v>139</v>
      </c>
      <c r="C16" s="1073" t="s">
        <v>193</v>
      </c>
      <c r="D16" s="1073" t="s">
        <v>194</v>
      </c>
      <c r="E16" s="1073" t="s">
        <v>195</v>
      </c>
      <c r="F16" s="1073" t="s">
        <v>196</v>
      </c>
      <c r="G16" s="1073" t="s">
        <v>197</v>
      </c>
      <c r="H16" s="1073" t="s">
        <v>198</v>
      </c>
      <c r="I16" s="1073" t="s">
        <v>154</v>
      </c>
      <c r="J16" s="1073" t="s">
        <v>155</v>
      </c>
      <c r="K16" s="1073" t="s">
        <v>156</v>
      </c>
      <c r="L16" s="1073" t="s">
        <v>157</v>
      </c>
      <c r="M16" s="1073" t="s">
        <v>158</v>
      </c>
      <c r="N16" s="1074" t="s">
        <v>159</v>
      </c>
      <c r="O16" s="1075" t="s">
        <v>16</v>
      </c>
    </row>
    <row r="17" spans="1:15" ht="15" customHeight="1" thickBot="1">
      <c r="A17" s="1057" t="s">
        <v>135</v>
      </c>
      <c r="B17" s="1058" t="s">
        <v>54</v>
      </c>
      <c r="C17" s="1059">
        <v>137.94599999999997</v>
      </c>
      <c r="D17" s="1059">
        <v>138.02900000000002</v>
      </c>
      <c r="E17" s="1059">
        <v>133.88149999999999</v>
      </c>
      <c r="F17" s="1059">
        <v>123.75849999999998</v>
      </c>
      <c r="G17" s="1059">
        <v>110.31863636363637</v>
      </c>
      <c r="H17" s="1059">
        <v>104.5931818181818</v>
      </c>
      <c r="I17" s="1059">
        <v>106.69090909090909</v>
      </c>
      <c r="J17" s="1059">
        <v>99.88636363636364</v>
      </c>
      <c r="K17" s="1059">
        <v>96.280476190476193</v>
      </c>
      <c r="L17" s="1059"/>
      <c r="M17" s="1059"/>
      <c r="N17" s="1076"/>
      <c r="O17" s="1060">
        <v>115.7</v>
      </c>
    </row>
    <row r="18" spans="1:15" ht="15" customHeight="1" thickBot="1">
      <c r="A18" s="1057"/>
      <c r="B18" s="1061" t="s">
        <v>55</v>
      </c>
      <c r="C18" s="1059">
        <v>148.4025</v>
      </c>
      <c r="D18" s="1059">
        <v>156.89875000000001</v>
      </c>
      <c r="E18" s="1059">
        <v>155.64999999999998</v>
      </c>
      <c r="F18" s="1059">
        <v>137.65333333333334</v>
      </c>
      <c r="G18" s="1059">
        <v>129.25777777777779</v>
      </c>
      <c r="H18" s="1059">
        <v>127.33777777777777</v>
      </c>
      <c r="I18" s="1059">
        <v>132.85624999999999</v>
      </c>
      <c r="J18" s="1059">
        <v>127.33625000000001</v>
      </c>
      <c r="K18" s="1059">
        <v>120.24875000000002</v>
      </c>
      <c r="L18" s="1059"/>
      <c r="M18" s="1059"/>
      <c r="N18" s="1076"/>
      <c r="O18" s="1060">
        <v>137.18</v>
      </c>
    </row>
    <row r="19" spans="1:15" ht="15" customHeight="1" thickBot="1">
      <c r="A19" s="1057"/>
      <c r="B19" s="1061" t="s">
        <v>56</v>
      </c>
      <c r="C19" s="1059">
        <v>232.82333333333332</v>
      </c>
      <c r="D19" s="1059">
        <v>251.46266666666668</v>
      </c>
      <c r="E19" s="1059">
        <v>245.75133333333329</v>
      </c>
      <c r="F19" s="1059">
        <v>209.95800000000003</v>
      </c>
      <c r="G19" s="1059">
        <v>196.01733333333331</v>
      </c>
      <c r="H19" s="1059">
        <v>185.82600000000002</v>
      </c>
      <c r="I19" s="1059">
        <v>189.36733333333328</v>
      </c>
      <c r="J19" s="1059">
        <v>174.03799999999998</v>
      </c>
      <c r="K19" s="1059">
        <v>163.06399999999996</v>
      </c>
      <c r="L19" s="1059"/>
      <c r="M19" s="1059"/>
      <c r="N19" s="1076"/>
      <c r="O19" s="1060">
        <v>204.32</v>
      </c>
    </row>
    <row r="20" spans="1:15" ht="15" customHeight="1" thickBot="1">
      <c r="A20" s="1062"/>
      <c r="B20" s="1063" t="s">
        <v>57</v>
      </c>
      <c r="C20" s="1064">
        <v>172.98813953488369</v>
      </c>
      <c r="D20" s="1064">
        <v>181.10953488372084</v>
      </c>
      <c r="E20" s="1064">
        <v>176.47159090909093</v>
      </c>
      <c r="F20" s="1064">
        <v>155.98681818181817</v>
      </c>
      <c r="G20" s="1064">
        <v>141.96934782608696</v>
      </c>
      <c r="H20" s="1064">
        <v>135.53217391304347</v>
      </c>
      <c r="I20" s="1064">
        <v>138.9013333333333</v>
      </c>
      <c r="J20" s="1064">
        <v>129.48355555555554</v>
      </c>
      <c r="K20" s="1064">
        <v>123.40545454545453</v>
      </c>
      <c r="L20" s="1064"/>
      <c r="M20" s="1064"/>
      <c r="N20" s="1077"/>
      <c r="O20" s="1065">
        <v>149.97999999999999</v>
      </c>
    </row>
    <row r="21" spans="1:15" ht="15" customHeight="1" thickBot="1">
      <c r="A21" s="1066" t="s">
        <v>136</v>
      </c>
      <c r="B21" s="1061" t="s">
        <v>54</v>
      </c>
      <c r="C21" s="1059">
        <v>129.43050000000002</v>
      </c>
      <c r="D21" s="1059">
        <v>131.26153846153849</v>
      </c>
      <c r="E21" s="1059">
        <v>128.28474999999995</v>
      </c>
      <c r="F21" s="1059">
        <v>126.17075</v>
      </c>
      <c r="G21" s="1059">
        <v>110.28525000000002</v>
      </c>
      <c r="H21" s="1059">
        <v>121.13724999999999</v>
      </c>
      <c r="I21" s="1059">
        <v>127.12899999999999</v>
      </c>
      <c r="J21" s="1059">
        <v>116.38100000000001</v>
      </c>
      <c r="K21" s="1059">
        <v>124.21499999999996</v>
      </c>
      <c r="L21" s="1059"/>
      <c r="M21" s="1059"/>
      <c r="N21" s="1076"/>
      <c r="O21" s="1060">
        <v>122.94</v>
      </c>
    </row>
    <row r="22" spans="1:15" ht="15" customHeight="1" thickBot="1">
      <c r="A22" s="1057"/>
      <c r="B22" s="1061" t="s">
        <v>55</v>
      </c>
      <c r="C22" s="1059">
        <v>264.63777777777773</v>
      </c>
      <c r="D22" s="1059">
        <v>295.97166666666669</v>
      </c>
      <c r="E22" s="1059">
        <v>324.12823529411759</v>
      </c>
      <c r="F22" s="1059">
        <v>246.81</v>
      </c>
      <c r="G22" s="1059">
        <v>200.97333333333336</v>
      </c>
      <c r="H22" s="1059">
        <v>205.48277777777781</v>
      </c>
      <c r="I22" s="1059">
        <v>213.10888888888888</v>
      </c>
      <c r="J22" s="1059">
        <v>210.50888888888892</v>
      </c>
      <c r="K22" s="1059">
        <v>182.84722222222223</v>
      </c>
      <c r="L22" s="1059"/>
      <c r="M22" s="1059"/>
      <c r="N22" s="1076"/>
      <c r="O22" s="1060">
        <v>237.01</v>
      </c>
    </row>
    <row r="23" spans="1:15" ht="15" customHeight="1" thickBot="1">
      <c r="A23" s="1057"/>
      <c r="B23" s="1061" t="s">
        <v>56</v>
      </c>
      <c r="C23" s="1059">
        <v>215.64249999999998</v>
      </c>
      <c r="D23" s="1059">
        <v>235.18</v>
      </c>
      <c r="E23" s="1059">
        <v>202.27599999999998</v>
      </c>
      <c r="F23" s="1059">
        <v>219.9675</v>
      </c>
      <c r="G23" s="1059">
        <v>175.92</v>
      </c>
      <c r="H23" s="1059">
        <v>168.4725</v>
      </c>
      <c r="I23" s="1059">
        <v>174.42000000000002</v>
      </c>
      <c r="J23" s="1059">
        <v>165.035</v>
      </c>
      <c r="K23" s="1059">
        <v>162.61249999999998</v>
      </c>
      <c r="L23" s="1059"/>
      <c r="M23" s="1059"/>
      <c r="N23" s="1076"/>
      <c r="O23" s="1060">
        <v>193.38</v>
      </c>
    </row>
    <row r="24" spans="1:15" ht="15" customHeight="1" thickBot="1">
      <c r="A24" s="1062"/>
      <c r="B24" s="1063" t="s">
        <v>57</v>
      </c>
      <c r="C24" s="1064">
        <v>174.24629032258071</v>
      </c>
      <c r="D24" s="1064">
        <v>186.67885245901641</v>
      </c>
      <c r="E24" s="1064">
        <v>187.95080645161292</v>
      </c>
      <c r="F24" s="1064">
        <v>167.24645161290323</v>
      </c>
      <c r="G24" s="1064">
        <v>140.84854838709674</v>
      </c>
      <c r="H24" s="1064">
        <v>148.67854838709681</v>
      </c>
      <c r="I24" s="1064">
        <v>155.14193548387092</v>
      </c>
      <c r="J24" s="1064">
        <v>146.84741935483876</v>
      </c>
      <c r="K24" s="1064">
        <v>143.71451612903232</v>
      </c>
      <c r="L24" s="1064"/>
      <c r="M24" s="1064"/>
      <c r="N24" s="1077"/>
      <c r="O24" s="1065">
        <v>160</v>
      </c>
    </row>
    <row r="25" spans="1:15" ht="15" customHeight="1" thickBot="1">
      <c r="A25" s="1011" t="s">
        <v>132</v>
      </c>
      <c r="B25" s="1012"/>
      <c r="C25" s="1067">
        <v>173.7310476190477</v>
      </c>
      <c r="D25" s="1067">
        <v>184.37615384615384</v>
      </c>
      <c r="E25" s="1067">
        <v>183.18584905660381</v>
      </c>
      <c r="F25" s="1067">
        <v>162.57264150943391</v>
      </c>
      <c r="G25" s="1067">
        <v>141.32592592592593</v>
      </c>
      <c r="H25" s="1067">
        <v>143.07916666666668</v>
      </c>
      <c r="I25" s="1067">
        <v>148.3117757009345</v>
      </c>
      <c r="J25" s="1067">
        <v>139.54485981308414</v>
      </c>
      <c r="K25" s="1067">
        <v>135.28433962264151</v>
      </c>
      <c r="L25" s="1067"/>
      <c r="M25" s="1067"/>
      <c r="N25" s="1078"/>
      <c r="O25" s="1068">
        <v>155.72</v>
      </c>
    </row>
    <row r="26" spans="1:15" ht="15" customHeight="1" thickBot="1">
      <c r="O26" s="705"/>
    </row>
    <row r="27" spans="1:15" ht="22.5" customHeight="1" thickBot="1">
      <c r="A27" s="1017" t="s">
        <v>64</v>
      </c>
      <c r="B27" s="1018" t="s">
        <v>57</v>
      </c>
      <c r="C27" s="1019">
        <v>97</v>
      </c>
      <c r="D27" s="1019">
        <v>94.78</v>
      </c>
      <c r="E27" s="1019">
        <v>94.46</v>
      </c>
      <c r="F27" s="1019">
        <v>97.93</v>
      </c>
      <c r="G27" s="1019">
        <v>96.97</v>
      </c>
      <c r="H27" s="1019">
        <v>102.61</v>
      </c>
      <c r="I27" s="1019">
        <v>109.27</v>
      </c>
      <c r="J27" s="1019">
        <v>99.78</v>
      </c>
      <c r="K27" s="1019">
        <v>93.85</v>
      </c>
      <c r="L27" s="1019"/>
      <c r="M27" s="1019"/>
      <c r="N27" s="1019"/>
      <c r="O27" s="1020">
        <v>98.52</v>
      </c>
    </row>
    <row r="28" spans="1:15" ht="22.5" customHeight="1" thickBot="1">
      <c r="O28" s="705"/>
    </row>
    <row r="29" spans="1:15" ht="20.25" thickBot="1">
      <c r="A29" s="1049" t="s">
        <v>199</v>
      </c>
      <c r="B29" s="1050"/>
      <c r="C29" s="1050"/>
      <c r="D29" s="1050"/>
      <c r="E29" s="1050"/>
      <c r="F29" s="1050"/>
      <c r="G29" s="1050"/>
      <c r="H29" s="1050"/>
      <c r="I29" s="1050"/>
      <c r="J29" s="1050"/>
      <c r="K29" s="1050"/>
      <c r="L29" s="1050"/>
      <c r="M29" s="1050"/>
      <c r="N29" s="1050"/>
      <c r="O29" s="1051"/>
    </row>
    <row r="30" spans="1:15" ht="27" customHeight="1" thickBot="1">
      <c r="A30" s="1071" t="s">
        <v>134</v>
      </c>
      <c r="B30" s="1072" t="s">
        <v>139</v>
      </c>
      <c r="C30" s="1079" t="s">
        <v>185</v>
      </c>
      <c r="D30" s="1079" t="s">
        <v>186</v>
      </c>
      <c r="E30" s="1079" t="s">
        <v>187</v>
      </c>
      <c r="F30" s="1079" t="s">
        <v>188</v>
      </c>
      <c r="G30" s="1079" t="s">
        <v>189</v>
      </c>
      <c r="H30" s="1079" t="s">
        <v>190</v>
      </c>
      <c r="I30" s="1079" t="s">
        <v>201</v>
      </c>
      <c r="J30" s="1079" t="s">
        <v>180</v>
      </c>
      <c r="K30" s="1079" t="s">
        <v>181</v>
      </c>
      <c r="L30" s="1079" t="s">
        <v>182</v>
      </c>
      <c r="M30" s="1079" t="s">
        <v>183</v>
      </c>
      <c r="N30" s="1079" t="s">
        <v>184</v>
      </c>
      <c r="O30" s="1081" t="s">
        <v>16</v>
      </c>
    </row>
    <row r="31" spans="1:15" ht="15" customHeight="1" thickBot="1">
      <c r="A31" s="1082" t="s">
        <v>135</v>
      </c>
      <c r="B31" s="1083" t="s">
        <v>54</v>
      </c>
      <c r="C31" s="1084">
        <v>5.4101225255155032E-2</v>
      </c>
      <c r="D31" s="1084">
        <v>1.7639840351009711E-2</v>
      </c>
      <c r="E31" s="1084">
        <v>1.4301382014620827E-2</v>
      </c>
      <c r="F31" s="1084">
        <v>-4.314027877257888E-2</v>
      </c>
      <c r="G31" s="1084">
        <v>-2.3728785625110792E-2</v>
      </c>
      <c r="H31" s="1084">
        <v>1.8626279307273085E-2</v>
      </c>
      <c r="I31" s="1084">
        <v>-2.4271472392637942E-2</v>
      </c>
      <c r="J31" s="1084">
        <v>1.0825938566552586E-2</v>
      </c>
      <c r="K31" s="1084">
        <v>2.5408494932059558E-2</v>
      </c>
      <c r="L31" s="1084"/>
      <c r="M31" s="1084"/>
      <c r="N31" s="1085"/>
      <c r="O31" s="1086">
        <v>1.6853932584269687E-2</v>
      </c>
    </row>
    <row r="32" spans="1:15" ht="15" customHeight="1" thickBot="1">
      <c r="A32" s="1082"/>
      <c r="B32" s="1139" t="s">
        <v>55</v>
      </c>
      <c r="C32" s="1084">
        <v>9.9023114689966746E-2</v>
      </c>
      <c r="D32" s="1084">
        <v>3.9495569949126785E-2</v>
      </c>
      <c r="E32" s="1084">
        <v>-3.3122746903665335E-3</v>
      </c>
      <c r="F32" s="1084">
        <v>1.9306954668732876E-2</v>
      </c>
      <c r="G32" s="1084">
        <v>-8.8410755424133333E-3</v>
      </c>
      <c r="H32" s="1084">
        <v>7.4543645946041079E-3</v>
      </c>
      <c r="I32" s="1084">
        <v>-4.8528014301171145E-2</v>
      </c>
      <c r="J32" s="1084">
        <v>-4.3093471899094821E-2</v>
      </c>
      <c r="K32" s="1084">
        <v>-1.1964781338683343E-2</v>
      </c>
      <c r="L32" s="1084"/>
      <c r="M32" s="1084"/>
      <c r="N32" s="1085"/>
      <c r="O32" s="1086">
        <v>3.3532584924914673E-3</v>
      </c>
    </row>
    <row r="33" spans="1:15" ht="15" customHeight="1" thickBot="1">
      <c r="A33" s="1082"/>
      <c r="B33" s="1139" t="s">
        <v>56</v>
      </c>
      <c r="C33" s="1084">
        <v>9.3149312067805079E-2</v>
      </c>
      <c r="D33" s="1084">
        <v>8.5817908026108516E-2</v>
      </c>
      <c r="E33" s="1084">
        <v>2.1213855740355798E-2</v>
      </c>
      <c r="F33" s="1084">
        <v>1.425681961789186E-2</v>
      </c>
      <c r="G33" s="1084">
        <v>-6.2116955643378421E-2</v>
      </c>
      <c r="H33" s="1084">
        <v>-5.1524903224880958E-2</v>
      </c>
      <c r="I33" s="1084">
        <v>-0.10438266367659324</v>
      </c>
      <c r="J33" s="1084">
        <v>-7.5803368612984923E-2</v>
      </c>
      <c r="K33" s="1084">
        <v>-8.6583006847443002E-3</v>
      </c>
      <c r="L33" s="1084"/>
      <c r="M33" s="1084"/>
      <c r="N33" s="1085"/>
      <c r="O33" s="1086">
        <v>3.8175411119812114E-3</v>
      </c>
    </row>
    <row r="34" spans="1:15" ht="15" customHeight="1" thickBot="1">
      <c r="A34" s="1088"/>
      <c r="B34" s="1140" t="s">
        <v>57</v>
      </c>
      <c r="C34" s="1090">
        <v>7.1252633262934073E-2</v>
      </c>
      <c r="D34" s="1090">
        <v>4.4578416219630622E-2</v>
      </c>
      <c r="E34" s="1090">
        <v>8.9631561436834262E-3</v>
      </c>
      <c r="F34" s="1090">
        <v>-1.2710610871775944E-2</v>
      </c>
      <c r="G34" s="1090">
        <v>-3.9620381632456757E-2</v>
      </c>
      <c r="H34" s="1090">
        <v>-1.5614126189643637E-2</v>
      </c>
      <c r="I34" s="1090">
        <v>-6.5871442599593724E-2</v>
      </c>
      <c r="J34" s="1090">
        <v>-3.7881855140912954E-2</v>
      </c>
      <c r="K34" s="1090">
        <v>-9.4124000130680271E-3</v>
      </c>
      <c r="L34" s="1090"/>
      <c r="M34" s="1090"/>
      <c r="N34" s="1091"/>
      <c r="O34" s="1092">
        <v>-1.133484464595196E-3</v>
      </c>
    </row>
    <row r="35" spans="1:15" ht="15" customHeight="1" thickBot="1">
      <c r="A35" s="1141" t="s">
        <v>136</v>
      </c>
      <c r="B35" s="1139" t="s">
        <v>54</v>
      </c>
      <c r="C35" s="1084">
        <v>4.5835409737273033E-3</v>
      </c>
      <c r="D35" s="1084">
        <v>-1.6084593295827707E-2</v>
      </c>
      <c r="E35" s="1084">
        <v>6.2938112285365291E-2</v>
      </c>
      <c r="F35" s="1084">
        <v>-1.4979547709994389E-2</v>
      </c>
      <c r="G35" s="1084">
        <v>0.11347154020584978</v>
      </c>
      <c r="H35" s="1084">
        <v>1.1120518043450621E-2</v>
      </c>
      <c r="I35" s="1084">
        <v>2.4723322625453809E-2</v>
      </c>
      <c r="J35" s="1084">
        <v>-2.7070918281683343E-3</v>
      </c>
      <c r="K35" s="1084">
        <v>-8.8692121659154396E-2</v>
      </c>
      <c r="L35" s="1084"/>
      <c r="M35" s="1084"/>
      <c r="N35" s="1085"/>
      <c r="O35" s="1086">
        <v>8.540751586139558E-3</v>
      </c>
    </row>
    <row r="36" spans="1:15" ht="15" customHeight="1" thickBot="1">
      <c r="A36" s="1082"/>
      <c r="B36" s="1139" t="s">
        <v>55</v>
      </c>
      <c r="C36" s="1084">
        <v>2.2290426326971102E-2</v>
      </c>
      <c r="D36" s="1084">
        <v>-7.9795551000564943E-2</v>
      </c>
      <c r="E36" s="1084">
        <v>-8.9487094795451153E-2</v>
      </c>
      <c r="F36" s="1084">
        <v>-6.0183496976981846E-2</v>
      </c>
      <c r="G36" s="1084">
        <v>2.8527831221387329E-3</v>
      </c>
      <c r="H36" s="1084">
        <v>1.8636964152490564E-2</v>
      </c>
      <c r="I36" s="1084">
        <v>-3.3402176186588403E-2</v>
      </c>
      <c r="J36" s="1084">
        <v>-9.2504438357593477E-2</v>
      </c>
      <c r="K36" s="1084">
        <v>1.2098567949777534E-2</v>
      </c>
      <c r="L36" s="1084"/>
      <c r="M36" s="1084"/>
      <c r="N36" s="1085"/>
      <c r="O36" s="1086">
        <v>-4.341588962491031E-2</v>
      </c>
    </row>
    <row r="37" spans="1:15" ht="15" customHeight="1" thickBot="1">
      <c r="A37" s="1082"/>
      <c r="B37" s="1139" t="s">
        <v>56</v>
      </c>
      <c r="C37" s="1084">
        <v>1.5233546262912113E-2</v>
      </c>
      <c r="D37" s="1084">
        <v>9.7797431754408624E-4</v>
      </c>
      <c r="E37" s="1084">
        <v>4.7746643200379899E-2</v>
      </c>
      <c r="F37" s="1084">
        <v>-0.10119676770432004</v>
      </c>
      <c r="G37" s="1084">
        <v>-4.0018190086402866E-2</v>
      </c>
      <c r="H37" s="1084">
        <v>-4.5497039576192421E-3</v>
      </c>
      <c r="I37" s="1084">
        <v>-4.8469212246301907E-2</v>
      </c>
      <c r="J37" s="1084">
        <v>-7.5480958584542637E-2</v>
      </c>
      <c r="K37" s="1084">
        <v>-5.5103389960796355E-2</v>
      </c>
      <c r="L37" s="1084"/>
      <c r="M37" s="1084"/>
      <c r="N37" s="1085"/>
      <c r="O37" s="1086">
        <v>-7.0741545144275553E-2</v>
      </c>
    </row>
    <row r="38" spans="1:15" ht="15" customHeight="1" thickBot="1">
      <c r="A38" s="1088"/>
      <c r="B38" s="1140" t="s">
        <v>57</v>
      </c>
      <c r="C38" s="1090">
        <v>1.3241361180456932E-2</v>
      </c>
      <c r="D38" s="1090">
        <v>-4.8734622625536309E-2</v>
      </c>
      <c r="E38" s="1090">
        <v>-1.0455721512578528E-2</v>
      </c>
      <c r="F38" s="1090">
        <v>-3.8133921687466217E-2</v>
      </c>
      <c r="G38" s="1090">
        <v>5.828589995280755E-2</v>
      </c>
      <c r="H38" s="1090">
        <v>1.1504470718213148E-2</v>
      </c>
      <c r="I38" s="1090">
        <v>-5.428985722631942E-3</v>
      </c>
      <c r="J38" s="1090">
        <v>-4.1442501790781246E-2</v>
      </c>
      <c r="K38" s="1090">
        <v>-4.4409659588399035E-2</v>
      </c>
      <c r="L38" s="1090"/>
      <c r="M38" s="1090"/>
      <c r="N38" s="1091"/>
      <c r="O38" s="1092">
        <v>-1.1812499999999915E-2</v>
      </c>
    </row>
    <row r="39" spans="1:15" ht="15" customHeight="1" thickBot="1">
      <c r="A39" s="1011" t="s">
        <v>132</v>
      </c>
      <c r="B39" s="1012"/>
      <c r="C39" s="1094">
        <v>3.7453310374953648E-2</v>
      </c>
      <c r="D39" s="1094">
        <v>-1.0390099351094662E-2</v>
      </c>
      <c r="E39" s="1094">
        <v>-2.9272069384234647E-3</v>
      </c>
      <c r="F39" s="1094">
        <v>-2.863379331697594E-2</v>
      </c>
      <c r="G39" s="1094">
        <v>1.5562267414434464E-2</v>
      </c>
      <c r="H39" s="1094">
        <v>-5.3518674911280347E-4</v>
      </c>
      <c r="I39" s="1094">
        <v>-3.1656396934674869E-2</v>
      </c>
      <c r="J39" s="1094">
        <v>-4.2086502211876695E-2</v>
      </c>
      <c r="K39" s="1094">
        <v>-3.372337402298093E-2</v>
      </c>
      <c r="L39" s="1094"/>
      <c r="M39" s="1094"/>
      <c r="N39" s="1095"/>
      <c r="O39" s="1096">
        <v>-7.6419213973798984E-3</v>
      </c>
    </row>
    <row r="40" spans="1:15" ht="15" customHeight="1" thickBot="1"/>
    <row r="41" spans="1:15" ht="15.75" thickBot="1">
      <c r="A41" s="1017" t="s">
        <v>64</v>
      </c>
      <c r="B41" s="1142" t="s">
        <v>57</v>
      </c>
      <c r="C41" s="1143">
        <v>6.2989690721649477E-2</v>
      </c>
      <c r="D41" s="1143">
        <v>5.634100021101502E-2</v>
      </c>
      <c r="E41" s="1143">
        <v>7.2411602794833829E-2</v>
      </c>
      <c r="F41" s="1143">
        <v>-1.3683243132850029E-2</v>
      </c>
      <c r="G41" s="1143">
        <v>7.7756007012478146E-2</v>
      </c>
      <c r="H41" s="1143">
        <v>3.1186044245200301E-2</v>
      </c>
      <c r="I41" s="1143">
        <v>8.7947286537933558E-2</v>
      </c>
      <c r="J41" s="1143">
        <v>6.5644417718981732E-2</v>
      </c>
      <c r="K41" s="1143">
        <v>6.5103889184869465E-2</v>
      </c>
      <c r="L41" s="1143"/>
      <c r="M41" s="1143"/>
      <c r="N41" s="1143"/>
      <c r="O41" s="1144">
        <v>5.2578156719447898E-2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854" customWidth="1"/>
    <col min="2" max="2" width="14.28515625" style="854" customWidth="1"/>
    <col min="3" max="3" width="19.5703125" style="854" customWidth="1"/>
    <col min="4" max="4" width="12.85546875" style="854" customWidth="1"/>
    <col min="5" max="7" width="16.85546875" style="854" customWidth="1"/>
    <col min="8" max="8" width="51.28515625" style="854" customWidth="1"/>
    <col min="9" max="256" width="9.140625" style="854"/>
    <col min="257" max="257" width="16.85546875" style="854" customWidth="1"/>
    <col min="258" max="258" width="14.28515625" style="854" customWidth="1"/>
    <col min="259" max="259" width="19.5703125" style="854" customWidth="1"/>
    <col min="260" max="260" width="12.85546875" style="854" customWidth="1"/>
    <col min="261" max="263" width="16.85546875" style="854" customWidth="1"/>
    <col min="264" max="264" width="51.28515625" style="854" customWidth="1"/>
    <col min="265" max="512" width="9.140625" style="854"/>
    <col min="513" max="513" width="16.85546875" style="854" customWidth="1"/>
    <col min="514" max="514" width="14.28515625" style="854" customWidth="1"/>
    <col min="515" max="515" width="19.5703125" style="854" customWidth="1"/>
    <col min="516" max="516" width="12.85546875" style="854" customWidth="1"/>
    <col min="517" max="519" width="16.85546875" style="854" customWidth="1"/>
    <col min="520" max="520" width="51.28515625" style="854" customWidth="1"/>
    <col min="521" max="768" width="9.140625" style="854"/>
    <col min="769" max="769" width="16.85546875" style="854" customWidth="1"/>
    <col min="770" max="770" width="14.28515625" style="854" customWidth="1"/>
    <col min="771" max="771" width="19.5703125" style="854" customWidth="1"/>
    <col min="772" max="772" width="12.85546875" style="854" customWidth="1"/>
    <col min="773" max="775" width="16.85546875" style="854" customWidth="1"/>
    <col min="776" max="776" width="51.28515625" style="854" customWidth="1"/>
    <col min="777" max="1024" width="9.140625" style="854"/>
    <col min="1025" max="1025" width="16.85546875" style="854" customWidth="1"/>
    <col min="1026" max="1026" width="14.28515625" style="854" customWidth="1"/>
    <col min="1027" max="1027" width="19.5703125" style="854" customWidth="1"/>
    <col min="1028" max="1028" width="12.85546875" style="854" customWidth="1"/>
    <col min="1029" max="1031" width="16.85546875" style="854" customWidth="1"/>
    <col min="1032" max="1032" width="51.28515625" style="854" customWidth="1"/>
    <col min="1033" max="1280" width="9.140625" style="854"/>
    <col min="1281" max="1281" width="16.85546875" style="854" customWidth="1"/>
    <col min="1282" max="1282" width="14.28515625" style="854" customWidth="1"/>
    <col min="1283" max="1283" width="19.5703125" style="854" customWidth="1"/>
    <col min="1284" max="1284" width="12.85546875" style="854" customWidth="1"/>
    <col min="1285" max="1287" width="16.85546875" style="854" customWidth="1"/>
    <col min="1288" max="1288" width="51.28515625" style="854" customWidth="1"/>
    <col min="1289" max="1536" width="9.140625" style="854"/>
    <col min="1537" max="1537" width="16.85546875" style="854" customWidth="1"/>
    <col min="1538" max="1538" width="14.28515625" style="854" customWidth="1"/>
    <col min="1539" max="1539" width="19.5703125" style="854" customWidth="1"/>
    <col min="1540" max="1540" width="12.85546875" style="854" customWidth="1"/>
    <col min="1541" max="1543" width="16.85546875" style="854" customWidth="1"/>
    <col min="1544" max="1544" width="51.28515625" style="854" customWidth="1"/>
    <col min="1545" max="1792" width="9.140625" style="854"/>
    <col min="1793" max="1793" width="16.85546875" style="854" customWidth="1"/>
    <col min="1794" max="1794" width="14.28515625" style="854" customWidth="1"/>
    <col min="1795" max="1795" width="19.5703125" style="854" customWidth="1"/>
    <col min="1796" max="1796" width="12.85546875" style="854" customWidth="1"/>
    <col min="1797" max="1799" width="16.85546875" style="854" customWidth="1"/>
    <col min="1800" max="1800" width="51.28515625" style="854" customWidth="1"/>
    <col min="1801" max="2048" width="9.140625" style="854"/>
    <col min="2049" max="2049" width="16.85546875" style="854" customWidth="1"/>
    <col min="2050" max="2050" width="14.28515625" style="854" customWidth="1"/>
    <col min="2051" max="2051" width="19.5703125" style="854" customWidth="1"/>
    <col min="2052" max="2052" width="12.85546875" style="854" customWidth="1"/>
    <col min="2053" max="2055" width="16.85546875" style="854" customWidth="1"/>
    <col min="2056" max="2056" width="51.28515625" style="854" customWidth="1"/>
    <col min="2057" max="2304" width="9.140625" style="854"/>
    <col min="2305" max="2305" width="16.85546875" style="854" customWidth="1"/>
    <col min="2306" max="2306" width="14.28515625" style="854" customWidth="1"/>
    <col min="2307" max="2307" width="19.5703125" style="854" customWidth="1"/>
    <col min="2308" max="2308" width="12.85546875" style="854" customWidth="1"/>
    <col min="2309" max="2311" width="16.85546875" style="854" customWidth="1"/>
    <col min="2312" max="2312" width="51.28515625" style="854" customWidth="1"/>
    <col min="2313" max="2560" width="9.140625" style="854"/>
    <col min="2561" max="2561" width="16.85546875" style="854" customWidth="1"/>
    <col min="2562" max="2562" width="14.28515625" style="854" customWidth="1"/>
    <col min="2563" max="2563" width="19.5703125" style="854" customWidth="1"/>
    <col min="2564" max="2564" width="12.85546875" style="854" customWidth="1"/>
    <col min="2565" max="2567" width="16.85546875" style="854" customWidth="1"/>
    <col min="2568" max="2568" width="51.28515625" style="854" customWidth="1"/>
    <col min="2569" max="2816" width="9.140625" style="854"/>
    <col min="2817" max="2817" width="16.85546875" style="854" customWidth="1"/>
    <col min="2818" max="2818" width="14.28515625" style="854" customWidth="1"/>
    <col min="2819" max="2819" width="19.5703125" style="854" customWidth="1"/>
    <col min="2820" max="2820" width="12.85546875" style="854" customWidth="1"/>
    <col min="2821" max="2823" width="16.85546875" style="854" customWidth="1"/>
    <col min="2824" max="2824" width="51.28515625" style="854" customWidth="1"/>
    <col min="2825" max="3072" width="9.140625" style="854"/>
    <col min="3073" max="3073" width="16.85546875" style="854" customWidth="1"/>
    <col min="3074" max="3074" width="14.28515625" style="854" customWidth="1"/>
    <col min="3075" max="3075" width="19.5703125" style="854" customWidth="1"/>
    <col min="3076" max="3076" width="12.85546875" style="854" customWidth="1"/>
    <col min="3077" max="3079" width="16.85546875" style="854" customWidth="1"/>
    <col min="3080" max="3080" width="51.28515625" style="854" customWidth="1"/>
    <col min="3081" max="3328" width="9.140625" style="854"/>
    <col min="3329" max="3329" width="16.85546875" style="854" customWidth="1"/>
    <col min="3330" max="3330" width="14.28515625" style="854" customWidth="1"/>
    <col min="3331" max="3331" width="19.5703125" style="854" customWidth="1"/>
    <col min="3332" max="3332" width="12.85546875" style="854" customWidth="1"/>
    <col min="3333" max="3335" width="16.85546875" style="854" customWidth="1"/>
    <col min="3336" max="3336" width="51.28515625" style="854" customWidth="1"/>
    <col min="3337" max="3584" width="9.140625" style="854"/>
    <col min="3585" max="3585" width="16.85546875" style="854" customWidth="1"/>
    <col min="3586" max="3586" width="14.28515625" style="854" customWidth="1"/>
    <col min="3587" max="3587" width="19.5703125" style="854" customWidth="1"/>
    <col min="3588" max="3588" width="12.85546875" style="854" customWidth="1"/>
    <col min="3589" max="3591" width="16.85546875" style="854" customWidth="1"/>
    <col min="3592" max="3592" width="51.28515625" style="854" customWidth="1"/>
    <col min="3593" max="3840" width="9.140625" style="854"/>
    <col min="3841" max="3841" width="16.85546875" style="854" customWidth="1"/>
    <col min="3842" max="3842" width="14.28515625" style="854" customWidth="1"/>
    <col min="3843" max="3843" width="19.5703125" style="854" customWidth="1"/>
    <col min="3844" max="3844" width="12.85546875" style="854" customWidth="1"/>
    <col min="3845" max="3847" width="16.85546875" style="854" customWidth="1"/>
    <col min="3848" max="3848" width="51.28515625" style="854" customWidth="1"/>
    <col min="3849" max="4096" width="9.140625" style="854"/>
    <col min="4097" max="4097" width="16.85546875" style="854" customWidth="1"/>
    <col min="4098" max="4098" width="14.28515625" style="854" customWidth="1"/>
    <col min="4099" max="4099" width="19.5703125" style="854" customWidth="1"/>
    <col min="4100" max="4100" width="12.85546875" style="854" customWidth="1"/>
    <col min="4101" max="4103" width="16.85546875" style="854" customWidth="1"/>
    <col min="4104" max="4104" width="51.28515625" style="854" customWidth="1"/>
    <col min="4105" max="4352" width="9.140625" style="854"/>
    <col min="4353" max="4353" width="16.85546875" style="854" customWidth="1"/>
    <col min="4354" max="4354" width="14.28515625" style="854" customWidth="1"/>
    <col min="4355" max="4355" width="19.5703125" style="854" customWidth="1"/>
    <col min="4356" max="4356" width="12.85546875" style="854" customWidth="1"/>
    <col min="4357" max="4359" width="16.85546875" style="854" customWidth="1"/>
    <col min="4360" max="4360" width="51.28515625" style="854" customWidth="1"/>
    <col min="4361" max="4608" width="9.140625" style="854"/>
    <col min="4609" max="4609" width="16.85546875" style="854" customWidth="1"/>
    <col min="4610" max="4610" width="14.28515625" style="854" customWidth="1"/>
    <col min="4611" max="4611" width="19.5703125" style="854" customWidth="1"/>
    <col min="4612" max="4612" width="12.85546875" style="854" customWidth="1"/>
    <col min="4613" max="4615" width="16.85546875" style="854" customWidth="1"/>
    <col min="4616" max="4616" width="51.28515625" style="854" customWidth="1"/>
    <col min="4617" max="4864" width="9.140625" style="854"/>
    <col min="4865" max="4865" width="16.85546875" style="854" customWidth="1"/>
    <col min="4866" max="4866" width="14.28515625" style="854" customWidth="1"/>
    <col min="4867" max="4867" width="19.5703125" style="854" customWidth="1"/>
    <col min="4868" max="4868" width="12.85546875" style="854" customWidth="1"/>
    <col min="4869" max="4871" width="16.85546875" style="854" customWidth="1"/>
    <col min="4872" max="4872" width="51.28515625" style="854" customWidth="1"/>
    <col min="4873" max="5120" width="9.140625" style="854"/>
    <col min="5121" max="5121" width="16.85546875" style="854" customWidth="1"/>
    <col min="5122" max="5122" width="14.28515625" style="854" customWidth="1"/>
    <col min="5123" max="5123" width="19.5703125" style="854" customWidth="1"/>
    <col min="5124" max="5124" width="12.85546875" style="854" customWidth="1"/>
    <col min="5125" max="5127" width="16.85546875" style="854" customWidth="1"/>
    <col min="5128" max="5128" width="51.28515625" style="854" customWidth="1"/>
    <col min="5129" max="5376" width="9.140625" style="854"/>
    <col min="5377" max="5377" width="16.85546875" style="854" customWidth="1"/>
    <col min="5378" max="5378" width="14.28515625" style="854" customWidth="1"/>
    <col min="5379" max="5379" width="19.5703125" style="854" customWidth="1"/>
    <col min="5380" max="5380" width="12.85546875" style="854" customWidth="1"/>
    <col min="5381" max="5383" width="16.85546875" style="854" customWidth="1"/>
    <col min="5384" max="5384" width="51.28515625" style="854" customWidth="1"/>
    <col min="5385" max="5632" width="9.140625" style="854"/>
    <col min="5633" max="5633" width="16.85546875" style="854" customWidth="1"/>
    <col min="5634" max="5634" width="14.28515625" style="854" customWidth="1"/>
    <col min="5635" max="5635" width="19.5703125" style="854" customWidth="1"/>
    <col min="5636" max="5636" width="12.85546875" style="854" customWidth="1"/>
    <col min="5637" max="5639" width="16.85546875" style="854" customWidth="1"/>
    <col min="5640" max="5640" width="51.28515625" style="854" customWidth="1"/>
    <col min="5641" max="5888" width="9.140625" style="854"/>
    <col min="5889" max="5889" width="16.85546875" style="854" customWidth="1"/>
    <col min="5890" max="5890" width="14.28515625" style="854" customWidth="1"/>
    <col min="5891" max="5891" width="19.5703125" style="854" customWidth="1"/>
    <col min="5892" max="5892" width="12.85546875" style="854" customWidth="1"/>
    <col min="5893" max="5895" width="16.85546875" style="854" customWidth="1"/>
    <col min="5896" max="5896" width="51.28515625" style="854" customWidth="1"/>
    <col min="5897" max="6144" width="9.140625" style="854"/>
    <col min="6145" max="6145" width="16.85546875" style="854" customWidth="1"/>
    <col min="6146" max="6146" width="14.28515625" style="854" customWidth="1"/>
    <col min="6147" max="6147" width="19.5703125" style="854" customWidth="1"/>
    <col min="6148" max="6148" width="12.85546875" style="854" customWidth="1"/>
    <col min="6149" max="6151" width="16.85546875" style="854" customWidth="1"/>
    <col min="6152" max="6152" width="51.28515625" style="854" customWidth="1"/>
    <col min="6153" max="6400" width="9.140625" style="854"/>
    <col min="6401" max="6401" width="16.85546875" style="854" customWidth="1"/>
    <col min="6402" max="6402" width="14.28515625" style="854" customWidth="1"/>
    <col min="6403" max="6403" width="19.5703125" style="854" customWidth="1"/>
    <col min="6404" max="6404" width="12.85546875" style="854" customWidth="1"/>
    <col min="6405" max="6407" width="16.85546875" style="854" customWidth="1"/>
    <col min="6408" max="6408" width="51.28515625" style="854" customWidth="1"/>
    <col min="6409" max="6656" width="9.140625" style="854"/>
    <col min="6657" max="6657" width="16.85546875" style="854" customWidth="1"/>
    <col min="6658" max="6658" width="14.28515625" style="854" customWidth="1"/>
    <col min="6659" max="6659" width="19.5703125" style="854" customWidth="1"/>
    <col min="6660" max="6660" width="12.85546875" style="854" customWidth="1"/>
    <col min="6661" max="6663" width="16.85546875" style="854" customWidth="1"/>
    <col min="6664" max="6664" width="51.28515625" style="854" customWidth="1"/>
    <col min="6665" max="6912" width="9.140625" style="854"/>
    <col min="6913" max="6913" width="16.85546875" style="854" customWidth="1"/>
    <col min="6914" max="6914" width="14.28515625" style="854" customWidth="1"/>
    <col min="6915" max="6915" width="19.5703125" style="854" customWidth="1"/>
    <col min="6916" max="6916" width="12.85546875" style="854" customWidth="1"/>
    <col min="6917" max="6919" width="16.85546875" style="854" customWidth="1"/>
    <col min="6920" max="6920" width="51.28515625" style="854" customWidth="1"/>
    <col min="6921" max="7168" width="9.140625" style="854"/>
    <col min="7169" max="7169" width="16.85546875" style="854" customWidth="1"/>
    <col min="7170" max="7170" width="14.28515625" style="854" customWidth="1"/>
    <col min="7171" max="7171" width="19.5703125" style="854" customWidth="1"/>
    <col min="7172" max="7172" width="12.85546875" style="854" customWidth="1"/>
    <col min="7173" max="7175" width="16.85546875" style="854" customWidth="1"/>
    <col min="7176" max="7176" width="51.28515625" style="854" customWidth="1"/>
    <col min="7177" max="7424" width="9.140625" style="854"/>
    <col min="7425" max="7425" width="16.85546875" style="854" customWidth="1"/>
    <col min="7426" max="7426" width="14.28515625" style="854" customWidth="1"/>
    <col min="7427" max="7427" width="19.5703125" style="854" customWidth="1"/>
    <col min="7428" max="7428" width="12.85546875" style="854" customWidth="1"/>
    <col min="7429" max="7431" width="16.85546875" style="854" customWidth="1"/>
    <col min="7432" max="7432" width="51.28515625" style="854" customWidth="1"/>
    <col min="7433" max="7680" width="9.140625" style="854"/>
    <col min="7681" max="7681" width="16.85546875" style="854" customWidth="1"/>
    <col min="7682" max="7682" width="14.28515625" style="854" customWidth="1"/>
    <col min="7683" max="7683" width="19.5703125" style="854" customWidth="1"/>
    <col min="7684" max="7684" width="12.85546875" style="854" customWidth="1"/>
    <col min="7685" max="7687" width="16.85546875" style="854" customWidth="1"/>
    <col min="7688" max="7688" width="51.28515625" style="854" customWidth="1"/>
    <col min="7689" max="7936" width="9.140625" style="854"/>
    <col min="7937" max="7937" width="16.85546875" style="854" customWidth="1"/>
    <col min="7938" max="7938" width="14.28515625" style="854" customWidth="1"/>
    <col min="7939" max="7939" width="19.5703125" style="854" customWidth="1"/>
    <col min="7940" max="7940" width="12.85546875" style="854" customWidth="1"/>
    <col min="7941" max="7943" width="16.85546875" style="854" customWidth="1"/>
    <col min="7944" max="7944" width="51.28515625" style="854" customWidth="1"/>
    <col min="7945" max="8192" width="9.140625" style="854"/>
    <col min="8193" max="8193" width="16.85546875" style="854" customWidth="1"/>
    <col min="8194" max="8194" width="14.28515625" style="854" customWidth="1"/>
    <col min="8195" max="8195" width="19.5703125" style="854" customWidth="1"/>
    <col min="8196" max="8196" width="12.85546875" style="854" customWidth="1"/>
    <col min="8197" max="8199" width="16.85546875" style="854" customWidth="1"/>
    <col min="8200" max="8200" width="51.28515625" style="854" customWidth="1"/>
    <col min="8201" max="8448" width="9.140625" style="854"/>
    <col min="8449" max="8449" width="16.85546875" style="854" customWidth="1"/>
    <col min="8450" max="8450" width="14.28515625" style="854" customWidth="1"/>
    <col min="8451" max="8451" width="19.5703125" style="854" customWidth="1"/>
    <col min="8452" max="8452" width="12.85546875" style="854" customWidth="1"/>
    <col min="8453" max="8455" width="16.85546875" style="854" customWidth="1"/>
    <col min="8456" max="8456" width="51.28515625" style="854" customWidth="1"/>
    <col min="8457" max="8704" width="9.140625" style="854"/>
    <col min="8705" max="8705" width="16.85546875" style="854" customWidth="1"/>
    <col min="8706" max="8706" width="14.28515625" style="854" customWidth="1"/>
    <col min="8707" max="8707" width="19.5703125" style="854" customWidth="1"/>
    <col min="8708" max="8708" width="12.85546875" style="854" customWidth="1"/>
    <col min="8709" max="8711" width="16.85546875" style="854" customWidth="1"/>
    <col min="8712" max="8712" width="51.28515625" style="854" customWidth="1"/>
    <col min="8713" max="8960" width="9.140625" style="854"/>
    <col min="8961" max="8961" width="16.85546875" style="854" customWidth="1"/>
    <col min="8962" max="8962" width="14.28515625" style="854" customWidth="1"/>
    <col min="8963" max="8963" width="19.5703125" style="854" customWidth="1"/>
    <col min="8964" max="8964" width="12.85546875" style="854" customWidth="1"/>
    <col min="8965" max="8967" width="16.85546875" style="854" customWidth="1"/>
    <col min="8968" max="8968" width="51.28515625" style="854" customWidth="1"/>
    <col min="8969" max="9216" width="9.140625" style="854"/>
    <col min="9217" max="9217" width="16.85546875" style="854" customWidth="1"/>
    <col min="9218" max="9218" width="14.28515625" style="854" customWidth="1"/>
    <col min="9219" max="9219" width="19.5703125" style="854" customWidth="1"/>
    <col min="9220" max="9220" width="12.85546875" style="854" customWidth="1"/>
    <col min="9221" max="9223" width="16.85546875" style="854" customWidth="1"/>
    <col min="9224" max="9224" width="51.28515625" style="854" customWidth="1"/>
    <col min="9225" max="9472" width="9.140625" style="854"/>
    <col min="9473" max="9473" width="16.85546875" style="854" customWidth="1"/>
    <col min="9474" max="9474" width="14.28515625" style="854" customWidth="1"/>
    <col min="9475" max="9475" width="19.5703125" style="854" customWidth="1"/>
    <col min="9476" max="9476" width="12.85546875" style="854" customWidth="1"/>
    <col min="9477" max="9479" width="16.85546875" style="854" customWidth="1"/>
    <col min="9480" max="9480" width="51.28515625" style="854" customWidth="1"/>
    <col min="9481" max="9728" width="9.140625" style="854"/>
    <col min="9729" max="9729" width="16.85546875" style="854" customWidth="1"/>
    <col min="9730" max="9730" width="14.28515625" style="854" customWidth="1"/>
    <col min="9731" max="9731" width="19.5703125" style="854" customWidth="1"/>
    <col min="9732" max="9732" width="12.85546875" style="854" customWidth="1"/>
    <col min="9733" max="9735" width="16.85546875" style="854" customWidth="1"/>
    <col min="9736" max="9736" width="51.28515625" style="854" customWidth="1"/>
    <col min="9737" max="9984" width="9.140625" style="854"/>
    <col min="9985" max="9985" width="16.85546875" style="854" customWidth="1"/>
    <col min="9986" max="9986" width="14.28515625" style="854" customWidth="1"/>
    <col min="9987" max="9987" width="19.5703125" style="854" customWidth="1"/>
    <col min="9988" max="9988" width="12.85546875" style="854" customWidth="1"/>
    <col min="9989" max="9991" width="16.85546875" style="854" customWidth="1"/>
    <col min="9992" max="9992" width="51.28515625" style="854" customWidth="1"/>
    <col min="9993" max="10240" width="9.140625" style="854"/>
    <col min="10241" max="10241" width="16.85546875" style="854" customWidth="1"/>
    <col min="10242" max="10242" width="14.28515625" style="854" customWidth="1"/>
    <col min="10243" max="10243" width="19.5703125" style="854" customWidth="1"/>
    <col min="10244" max="10244" width="12.85546875" style="854" customWidth="1"/>
    <col min="10245" max="10247" width="16.85546875" style="854" customWidth="1"/>
    <col min="10248" max="10248" width="51.28515625" style="854" customWidth="1"/>
    <col min="10249" max="10496" width="9.140625" style="854"/>
    <col min="10497" max="10497" width="16.85546875" style="854" customWidth="1"/>
    <col min="10498" max="10498" width="14.28515625" style="854" customWidth="1"/>
    <col min="10499" max="10499" width="19.5703125" style="854" customWidth="1"/>
    <col min="10500" max="10500" width="12.85546875" style="854" customWidth="1"/>
    <col min="10501" max="10503" width="16.85546875" style="854" customWidth="1"/>
    <col min="10504" max="10504" width="51.28515625" style="854" customWidth="1"/>
    <col min="10505" max="10752" width="9.140625" style="854"/>
    <col min="10753" max="10753" width="16.85546875" style="854" customWidth="1"/>
    <col min="10754" max="10754" width="14.28515625" style="854" customWidth="1"/>
    <col min="10755" max="10755" width="19.5703125" style="854" customWidth="1"/>
    <col min="10756" max="10756" width="12.85546875" style="854" customWidth="1"/>
    <col min="10757" max="10759" width="16.85546875" style="854" customWidth="1"/>
    <col min="10760" max="10760" width="51.28515625" style="854" customWidth="1"/>
    <col min="10761" max="11008" width="9.140625" style="854"/>
    <col min="11009" max="11009" width="16.85546875" style="854" customWidth="1"/>
    <col min="11010" max="11010" width="14.28515625" style="854" customWidth="1"/>
    <col min="11011" max="11011" width="19.5703125" style="854" customWidth="1"/>
    <col min="11012" max="11012" width="12.85546875" style="854" customWidth="1"/>
    <col min="11013" max="11015" width="16.85546875" style="854" customWidth="1"/>
    <col min="11016" max="11016" width="51.28515625" style="854" customWidth="1"/>
    <col min="11017" max="11264" width="9.140625" style="854"/>
    <col min="11265" max="11265" width="16.85546875" style="854" customWidth="1"/>
    <col min="11266" max="11266" width="14.28515625" style="854" customWidth="1"/>
    <col min="11267" max="11267" width="19.5703125" style="854" customWidth="1"/>
    <col min="11268" max="11268" width="12.85546875" style="854" customWidth="1"/>
    <col min="11269" max="11271" width="16.85546875" style="854" customWidth="1"/>
    <col min="11272" max="11272" width="51.28515625" style="854" customWidth="1"/>
    <col min="11273" max="11520" width="9.140625" style="854"/>
    <col min="11521" max="11521" width="16.85546875" style="854" customWidth="1"/>
    <col min="11522" max="11522" width="14.28515625" style="854" customWidth="1"/>
    <col min="11523" max="11523" width="19.5703125" style="854" customWidth="1"/>
    <col min="11524" max="11524" width="12.85546875" style="854" customWidth="1"/>
    <col min="11525" max="11527" width="16.85546875" style="854" customWidth="1"/>
    <col min="11528" max="11528" width="51.28515625" style="854" customWidth="1"/>
    <col min="11529" max="11776" width="9.140625" style="854"/>
    <col min="11777" max="11777" width="16.85546875" style="854" customWidth="1"/>
    <col min="11778" max="11778" width="14.28515625" style="854" customWidth="1"/>
    <col min="11779" max="11779" width="19.5703125" style="854" customWidth="1"/>
    <col min="11780" max="11780" width="12.85546875" style="854" customWidth="1"/>
    <col min="11781" max="11783" width="16.85546875" style="854" customWidth="1"/>
    <col min="11784" max="11784" width="51.28515625" style="854" customWidth="1"/>
    <col min="11785" max="12032" width="9.140625" style="854"/>
    <col min="12033" max="12033" width="16.85546875" style="854" customWidth="1"/>
    <col min="12034" max="12034" width="14.28515625" style="854" customWidth="1"/>
    <col min="12035" max="12035" width="19.5703125" style="854" customWidth="1"/>
    <col min="12036" max="12036" width="12.85546875" style="854" customWidth="1"/>
    <col min="12037" max="12039" width="16.85546875" style="854" customWidth="1"/>
    <col min="12040" max="12040" width="51.28515625" style="854" customWidth="1"/>
    <col min="12041" max="12288" width="9.140625" style="854"/>
    <col min="12289" max="12289" width="16.85546875" style="854" customWidth="1"/>
    <col min="12290" max="12290" width="14.28515625" style="854" customWidth="1"/>
    <col min="12291" max="12291" width="19.5703125" style="854" customWidth="1"/>
    <col min="12292" max="12292" width="12.85546875" style="854" customWidth="1"/>
    <col min="12293" max="12295" width="16.85546875" style="854" customWidth="1"/>
    <col min="12296" max="12296" width="51.28515625" style="854" customWidth="1"/>
    <col min="12297" max="12544" width="9.140625" style="854"/>
    <col min="12545" max="12545" width="16.85546875" style="854" customWidth="1"/>
    <col min="12546" max="12546" width="14.28515625" style="854" customWidth="1"/>
    <col min="12547" max="12547" width="19.5703125" style="854" customWidth="1"/>
    <col min="12548" max="12548" width="12.85546875" style="854" customWidth="1"/>
    <col min="12549" max="12551" width="16.85546875" style="854" customWidth="1"/>
    <col min="12552" max="12552" width="51.28515625" style="854" customWidth="1"/>
    <col min="12553" max="12800" width="9.140625" style="854"/>
    <col min="12801" max="12801" width="16.85546875" style="854" customWidth="1"/>
    <col min="12802" max="12802" width="14.28515625" style="854" customWidth="1"/>
    <col min="12803" max="12803" width="19.5703125" style="854" customWidth="1"/>
    <col min="12804" max="12804" width="12.85546875" style="854" customWidth="1"/>
    <col min="12805" max="12807" width="16.85546875" style="854" customWidth="1"/>
    <col min="12808" max="12808" width="51.28515625" style="854" customWidth="1"/>
    <col min="12809" max="13056" width="9.140625" style="854"/>
    <col min="13057" max="13057" width="16.85546875" style="854" customWidth="1"/>
    <col min="13058" max="13058" width="14.28515625" style="854" customWidth="1"/>
    <col min="13059" max="13059" width="19.5703125" style="854" customWidth="1"/>
    <col min="13060" max="13060" width="12.85546875" style="854" customWidth="1"/>
    <col min="13061" max="13063" width="16.85546875" style="854" customWidth="1"/>
    <col min="13064" max="13064" width="51.28515625" style="854" customWidth="1"/>
    <col min="13065" max="13312" width="9.140625" style="854"/>
    <col min="13313" max="13313" width="16.85546875" style="854" customWidth="1"/>
    <col min="13314" max="13314" width="14.28515625" style="854" customWidth="1"/>
    <col min="13315" max="13315" width="19.5703125" style="854" customWidth="1"/>
    <col min="13316" max="13316" width="12.85546875" style="854" customWidth="1"/>
    <col min="13317" max="13319" width="16.85546875" style="854" customWidth="1"/>
    <col min="13320" max="13320" width="51.28515625" style="854" customWidth="1"/>
    <col min="13321" max="13568" width="9.140625" style="854"/>
    <col min="13569" max="13569" width="16.85546875" style="854" customWidth="1"/>
    <col min="13570" max="13570" width="14.28515625" style="854" customWidth="1"/>
    <col min="13571" max="13571" width="19.5703125" style="854" customWidth="1"/>
    <col min="13572" max="13572" width="12.85546875" style="854" customWidth="1"/>
    <col min="13573" max="13575" width="16.85546875" style="854" customWidth="1"/>
    <col min="13576" max="13576" width="51.28515625" style="854" customWidth="1"/>
    <col min="13577" max="13824" width="9.140625" style="854"/>
    <col min="13825" max="13825" width="16.85546875" style="854" customWidth="1"/>
    <col min="13826" max="13826" width="14.28515625" style="854" customWidth="1"/>
    <col min="13827" max="13827" width="19.5703125" style="854" customWidth="1"/>
    <col min="13828" max="13828" width="12.85546875" style="854" customWidth="1"/>
    <col min="13829" max="13831" width="16.85546875" style="854" customWidth="1"/>
    <col min="13832" max="13832" width="51.28515625" style="854" customWidth="1"/>
    <col min="13833" max="14080" width="9.140625" style="854"/>
    <col min="14081" max="14081" width="16.85546875" style="854" customWidth="1"/>
    <col min="14082" max="14082" width="14.28515625" style="854" customWidth="1"/>
    <col min="14083" max="14083" width="19.5703125" style="854" customWidth="1"/>
    <col min="14084" max="14084" width="12.85546875" style="854" customWidth="1"/>
    <col min="14085" max="14087" width="16.85546875" style="854" customWidth="1"/>
    <col min="14088" max="14088" width="51.28515625" style="854" customWidth="1"/>
    <col min="14089" max="14336" width="9.140625" style="854"/>
    <col min="14337" max="14337" width="16.85546875" style="854" customWidth="1"/>
    <col min="14338" max="14338" width="14.28515625" style="854" customWidth="1"/>
    <col min="14339" max="14339" width="19.5703125" style="854" customWidth="1"/>
    <col min="14340" max="14340" width="12.85546875" style="854" customWidth="1"/>
    <col min="14341" max="14343" width="16.85546875" style="854" customWidth="1"/>
    <col min="14344" max="14344" width="51.28515625" style="854" customWidth="1"/>
    <col min="14345" max="14592" width="9.140625" style="854"/>
    <col min="14593" max="14593" width="16.85546875" style="854" customWidth="1"/>
    <col min="14594" max="14594" width="14.28515625" style="854" customWidth="1"/>
    <col min="14595" max="14595" width="19.5703125" style="854" customWidth="1"/>
    <col min="14596" max="14596" width="12.85546875" style="854" customWidth="1"/>
    <col min="14597" max="14599" width="16.85546875" style="854" customWidth="1"/>
    <col min="14600" max="14600" width="51.28515625" style="854" customWidth="1"/>
    <col min="14601" max="14848" width="9.140625" style="854"/>
    <col min="14849" max="14849" width="16.85546875" style="854" customWidth="1"/>
    <col min="14850" max="14850" width="14.28515625" style="854" customWidth="1"/>
    <col min="14851" max="14851" width="19.5703125" style="854" customWidth="1"/>
    <col min="14852" max="14852" width="12.85546875" style="854" customWidth="1"/>
    <col min="14853" max="14855" width="16.85546875" style="854" customWidth="1"/>
    <col min="14856" max="14856" width="51.28515625" style="854" customWidth="1"/>
    <col min="14857" max="15104" width="9.140625" style="854"/>
    <col min="15105" max="15105" width="16.85546875" style="854" customWidth="1"/>
    <col min="15106" max="15106" width="14.28515625" style="854" customWidth="1"/>
    <col min="15107" max="15107" width="19.5703125" style="854" customWidth="1"/>
    <col min="15108" max="15108" width="12.85546875" style="854" customWidth="1"/>
    <col min="15109" max="15111" width="16.85546875" style="854" customWidth="1"/>
    <col min="15112" max="15112" width="51.28515625" style="854" customWidth="1"/>
    <col min="15113" max="15360" width="9.140625" style="854"/>
    <col min="15361" max="15361" width="16.85546875" style="854" customWidth="1"/>
    <col min="15362" max="15362" width="14.28515625" style="854" customWidth="1"/>
    <col min="15363" max="15363" width="19.5703125" style="854" customWidth="1"/>
    <col min="15364" max="15364" width="12.85546875" style="854" customWidth="1"/>
    <col min="15365" max="15367" width="16.85546875" style="854" customWidth="1"/>
    <col min="15368" max="15368" width="51.28515625" style="854" customWidth="1"/>
    <col min="15369" max="15616" width="9.140625" style="854"/>
    <col min="15617" max="15617" width="16.85546875" style="854" customWidth="1"/>
    <col min="15618" max="15618" width="14.28515625" style="854" customWidth="1"/>
    <col min="15619" max="15619" width="19.5703125" style="854" customWidth="1"/>
    <col min="15620" max="15620" width="12.85546875" style="854" customWidth="1"/>
    <col min="15621" max="15623" width="16.85546875" style="854" customWidth="1"/>
    <col min="15624" max="15624" width="51.28515625" style="854" customWidth="1"/>
    <col min="15625" max="15872" width="9.140625" style="854"/>
    <col min="15873" max="15873" width="16.85546875" style="854" customWidth="1"/>
    <col min="15874" max="15874" width="14.28515625" style="854" customWidth="1"/>
    <col min="15875" max="15875" width="19.5703125" style="854" customWidth="1"/>
    <col min="15876" max="15876" width="12.85546875" style="854" customWidth="1"/>
    <col min="15877" max="15879" width="16.85546875" style="854" customWidth="1"/>
    <col min="15880" max="15880" width="51.28515625" style="854" customWidth="1"/>
    <col min="15881" max="16128" width="9.140625" style="854"/>
    <col min="16129" max="16129" width="16.85546875" style="854" customWidth="1"/>
    <col min="16130" max="16130" width="14.28515625" style="854" customWidth="1"/>
    <col min="16131" max="16131" width="19.5703125" style="854" customWidth="1"/>
    <col min="16132" max="16132" width="12.85546875" style="854" customWidth="1"/>
    <col min="16133" max="16135" width="16.85546875" style="854" customWidth="1"/>
    <col min="16136" max="16136" width="51.28515625" style="854" customWidth="1"/>
    <col min="16137" max="16384" width="9.140625" style="854"/>
  </cols>
  <sheetData>
    <row r="1" spans="1:8" ht="15.75" thickBot="1">
      <c r="A1" s="853" t="s">
        <v>84</v>
      </c>
      <c r="G1" s="855"/>
    </row>
    <row r="2" spans="1:8" ht="17.100000000000001" customHeight="1" thickBot="1">
      <c r="A2" s="856" t="s">
        <v>85</v>
      </c>
      <c r="B2" s="857"/>
      <c r="C2" s="858" t="s">
        <v>86</v>
      </c>
      <c r="D2" s="859" t="s">
        <v>87</v>
      </c>
      <c r="E2" s="860" t="s">
        <v>88</v>
      </c>
      <c r="F2" s="861"/>
      <c r="G2" s="855"/>
    </row>
    <row r="3" spans="1:8" ht="17.100000000000001" customHeight="1" thickBot="1">
      <c r="A3" s="856" t="s">
        <v>89</v>
      </c>
      <c r="B3" s="857"/>
      <c r="C3" s="862" t="s">
        <v>90</v>
      </c>
      <c r="D3" s="863"/>
      <c r="E3" s="863"/>
      <c r="F3" s="864"/>
      <c r="G3" s="855"/>
    </row>
    <row r="4" spans="1:8" ht="17.100000000000001" customHeight="1" thickBot="1">
      <c r="A4" s="865" t="s">
        <v>91</v>
      </c>
      <c r="B4" s="866"/>
      <c r="C4" s="862" t="s">
        <v>92</v>
      </c>
      <c r="D4" s="867"/>
      <c r="E4" s="867"/>
      <c r="F4" s="868"/>
      <c r="G4" s="855"/>
    </row>
    <row r="5" spans="1:8" ht="17.100000000000001" customHeight="1" thickBot="1">
      <c r="A5" s="869" t="s">
        <v>93</v>
      </c>
      <c r="B5" s="870"/>
      <c r="C5" s="871" t="s">
        <v>94</v>
      </c>
      <c r="D5" s="872" t="s">
        <v>95</v>
      </c>
      <c r="E5" s="873" t="s">
        <v>96</v>
      </c>
      <c r="F5" s="874"/>
      <c r="G5" s="855"/>
    </row>
    <row r="6" spans="1:8" ht="17.100000000000001" customHeight="1" thickBot="1">
      <c r="A6" s="856" t="s">
        <v>97</v>
      </c>
      <c r="B6" s="857"/>
      <c r="C6" s="875" t="s">
        <v>98</v>
      </c>
      <c r="D6" s="876"/>
      <c r="E6" s="876"/>
      <c r="F6" s="877"/>
      <c r="G6" s="855"/>
    </row>
    <row r="7" spans="1:8" ht="15">
      <c r="A7" s="878"/>
      <c r="B7" s="879"/>
      <c r="C7" s="879"/>
      <c r="D7" s="879"/>
      <c r="G7" s="855"/>
    </row>
    <row r="8" spans="1:8" ht="15.75" thickBot="1">
      <c r="A8" s="880" t="s">
        <v>99</v>
      </c>
      <c r="B8" s="879"/>
      <c r="C8" s="879"/>
      <c r="D8" s="879"/>
      <c r="G8" s="855"/>
    </row>
    <row r="9" spans="1:8" ht="20.25" customHeight="1" thickBot="1">
      <c r="A9" s="881" t="s">
        <v>123</v>
      </c>
      <c r="B9" s="882"/>
      <c r="C9" s="882"/>
      <c r="D9" s="883"/>
      <c r="G9" s="855"/>
    </row>
    <row r="10" spans="1:8" ht="15">
      <c r="A10" s="880"/>
      <c r="B10" s="879"/>
      <c r="C10" s="879"/>
      <c r="D10" s="879"/>
      <c r="G10" s="855"/>
    </row>
    <row r="11" spans="1:8" ht="15" hidden="1">
      <c r="A11" s="880" t="s">
        <v>100</v>
      </c>
      <c r="B11" s="879"/>
      <c r="C11" s="879"/>
      <c r="D11" s="879"/>
      <c r="G11" s="855"/>
    </row>
    <row r="12" spans="1:8" ht="25.5" hidden="1" customHeight="1" thickBot="1">
      <c r="A12" s="884" t="s">
        <v>101</v>
      </c>
      <c r="B12" s="885" t="s">
        <v>102</v>
      </c>
      <c r="C12" s="886"/>
      <c r="D12" s="886"/>
      <c r="E12" s="886"/>
      <c r="F12" s="886"/>
      <c r="G12" s="886"/>
      <c r="H12" s="887"/>
    </row>
    <row r="13" spans="1:8" ht="15">
      <c r="A13" s="853"/>
      <c r="G13" s="855"/>
    </row>
    <row r="14" spans="1:8" ht="15.75" thickBot="1">
      <c r="A14" s="853" t="s">
        <v>103</v>
      </c>
      <c r="G14" s="855"/>
    </row>
    <row r="15" spans="1:8">
      <c r="A15" s="888" t="s">
        <v>104</v>
      </c>
      <c r="B15" s="889"/>
      <c r="C15" s="890" t="s">
        <v>105</v>
      </c>
      <c r="D15" s="891"/>
      <c r="E15" s="891"/>
      <c r="F15" s="891"/>
      <c r="G15" s="891"/>
      <c r="H15" s="892"/>
    </row>
    <row r="16" spans="1:8">
      <c r="A16" s="893" t="s">
        <v>106</v>
      </c>
      <c r="B16" s="894"/>
      <c r="C16" s="894"/>
      <c r="D16" s="894"/>
      <c r="E16" s="894"/>
      <c r="F16" s="894"/>
      <c r="G16" s="894"/>
      <c r="H16" s="895"/>
    </row>
    <row r="17" spans="1:8">
      <c r="A17" s="893"/>
      <c r="B17" s="894"/>
      <c r="C17" s="894"/>
      <c r="D17" s="894"/>
      <c r="E17" s="894"/>
      <c r="F17" s="894"/>
      <c r="G17" s="894"/>
      <c r="H17" s="895"/>
    </row>
    <row r="18" spans="1:8">
      <c r="A18" s="893"/>
      <c r="B18" s="894"/>
      <c r="C18" s="894"/>
      <c r="D18" s="894"/>
      <c r="E18" s="894"/>
      <c r="F18" s="894"/>
      <c r="G18" s="894"/>
      <c r="H18" s="895"/>
    </row>
    <row r="19" spans="1:8">
      <c r="A19" s="896" t="s">
        <v>107</v>
      </c>
      <c r="B19" s="897"/>
      <c r="C19" s="897"/>
      <c r="D19" s="897"/>
      <c r="E19" s="897"/>
      <c r="F19" s="897"/>
      <c r="G19" s="897"/>
      <c r="H19" s="898"/>
    </row>
    <row r="20" spans="1:8" ht="15.75" customHeight="1" thickBot="1">
      <c r="A20" s="899" t="s">
        <v>108</v>
      </c>
      <c r="B20" s="900"/>
      <c r="C20" s="900"/>
      <c r="D20" s="900"/>
      <c r="E20" s="900"/>
      <c r="F20" s="900"/>
      <c r="G20" s="900"/>
      <c r="H20" s="901"/>
    </row>
    <row r="21" spans="1:8" ht="15">
      <c r="A21" s="902"/>
      <c r="G21" s="855"/>
    </row>
    <row r="22" spans="1:8" ht="15.75" thickBot="1">
      <c r="A22" s="853" t="s">
        <v>109</v>
      </c>
      <c r="G22" s="855"/>
    </row>
    <row r="23" spans="1:8" ht="29.25" customHeight="1" thickBot="1">
      <c r="A23" s="903" t="s">
        <v>110</v>
      </c>
      <c r="B23" s="904"/>
      <c r="C23" s="904"/>
      <c r="D23" s="904"/>
      <c r="E23" s="904"/>
      <c r="F23" s="904"/>
      <c r="G23" s="904"/>
      <c r="H23" s="905"/>
    </row>
    <row r="24" spans="1:8" ht="15">
      <c r="A24" s="906"/>
      <c r="G24" s="855"/>
    </row>
    <row r="25" spans="1:8" ht="15.75" thickBot="1">
      <c r="A25" s="853" t="s">
        <v>111</v>
      </c>
      <c r="G25" s="855"/>
    </row>
    <row r="26" spans="1:8" ht="156" customHeight="1" thickBot="1">
      <c r="A26" s="907" t="s">
        <v>112</v>
      </c>
      <c r="B26" s="908"/>
      <c r="C26" s="908"/>
      <c r="D26" s="908"/>
      <c r="E26" s="908"/>
      <c r="F26" s="908"/>
      <c r="G26" s="908"/>
      <c r="H26" s="909"/>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heetViews>
  <sheetFormatPr defaultRowHeight="12.75"/>
  <cols>
    <col min="1" max="1" width="109.5703125" style="521" customWidth="1"/>
    <col min="2" max="16384" width="9.140625" style="521"/>
  </cols>
  <sheetData>
    <row r="1" spans="1:1" ht="19.5" thickTop="1" thickBot="1">
      <c r="A1" s="910" t="s">
        <v>113</v>
      </c>
    </row>
    <row r="2" spans="1:1" ht="16.5" thickTop="1">
      <c r="A2" s="911"/>
    </row>
    <row r="3" spans="1:1" ht="15">
      <c r="A3" s="912"/>
    </row>
    <row r="4" spans="1:1" ht="43.5" customHeight="1">
      <c r="A4" s="912" t="s">
        <v>114</v>
      </c>
    </row>
    <row r="5" spans="1:1" ht="30">
      <c r="A5" s="912" t="s">
        <v>115</v>
      </c>
    </row>
    <row r="6" spans="1:1" ht="30">
      <c r="A6" s="912" t="s">
        <v>116</v>
      </c>
    </row>
    <row r="7" spans="1:1" ht="30">
      <c r="A7" s="912" t="s">
        <v>117</v>
      </c>
    </row>
    <row r="8" spans="1:1" ht="30">
      <c r="A8" s="912" t="s">
        <v>118</v>
      </c>
    </row>
    <row r="9" spans="1:1" ht="30">
      <c r="A9" s="912" t="s">
        <v>119</v>
      </c>
    </row>
    <row r="10" spans="1:1" ht="33" customHeight="1">
      <c r="A10" s="912" t="s">
        <v>120</v>
      </c>
    </row>
    <row r="11" spans="1:1" ht="45">
      <c r="A11" s="912" t="s">
        <v>121</v>
      </c>
    </row>
    <row r="12" spans="1:1" ht="30">
      <c r="A12" s="913" t="s">
        <v>122</v>
      </c>
    </row>
    <row r="13" spans="1:1" ht="15.75">
      <c r="A13" s="9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2599319</v>
      </c>
      <c r="C3" s="23">
        <v>2598945</v>
      </c>
      <c r="D3" s="24" t="s">
        <v>15</v>
      </c>
      <c r="E3" s="23">
        <v>2599319</v>
      </c>
      <c r="F3" s="23">
        <v>2598945</v>
      </c>
      <c r="G3" s="24" t="s">
        <v>15</v>
      </c>
      <c r="H3" s="23">
        <v>2599319</v>
      </c>
      <c r="I3" s="23">
        <v>2598945</v>
      </c>
      <c r="J3" s="25" t="s">
        <v>15</v>
      </c>
      <c r="K3" s="26">
        <v>2599319</v>
      </c>
      <c r="L3" s="23">
        <v>2598945</v>
      </c>
      <c r="M3" s="24" t="s">
        <v>15</v>
      </c>
      <c r="N3" s="23">
        <v>2599319</v>
      </c>
      <c r="O3" s="23">
        <v>2598945</v>
      </c>
      <c r="P3" s="24" t="s">
        <v>15</v>
      </c>
      <c r="Q3" s="23">
        <v>2599319</v>
      </c>
      <c r="R3" s="23">
        <v>2598945</v>
      </c>
      <c r="S3" s="24" t="s">
        <v>15</v>
      </c>
      <c r="T3" s="23">
        <v>2599319</v>
      </c>
      <c r="U3" s="23">
        <v>2598945</v>
      </c>
      <c r="V3" s="27">
        <v>2599319</v>
      </c>
      <c r="W3" s="28">
        <v>2598945</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184030</v>
      </c>
      <c r="C6" s="46">
        <v>163984</v>
      </c>
      <c r="D6" s="47">
        <v>0.12224363352522197</v>
      </c>
      <c r="E6" s="46">
        <v>110114</v>
      </c>
      <c r="F6" s="46">
        <v>98297</v>
      </c>
      <c r="G6" s="47">
        <v>0.1202173006297242</v>
      </c>
      <c r="H6" s="46">
        <v>73916</v>
      </c>
      <c r="I6" s="46">
        <v>65687</v>
      </c>
      <c r="J6" s="48">
        <v>0.12527592978823815</v>
      </c>
      <c r="K6" s="49">
        <v>0.59257765120852701</v>
      </c>
      <c r="L6" s="50">
        <v>0.5787014628032221</v>
      </c>
      <c r="M6" s="51">
        <v>1.4000000000000001</v>
      </c>
      <c r="N6" s="46">
        <v>223272</v>
      </c>
      <c r="O6" s="46">
        <v>227160</v>
      </c>
      <c r="P6" s="47">
        <v>-1.711568938193344E-2</v>
      </c>
      <c r="Q6" s="46">
        <v>376781</v>
      </c>
      <c r="R6" s="46">
        <v>392534</v>
      </c>
      <c r="S6" s="47">
        <v>-4.0131555483091913E-2</v>
      </c>
      <c r="T6" s="46">
        <v>416551</v>
      </c>
      <c r="U6" s="52">
        <v>411024</v>
      </c>
      <c r="V6" s="53">
        <v>2.263495082323534</v>
      </c>
      <c r="W6" s="54">
        <v>2.5064884378963801</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176253</v>
      </c>
      <c r="C8" s="46">
        <v>157177</v>
      </c>
      <c r="D8" s="47">
        <v>0.12136635767319646</v>
      </c>
      <c r="E8" s="46">
        <v>108878</v>
      </c>
      <c r="F8" s="46">
        <v>96779</v>
      </c>
      <c r="G8" s="47">
        <v>0.12501679083272196</v>
      </c>
      <c r="H8" s="46">
        <v>67375</v>
      </c>
      <c r="I8" s="46">
        <v>60398</v>
      </c>
      <c r="J8" s="48">
        <v>0.115517070101659</v>
      </c>
      <c r="K8" s="49">
        <v>0.60398667218750091</v>
      </c>
      <c r="L8" s="50">
        <v>0.58959795702806417</v>
      </c>
      <c r="M8" s="51">
        <v>1.4000000000000001</v>
      </c>
      <c r="N8" s="46">
        <v>217344</v>
      </c>
      <c r="O8" s="46">
        <v>220489</v>
      </c>
      <c r="P8" s="47">
        <v>-1.4263750119053559E-2</v>
      </c>
      <c r="Q8" s="46">
        <v>359849</v>
      </c>
      <c r="R8" s="46">
        <v>373965</v>
      </c>
      <c r="S8" s="47">
        <v>-3.7746847967055741E-2</v>
      </c>
      <c r="T8" s="46">
        <v>402327</v>
      </c>
      <c r="U8" s="52">
        <v>395974</v>
      </c>
      <c r="V8" s="53">
        <v>2.2826675290633349</v>
      </c>
      <c r="W8" s="54">
        <v>2.5192871730596718</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105535</v>
      </c>
      <c r="C10" s="68">
        <v>97595</v>
      </c>
      <c r="D10" s="69">
        <v>8.1356626876376861E-2</v>
      </c>
      <c r="E10" s="68">
        <v>80196</v>
      </c>
      <c r="F10" s="68">
        <v>74089</v>
      </c>
      <c r="G10" s="69">
        <v>8.2427890780007826E-2</v>
      </c>
      <c r="H10" s="68">
        <v>25339</v>
      </c>
      <c r="I10" s="68">
        <v>23506</v>
      </c>
      <c r="J10" s="70">
        <v>7.7980090189738796E-2</v>
      </c>
      <c r="K10" s="71">
        <v>0.67522955183940336</v>
      </c>
      <c r="L10" s="72">
        <v>0.66405085527716656</v>
      </c>
      <c r="M10" s="73">
        <v>1.0999999999999999</v>
      </c>
      <c r="N10" s="68">
        <v>146855</v>
      </c>
      <c r="O10" s="68">
        <v>149693</v>
      </c>
      <c r="P10" s="69">
        <v>-1.8958802348807226E-2</v>
      </c>
      <c r="Q10" s="68">
        <v>217489</v>
      </c>
      <c r="R10" s="68">
        <v>225424</v>
      </c>
      <c r="S10" s="69">
        <v>-3.5200333593583648E-2</v>
      </c>
      <c r="T10" s="68">
        <v>250276</v>
      </c>
      <c r="U10" s="74">
        <v>252511</v>
      </c>
      <c r="V10" s="75">
        <v>2.371497607428815</v>
      </c>
      <c r="W10" s="76">
        <v>2.5873354167734002</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70718</v>
      </c>
      <c r="C12" s="68">
        <v>59582</v>
      </c>
      <c r="D12" s="69">
        <v>0.18690208452217114</v>
      </c>
      <c r="E12" s="68">
        <v>28682</v>
      </c>
      <c r="F12" s="68">
        <v>22690</v>
      </c>
      <c r="G12" s="69">
        <v>0.2640810929925077</v>
      </c>
      <c r="H12" s="68">
        <v>42036</v>
      </c>
      <c r="I12" s="68">
        <v>36892</v>
      </c>
      <c r="J12" s="70">
        <v>0.13943402363656077</v>
      </c>
      <c r="K12" s="71">
        <v>0.49514610845743184</v>
      </c>
      <c r="L12" s="72">
        <v>0.47660915168202717</v>
      </c>
      <c r="M12" s="73">
        <v>1.9</v>
      </c>
      <c r="N12" s="68">
        <v>70489</v>
      </c>
      <c r="O12" s="68">
        <v>70796</v>
      </c>
      <c r="P12" s="69">
        <v>-4.3364031866207128E-3</v>
      </c>
      <c r="Q12" s="68">
        <v>142360</v>
      </c>
      <c r="R12" s="68">
        <v>148541</v>
      </c>
      <c r="S12" s="69">
        <v>-4.1611406951616053E-2</v>
      </c>
      <c r="T12" s="68">
        <v>152051</v>
      </c>
      <c r="U12" s="74">
        <v>143463</v>
      </c>
      <c r="V12" s="75">
        <v>2.1501032269012135</v>
      </c>
      <c r="W12" s="76">
        <v>2.4078245107582825</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7777</v>
      </c>
      <c r="C14" s="46">
        <v>6807</v>
      </c>
      <c r="D14" s="47">
        <v>0.14250036726898779</v>
      </c>
      <c r="E14" s="46">
        <v>1236</v>
      </c>
      <c r="F14" s="46">
        <v>1518</v>
      </c>
      <c r="G14" s="47">
        <v>-0.1857707509881423</v>
      </c>
      <c r="H14" s="46">
        <v>6541</v>
      </c>
      <c r="I14" s="46">
        <v>5289</v>
      </c>
      <c r="J14" s="48">
        <v>0.23671771601436944</v>
      </c>
      <c r="K14" s="49">
        <v>0.35010630758327427</v>
      </c>
      <c r="L14" s="50">
        <v>0.35925467176476922</v>
      </c>
      <c r="M14" s="51">
        <v>-0.89999999999999991</v>
      </c>
      <c r="N14" s="46">
        <v>5928</v>
      </c>
      <c r="O14" s="46">
        <v>6671</v>
      </c>
      <c r="P14" s="47">
        <v>-0.11137760455703792</v>
      </c>
      <c r="Q14" s="46">
        <v>16932</v>
      </c>
      <c r="R14" s="46">
        <v>18569</v>
      </c>
      <c r="S14" s="47">
        <v>-8.8157682158436099E-2</v>
      </c>
      <c r="T14" s="46">
        <v>14224</v>
      </c>
      <c r="U14" s="52">
        <v>15050</v>
      </c>
      <c r="V14" s="53">
        <v>1.8289828982898291</v>
      </c>
      <c r="W14" s="54">
        <v>2.210959306596151</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169438</v>
      </c>
      <c r="C18" s="101">
        <v>151310</v>
      </c>
      <c r="D18" s="102">
        <v>0.1198070187033243</v>
      </c>
      <c r="E18" s="101">
        <v>104518</v>
      </c>
      <c r="F18" s="101">
        <v>93210</v>
      </c>
      <c r="G18" s="102">
        <v>0.1213174552086686</v>
      </c>
      <c r="H18" s="101">
        <v>64920</v>
      </c>
      <c r="I18" s="101">
        <v>58100</v>
      </c>
      <c r="J18" s="103">
        <v>0.11738382099827883</v>
      </c>
      <c r="K18" s="104">
        <v>0.61250984160800293</v>
      </c>
      <c r="L18" s="105">
        <v>0.59754597470834447</v>
      </c>
      <c r="M18" s="106">
        <v>1.5</v>
      </c>
      <c r="N18" s="101">
        <v>211605</v>
      </c>
      <c r="O18" s="101">
        <v>214715</v>
      </c>
      <c r="P18" s="102">
        <v>-1.4484316419439723E-2</v>
      </c>
      <c r="Q18" s="101">
        <v>345472</v>
      </c>
      <c r="R18" s="101">
        <v>359328</v>
      </c>
      <c r="S18" s="102">
        <v>-3.8560869178021193E-2</v>
      </c>
      <c r="T18" s="101">
        <v>390902</v>
      </c>
      <c r="U18" s="107">
        <v>385209</v>
      </c>
      <c r="V18" s="108">
        <v>2.3070503665057425</v>
      </c>
      <c r="W18" s="109">
        <v>2.5458264490119622</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100619</v>
      </c>
      <c r="C20" s="114">
        <v>93364</v>
      </c>
      <c r="D20" s="115">
        <v>7.7706610685060629E-2</v>
      </c>
      <c r="E20" s="114">
        <v>76280</v>
      </c>
      <c r="F20" s="114">
        <v>70790</v>
      </c>
      <c r="G20" s="115">
        <v>7.7553326741065118E-2</v>
      </c>
      <c r="H20" s="114">
        <v>24339</v>
      </c>
      <c r="I20" s="114">
        <v>22574</v>
      </c>
      <c r="J20" s="116">
        <v>7.8187295118277669E-2</v>
      </c>
      <c r="K20" s="117">
        <v>0.69079062021958448</v>
      </c>
      <c r="L20" s="118">
        <v>0.67921074993696828</v>
      </c>
      <c r="M20" s="119">
        <v>1.2</v>
      </c>
      <c r="N20" s="114">
        <v>142698</v>
      </c>
      <c r="O20" s="114">
        <v>145472</v>
      </c>
      <c r="P20" s="115">
        <v>-1.9068961724593048E-2</v>
      </c>
      <c r="Q20" s="114">
        <v>206572</v>
      </c>
      <c r="R20" s="114">
        <v>214178</v>
      </c>
      <c r="S20" s="115">
        <v>-3.551251762552643E-2</v>
      </c>
      <c r="T20" s="114">
        <v>241790</v>
      </c>
      <c r="U20" s="120">
        <v>244650</v>
      </c>
      <c r="V20" s="121">
        <v>2.4030252735566839</v>
      </c>
      <c r="W20" s="122">
        <v>2.6203890150379161</v>
      </c>
    </row>
    <row r="21" spans="1:23">
      <c r="A21" s="113" t="s">
        <v>23</v>
      </c>
      <c r="B21" s="114">
        <v>68819</v>
      </c>
      <c r="C21" s="68">
        <v>57946</v>
      </c>
      <c r="D21" s="115">
        <v>0.18764021675352915</v>
      </c>
      <c r="E21" s="114">
        <v>28238</v>
      </c>
      <c r="F21" s="114">
        <v>22420</v>
      </c>
      <c r="G21" s="115">
        <v>0.25950044603033007</v>
      </c>
      <c r="H21" s="114">
        <v>40581</v>
      </c>
      <c r="I21" s="114">
        <v>35526</v>
      </c>
      <c r="J21" s="116">
        <v>0.14229015369025502</v>
      </c>
      <c r="K21" s="117">
        <v>0.49609071274298056</v>
      </c>
      <c r="L21" s="118">
        <v>0.47704443678952807</v>
      </c>
      <c r="M21" s="119">
        <v>1.9</v>
      </c>
      <c r="N21" s="114">
        <v>68907</v>
      </c>
      <c r="O21" s="114">
        <v>69243</v>
      </c>
      <c r="P21" s="115">
        <v>-4.8524760625622805E-3</v>
      </c>
      <c r="Q21" s="114">
        <v>138900</v>
      </c>
      <c r="R21" s="114">
        <v>145150</v>
      </c>
      <c r="S21" s="115">
        <v>-4.3058904581467446E-2</v>
      </c>
      <c r="T21" s="114">
        <v>149112</v>
      </c>
      <c r="U21" s="120">
        <v>140559</v>
      </c>
      <c r="V21" s="121">
        <v>2.1667272119618128</v>
      </c>
      <c r="W21" s="122">
        <v>2.4256894349911988</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6815</v>
      </c>
      <c r="C24" s="101">
        <v>5867</v>
      </c>
      <c r="D24" s="102">
        <v>0.16158172831089143</v>
      </c>
      <c r="E24" s="101">
        <v>4360</v>
      </c>
      <c r="F24" s="101">
        <v>3569</v>
      </c>
      <c r="G24" s="102">
        <v>0.22163070888203978</v>
      </c>
      <c r="H24" s="101">
        <v>2455</v>
      </c>
      <c r="I24" s="101">
        <v>2298</v>
      </c>
      <c r="J24" s="103">
        <v>6.8320278503046131E-2</v>
      </c>
      <c r="K24" s="104">
        <v>0.39917924462683452</v>
      </c>
      <c r="L24" s="105">
        <v>0.39447974311675887</v>
      </c>
      <c r="M24" s="106">
        <v>0.5</v>
      </c>
      <c r="N24" s="101">
        <v>5739</v>
      </c>
      <c r="O24" s="101">
        <v>5774</v>
      </c>
      <c r="P24" s="102">
        <v>-6.0616556979563559E-3</v>
      </c>
      <c r="Q24" s="101">
        <v>14377</v>
      </c>
      <c r="R24" s="101">
        <v>14637</v>
      </c>
      <c r="S24" s="102">
        <v>-1.7763202842112455E-2</v>
      </c>
      <c r="T24" s="101">
        <v>11425</v>
      </c>
      <c r="U24" s="107">
        <v>10765</v>
      </c>
      <c r="V24" s="108">
        <v>1.6764490095377842</v>
      </c>
      <c r="W24" s="109">
        <v>1.8348389296062724</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4916</v>
      </c>
      <c r="C26" s="114">
        <v>4231</v>
      </c>
      <c r="D26" s="115">
        <v>0.16190025998581895</v>
      </c>
      <c r="E26" s="114">
        <v>3916</v>
      </c>
      <c r="F26" s="114">
        <v>3299</v>
      </c>
      <c r="G26" s="115">
        <v>0.187026371627766</v>
      </c>
      <c r="H26" s="114">
        <v>1000</v>
      </c>
      <c r="I26" s="114">
        <v>932</v>
      </c>
      <c r="J26" s="116">
        <v>7.2961373390557943E-2</v>
      </c>
      <c r="K26" s="117">
        <v>0.38078226619034533</v>
      </c>
      <c r="L26" s="118">
        <v>0.37533345189400674</v>
      </c>
      <c r="M26" s="119">
        <v>0.5</v>
      </c>
      <c r="N26" s="114">
        <v>4157</v>
      </c>
      <c r="O26" s="114">
        <v>4221</v>
      </c>
      <c r="P26" s="115">
        <v>-1.5162283819000238E-2</v>
      </c>
      <c r="Q26" s="114">
        <v>10917</v>
      </c>
      <c r="R26" s="114">
        <v>11246</v>
      </c>
      <c r="S26" s="115">
        <v>-2.925484616752623E-2</v>
      </c>
      <c r="T26" s="114">
        <v>8486</v>
      </c>
      <c r="U26" s="120">
        <v>7861</v>
      </c>
      <c r="V26" s="121">
        <v>1.7262001627339301</v>
      </c>
      <c r="W26" s="122">
        <v>1.857953202552588</v>
      </c>
    </row>
    <row r="27" spans="1:23">
      <c r="A27" s="113" t="s">
        <v>23</v>
      </c>
      <c r="B27" s="114">
        <v>1899</v>
      </c>
      <c r="C27" s="114">
        <v>1636</v>
      </c>
      <c r="D27" s="115">
        <v>0.16075794621026895</v>
      </c>
      <c r="E27" s="114">
        <v>444</v>
      </c>
      <c r="F27" s="114">
        <v>270</v>
      </c>
      <c r="G27" s="115">
        <v>0.64444444444444449</v>
      </c>
      <c r="H27" s="114">
        <v>1455</v>
      </c>
      <c r="I27" s="114">
        <v>1366</v>
      </c>
      <c r="J27" s="116">
        <v>6.5153733528550514E-2</v>
      </c>
      <c r="K27" s="117">
        <v>0.45722543352601158</v>
      </c>
      <c r="L27" s="118">
        <v>0.45797699793571217</v>
      </c>
      <c r="M27" s="119">
        <v>-0.1</v>
      </c>
      <c r="N27" s="114">
        <v>1582</v>
      </c>
      <c r="O27" s="114">
        <v>1553</v>
      </c>
      <c r="P27" s="115">
        <v>1.8673535093367676E-2</v>
      </c>
      <c r="Q27" s="114">
        <v>3460</v>
      </c>
      <c r="R27" s="114">
        <v>3391</v>
      </c>
      <c r="S27" s="115">
        <v>2.0347979946918313E-2</v>
      </c>
      <c r="T27" s="114">
        <v>2939</v>
      </c>
      <c r="U27" s="120">
        <v>2904</v>
      </c>
      <c r="V27" s="121">
        <v>1.5476566614007372</v>
      </c>
      <c r="W27" s="122">
        <v>1.7750611246943766</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c r="N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SEPTEMBER 2016 VS 2015</oddHead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showRowColHeaders="0"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705583</v>
      </c>
      <c r="C6" s="195">
        <v>678337</v>
      </c>
      <c r="D6" s="196">
        <v>4.0165876253248751E-2</v>
      </c>
      <c r="E6" s="197">
        <v>421061</v>
      </c>
      <c r="F6" s="195">
        <v>404517</v>
      </c>
      <c r="G6" s="198">
        <v>4.0898157555801118E-2</v>
      </c>
      <c r="H6" s="195">
        <v>284522</v>
      </c>
      <c r="I6" s="195">
        <v>273820</v>
      </c>
      <c r="J6" s="196">
        <v>3.908406982689358E-2</v>
      </c>
      <c r="K6" s="199">
        <v>0.69499999999999995</v>
      </c>
      <c r="L6" s="196">
        <v>0.70799999999999996</v>
      </c>
      <c r="M6" s="200">
        <v>-1.3</v>
      </c>
      <c r="N6" s="195">
        <v>838329</v>
      </c>
      <c r="O6" s="195">
        <v>872637</v>
      </c>
      <c r="P6" s="196">
        <v>-3.9315316678068889E-2</v>
      </c>
      <c r="Q6" s="197">
        <v>1206353</v>
      </c>
      <c r="R6" s="195">
        <v>1231838</v>
      </c>
      <c r="S6" s="198">
        <v>-2.0688597039545783E-2</v>
      </c>
      <c r="T6" s="195">
        <v>1781189</v>
      </c>
      <c r="U6" s="201">
        <v>1803587</v>
      </c>
      <c r="V6" s="202">
        <v>2.52442164848076</v>
      </c>
      <c r="W6" s="203">
        <v>2.6588362421628187</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672050</v>
      </c>
      <c r="C8" s="195">
        <v>643540</v>
      </c>
      <c r="D8" s="196">
        <v>4.4301830500046616E-2</v>
      </c>
      <c r="E8" s="197">
        <v>415574</v>
      </c>
      <c r="F8" s="195">
        <v>398476</v>
      </c>
      <c r="G8" s="198">
        <v>4.2908481313805598E-2</v>
      </c>
      <c r="H8" s="195">
        <v>256476</v>
      </c>
      <c r="I8" s="195">
        <v>245064</v>
      </c>
      <c r="J8" s="196">
        <v>4.6567427284301244E-2</v>
      </c>
      <c r="K8" s="199">
        <v>0.70499999999999996</v>
      </c>
      <c r="L8" s="196">
        <v>0.72</v>
      </c>
      <c r="M8" s="200">
        <v>-1.5</v>
      </c>
      <c r="N8" s="195">
        <v>812436</v>
      </c>
      <c r="O8" s="195">
        <v>844746</v>
      </c>
      <c r="P8" s="196">
        <v>-3.8248183477637067E-2</v>
      </c>
      <c r="Q8" s="197">
        <v>1151614</v>
      </c>
      <c r="R8" s="195">
        <v>1173914</v>
      </c>
      <c r="S8" s="198">
        <v>-1.8996280817845261E-2</v>
      </c>
      <c r="T8" s="195">
        <v>1713007</v>
      </c>
      <c r="U8" s="201">
        <v>1729531</v>
      </c>
      <c r="V8" s="202">
        <v>2.5489279071497655</v>
      </c>
      <c r="W8" s="208">
        <v>2.6875268048606147</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385258</v>
      </c>
      <c r="C10" s="220">
        <v>376419</v>
      </c>
      <c r="D10" s="221">
        <v>2.348181149198101E-2</v>
      </c>
      <c r="E10" s="222">
        <v>299829</v>
      </c>
      <c r="F10" s="220">
        <v>297099</v>
      </c>
      <c r="G10" s="223">
        <v>9.1888562398392461E-3</v>
      </c>
      <c r="H10" s="220">
        <v>85429</v>
      </c>
      <c r="I10" s="220">
        <v>79320</v>
      </c>
      <c r="J10" s="221">
        <v>7.701714573877963E-2</v>
      </c>
      <c r="K10" s="224">
        <v>0.76100000000000001</v>
      </c>
      <c r="L10" s="221">
        <v>0.77800000000000002</v>
      </c>
      <c r="M10" s="225">
        <v>-1.7000000000000002</v>
      </c>
      <c r="N10" s="220">
        <v>527919</v>
      </c>
      <c r="O10" s="220">
        <v>549919</v>
      </c>
      <c r="P10" s="221">
        <v>-4.0005891776788947E-2</v>
      </c>
      <c r="Q10" s="222">
        <v>693492</v>
      </c>
      <c r="R10" s="220">
        <v>706845</v>
      </c>
      <c r="S10" s="223">
        <v>-1.889098741591155E-2</v>
      </c>
      <c r="T10" s="220">
        <v>1015253</v>
      </c>
      <c r="U10" s="226">
        <v>1033484</v>
      </c>
      <c r="V10" s="227">
        <v>2.6352548162530045</v>
      </c>
      <c r="W10" s="228">
        <v>2.7455681036292003</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286792</v>
      </c>
      <c r="C12" s="220">
        <v>267121</v>
      </c>
      <c r="D12" s="221">
        <v>7.3640784513385321E-2</v>
      </c>
      <c r="E12" s="222">
        <v>115745</v>
      </c>
      <c r="F12" s="220">
        <v>101377</v>
      </c>
      <c r="G12" s="223">
        <v>0.14172839993292363</v>
      </c>
      <c r="H12" s="220">
        <v>171047</v>
      </c>
      <c r="I12" s="220">
        <v>165744</v>
      </c>
      <c r="J12" s="221">
        <v>3.1995125012066805E-2</v>
      </c>
      <c r="K12" s="224">
        <v>0.621</v>
      </c>
      <c r="L12" s="221">
        <v>0.63100000000000001</v>
      </c>
      <c r="M12" s="225">
        <v>-1</v>
      </c>
      <c r="N12" s="220">
        <v>284517</v>
      </c>
      <c r="O12" s="220">
        <v>294827</v>
      </c>
      <c r="P12" s="221">
        <v>-3.4969660173593327E-2</v>
      </c>
      <c r="Q12" s="222">
        <v>458122</v>
      </c>
      <c r="R12" s="220">
        <v>467069</v>
      </c>
      <c r="S12" s="223">
        <v>-1.9155627969315026E-2</v>
      </c>
      <c r="T12" s="220">
        <v>697754</v>
      </c>
      <c r="U12" s="226">
        <v>696047</v>
      </c>
      <c r="V12" s="227">
        <v>2.4329618678345279</v>
      </c>
      <c r="W12" s="228">
        <v>2.6057367260529873</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33533</v>
      </c>
      <c r="C14" s="195">
        <v>34797</v>
      </c>
      <c r="D14" s="196">
        <v>-3.6324970543437654E-2</v>
      </c>
      <c r="E14" s="197">
        <v>5487</v>
      </c>
      <c r="F14" s="195">
        <v>6041</v>
      </c>
      <c r="G14" s="198">
        <v>-9.1706671080946864E-2</v>
      </c>
      <c r="H14" s="195">
        <v>28046</v>
      </c>
      <c r="I14" s="195">
        <v>28756</v>
      </c>
      <c r="J14" s="196">
        <v>-2.4690499374043679E-2</v>
      </c>
      <c r="K14" s="199">
        <v>0.47299999999999998</v>
      </c>
      <c r="L14" s="196">
        <v>0.48199999999999998</v>
      </c>
      <c r="M14" s="200">
        <v>-0.89999999999999991</v>
      </c>
      <c r="N14" s="195">
        <v>25893</v>
      </c>
      <c r="O14" s="195">
        <v>27891</v>
      </c>
      <c r="P14" s="196">
        <v>-7.1636011616650536E-2</v>
      </c>
      <c r="Q14" s="197">
        <v>54739</v>
      </c>
      <c r="R14" s="195">
        <v>57924</v>
      </c>
      <c r="S14" s="198">
        <v>-5.4985843519093983E-2</v>
      </c>
      <c r="T14" s="195">
        <v>68182</v>
      </c>
      <c r="U14" s="201">
        <v>74056</v>
      </c>
      <c r="V14" s="202">
        <v>2.0332806489130109</v>
      </c>
      <c r="W14" s="208">
        <v>2.1282294450671033</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645772</v>
      </c>
      <c r="C18" s="252">
        <v>617223</v>
      </c>
      <c r="D18" s="253">
        <v>4.6253947114738111E-2</v>
      </c>
      <c r="E18" s="254">
        <v>398061</v>
      </c>
      <c r="F18" s="252">
        <v>380257</v>
      </c>
      <c r="G18" s="255">
        <v>4.6820965820484568E-2</v>
      </c>
      <c r="H18" s="252">
        <v>247711</v>
      </c>
      <c r="I18" s="252">
        <v>236966</v>
      </c>
      <c r="J18" s="253">
        <v>4.5344057797321133E-2</v>
      </c>
      <c r="K18" s="256">
        <v>0.71399999999999997</v>
      </c>
      <c r="L18" s="253">
        <v>0.72699999999999998</v>
      </c>
      <c r="M18" s="257">
        <v>-1.3</v>
      </c>
      <c r="N18" s="252">
        <v>790726</v>
      </c>
      <c r="O18" s="252">
        <v>819103</v>
      </c>
      <c r="P18" s="253">
        <v>-3.4643994711287839E-2</v>
      </c>
      <c r="Q18" s="254">
        <v>1106767</v>
      </c>
      <c r="R18" s="252">
        <v>1126415</v>
      </c>
      <c r="S18" s="255">
        <v>-1.7442949534585389E-2</v>
      </c>
      <c r="T18" s="252">
        <v>1669940</v>
      </c>
      <c r="U18" s="258">
        <v>1680520</v>
      </c>
      <c r="V18" s="259">
        <v>2.5859591310865135</v>
      </c>
      <c r="W18" s="260">
        <v>2.7227112405078877</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365524</v>
      </c>
      <c r="C20" s="264">
        <v>355820</v>
      </c>
      <c r="D20" s="265">
        <v>2.7272216289134957E-2</v>
      </c>
      <c r="E20" s="222">
        <v>283716</v>
      </c>
      <c r="F20" s="220">
        <v>279862</v>
      </c>
      <c r="G20" s="266">
        <v>1.3771072885922348E-2</v>
      </c>
      <c r="H20" s="220">
        <v>81808</v>
      </c>
      <c r="I20" s="220">
        <v>75958</v>
      </c>
      <c r="J20" s="265">
        <v>7.7016245820058449E-2</v>
      </c>
      <c r="K20" s="267">
        <v>0.77600000000000002</v>
      </c>
      <c r="L20" s="265">
        <v>0.79100000000000004</v>
      </c>
      <c r="M20" s="268">
        <v>-1.5</v>
      </c>
      <c r="N20" s="220">
        <v>511663</v>
      </c>
      <c r="O20" s="220">
        <v>529813</v>
      </c>
      <c r="P20" s="265">
        <v>-3.4257370053207455E-2</v>
      </c>
      <c r="Q20" s="222">
        <v>659096</v>
      </c>
      <c r="R20" s="220">
        <v>669769</v>
      </c>
      <c r="S20" s="266">
        <v>-1.5935344872635194E-2</v>
      </c>
      <c r="T20" s="220">
        <v>982903</v>
      </c>
      <c r="U20" s="226">
        <v>995050</v>
      </c>
      <c r="V20" s="269">
        <v>2.6890245236974866</v>
      </c>
      <c r="W20" s="270">
        <v>2.7964982294418528</v>
      </c>
    </row>
    <row r="21" spans="1:23" ht="15" customHeight="1">
      <c r="A21" s="263" t="s">
        <v>23</v>
      </c>
      <c r="B21" s="264">
        <v>280248</v>
      </c>
      <c r="C21" s="220">
        <v>261403</v>
      </c>
      <c r="D21" s="265">
        <v>7.2091751051059097E-2</v>
      </c>
      <c r="E21" s="222">
        <v>114345</v>
      </c>
      <c r="F21" s="220">
        <v>100395</v>
      </c>
      <c r="G21" s="266">
        <v>0.13895114298520841</v>
      </c>
      <c r="H21" s="220">
        <v>165903</v>
      </c>
      <c r="I21" s="220">
        <v>161008</v>
      </c>
      <c r="J21" s="265">
        <v>3.0402216038954585E-2</v>
      </c>
      <c r="K21" s="267">
        <v>0.623</v>
      </c>
      <c r="L21" s="265">
        <v>0.63400000000000001</v>
      </c>
      <c r="M21" s="268">
        <v>-1.0999999999999999</v>
      </c>
      <c r="N21" s="220">
        <v>279063</v>
      </c>
      <c r="O21" s="220">
        <v>289290</v>
      </c>
      <c r="P21" s="265">
        <v>-3.535206885823914E-2</v>
      </c>
      <c r="Q21" s="222">
        <v>447671</v>
      </c>
      <c r="R21" s="220">
        <v>456646</v>
      </c>
      <c r="S21" s="266">
        <v>-1.9654174130508097E-2</v>
      </c>
      <c r="T21" s="220">
        <v>687037</v>
      </c>
      <c r="U21" s="226">
        <v>685470</v>
      </c>
      <c r="V21" s="269">
        <v>2.4515322143244553</v>
      </c>
      <c r="W21" s="270">
        <v>2.622272888987502</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26278</v>
      </c>
      <c r="C24" s="252">
        <v>26317</v>
      </c>
      <c r="D24" s="253">
        <v>-1.4819318311357678E-3</v>
      </c>
      <c r="E24" s="254">
        <v>17513</v>
      </c>
      <c r="F24" s="252">
        <v>18219</v>
      </c>
      <c r="G24" s="255">
        <v>-3.8750754706624951E-2</v>
      </c>
      <c r="H24" s="252">
        <v>8765</v>
      </c>
      <c r="I24" s="252">
        <v>8098</v>
      </c>
      <c r="J24" s="253">
        <v>8.2366016300321074E-2</v>
      </c>
      <c r="K24" s="256">
        <v>0.48399999999999999</v>
      </c>
      <c r="L24" s="253">
        <v>0.54</v>
      </c>
      <c r="M24" s="257">
        <v>-5.6000000000000005</v>
      </c>
      <c r="N24" s="252">
        <v>21710</v>
      </c>
      <c r="O24" s="252">
        <v>25643</v>
      </c>
      <c r="P24" s="253">
        <v>-0.15337519011036149</v>
      </c>
      <c r="Q24" s="254">
        <v>44847</v>
      </c>
      <c r="R24" s="252">
        <v>47499</v>
      </c>
      <c r="S24" s="255">
        <v>-5.5832754373776293E-2</v>
      </c>
      <c r="T24" s="252">
        <v>43067</v>
      </c>
      <c r="U24" s="258">
        <v>49011</v>
      </c>
      <c r="V24" s="259">
        <v>1.6388994596240201</v>
      </c>
      <c r="W24" s="260">
        <v>1.8623323327126953</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19734</v>
      </c>
      <c r="C26" s="264">
        <v>20599</v>
      </c>
      <c r="D26" s="265">
        <v>-4.199232972474392E-2</v>
      </c>
      <c r="E26" s="222">
        <v>16113</v>
      </c>
      <c r="F26" s="220">
        <v>17237</v>
      </c>
      <c r="G26" s="266">
        <v>-6.5208562974995651E-2</v>
      </c>
      <c r="H26" s="220">
        <v>3621</v>
      </c>
      <c r="I26" s="220">
        <v>3362</v>
      </c>
      <c r="J26" s="265">
        <v>7.7037477691850084E-2</v>
      </c>
      <c r="K26" s="267">
        <v>0.47299999999999998</v>
      </c>
      <c r="L26" s="265">
        <v>0.54200000000000004</v>
      </c>
      <c r="M26" s="268">
        <v>-6.9</v>
      </c>
      <c r="N26" s="220">
        <v>16256</v>
      </c>
      <c r="O26" s="220">
        <v>20106</v>
      </c>
      <c r="P26" s="265">
        <v>-0.19148512881726848</v>
      </c>
      <c r="Q26" s="222">
        <v>34396</v>
      </c>
      <c r="R26" s="220">
        <v>37076</v>
      </c>
      <c r="S26" s="266">
        <v>-7.2283957276944658E-2</v>
      </c>
      <c r="T26" s="220">
        <v>32350</v>
      </c>
      <c r="U26" s="226">
        <v>38434</v>
      </c>
      <c r="V26" s="269">
        <v>1.6393027262592479</v>
      </c>
      <c r="W26" s="270">
        <v>1.8658187290645176</v>
      </c>
    </row>
    <row r="27" spans="1:23" ht="15" customHeight="1">
      <c r="A27" s="263" t="s">
        <v>23</v>
      </c>
      <c r="B27" s="264">
        <v>6544</v>
      </c>
      <c r="C27" s="264">
        <v>5718</v>
      </c>
      <c r="D27" s="265">
        <v>0.14445610353270374</v>
      </c>
      <c r="E27" s="222">
        <v>1400</v>
      </c>
      <c r="F27" s="220">
        <v>982</v>
      </c>
      <c r="G27" s="266">
        <v>0.42566191446028512</v>
      </c>
      <c r="H27" s="220">
        <v>5144</v>
      </c>
      <c r="I27" s="220">
        <v>4736</v>
      </c>
      <c r="J27" s="265">
        <v>8.6148648648648643E-2</v>
      </c>
      <c r="K27" s="267">
        <v>0.52200000000000002</v>
      </c>
      <c r="L27" s="265">
        <v>0.53100000000000003</v>
      </c>
      <c r="M27" s="268">
        <v>-0.89999999999999991</v>
      </c>
      <c r="N27" s="220">
        <v>5454</v>
      </c>
      <c r="O27" s="220">
        <v>5537</v>
      </c>
      <c r="P27" s="265">
        <v>-1.4990066823189452E-2</v>
      </c>
      <c r="Q27" s="222">
        <v>10451</v>
      </c>
      <c r="R27" s="220">
        <v>10423</v>
      </c>
      <c r="S27" s="266">
        <v>2.6863666890530559E-3</v>
      </c>
      <c r="T27" s="220">
        <v>10717</v>
      </c>
      <c r="U27" s="226">
        <v>10577</v>
      </c>
      <c r="V27" s="269">
        <v>1.6376833740831296</v>
      </c>
      <c r="W27" s="270">
        <v>1.8497726477789438</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43" bottom="1" header="0.5" footer="0.5"/>
  <pageSetup paperSize="5" scale="59" orientation="landscape" r:id="rId1"/>
  <headerFooter alignWithMargins="0">
    <oddHeader>&amp;L&amp;G&amp;C&amp;"Arial,Bold"&amp;20REGISTRATION AND OCCUPANCY RATE FISCAL YEAR 2016-2017 AS OF SEPTEMBER 2016</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showRowColHeaders="0"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2016</v>
      </c>
      <c r="C3" s="166">
        <v>2015</v>
      </c>
      <c r="D3" s="315"/>
      <c r="E3" s="166">
        <v>2016</v>
      </c>
      <c r="F3" s="166">
        <v>2015</v>
      </c>
      <c r="G3" s="172"/>
      <c r="H3" s="168">
        <v>2016</v>
      </c>
      <c r="I3" s="166">
        <v>2015</v>
      </c>
      <c r="J3" s="316"/>
      <c r="K3" s="317">
        <v>2016</v>
      </c>
      <c r="L3" s="166">
        <v>2015</v>
      </c>
      <c r="M3" s="171"/>
      <c r="N3" s="166">
        <v>2016</v>
      </c>
      <c r="O3" s="166">
        <v>2015</v>
      </c>
      <c r="P3" s="172"/>
      <c r="Q3" s="168">
        <v>2016</v>
      </c>
      <c r="R3" s="166">
        <v>2015</v>
      </c>
      <c r="S3" s="315"/>
      <c r="T3" s="166">
        <v>2016</v>
      </c>
      <c r="U3" s="173">
        <v>2015</v>
      </c>
      <c r="V3" s="166">
        <v>2016</v>
      </c>
      <c r="W3" s="318">
        <v>2015</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2062991</v>
      </c>
      <c r="C6" s="195">
        <v>2030678</v>
      </c>
      <c r="D6" s="198">
        <v>1.5912419398841176E-2</v>
      </c>
      <c r="E6" s="195">
        <v>1384524</v>
      </c>
      <c r="F6" s="195">
        <v>1368697</v>
      </c>
      <c r="G6" s="196">
        <v>1.1563552780491227E-2</v>
      </c>
      <c r="H6" s="197">
        <v>678467</v>
      </c>
      <c r="I6" s="195">
        <v>661981</v>
      </c>
      <c r="J6" s="196">
        <v>2.4904038031303012E-2</v>
      </c>
      <c r="K6" s="199">
        <v>0.71376954556368966</v>
      </c>
      <c r="L6" s="196">
        <v>0.73672148845451146</v>
      </c>
      <c r="M6" s="200">
        <v>-2.2999999999999998</v>
      </c>
      <c r="N6" s="195">
        <v>2624794</v>
      </c>
      <c r="O6" s="195">
        <v>2717395</v>
      </c>
      <c r="P6" s="196">
        <v>-3.4077121655114548E-2</v>
      </c>
      <c r="Q6" s="197">
        <v>3677369</v>
      </c>
      <c r="R6" s="195">
        <v>3688497</v>
      </c>
      <c r="S6" s="198">
        <v>-3.0169470112080881E-3</v>
      </c>
      <c r="T6" s="195">
        <v>5257542</v>
      </c>
      <c r="U6" s="201">
        <v>5378991</v>
      </c>
      <c r="V6" s="202">
        <v>2.5485045741837942</v>
      </c>
      <c r="W6" s="328">
        <v>2.6488645664157486</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1967537</v>
      </c>
      <c r="C8" s="195">
        <v>1937990</v>
      </c>
      <c r="D8" s="198">
        <v>1.524620870076729E-2</v>
      </c>
      <c r="E8" s="195">
        <v>1364970</v>
      </c>
      <c r="F8" s="195">
        <v>1348140</v>
      </c>
      <c r="G8" s="196">
        <v>1.2483866660732566E-2</v>
      </c>
      <c r="H8" s="197">
        <v>602567</v>
      </c>
      <c r="I8" s="195">
        <v>589850</v>
      </c>
      <c r="J8" s="196">
        <v>2.1559718572518437E-2</v>
      </c>
      <c r="K8" s="199">
        <v>0.72608558797181466</v>
      </c>
      <c r="L8" s="196">
        <v>0.75019927757085114</v>
      </c>
      <c r="M8" s="200">
        <v>-2.4</v>
      </c>
      <c r="N8" s="195">
        <v>2546645</v>
      </c>
      <c r="O8" s="195">
        <v>2639922</v>
      </c>
      <c r="P8" s="196">
        <v>-3.5333240906360114E-2</v>
      </c>
      <c r="Q8" s="197">
        <v>3507362</v>
      </c>
      <c r="R8" s="195">
        <v>3518961</v>
      </c>
      <c r="S8" s="198">
        <v>-3.296143378684788E-3</v>
      </c>
      <c r="T8" s="195">
        <v>5061062</v>
      </c>
      <c r="U8" s="201">
        <v>5186639</v>
      </c>
      <c r="V8" s="202">
        <v>2.5722830117044815</v>
      </c>
      <c r="W8" s="328">
        <v>2.6762981233133298</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1208142</v>
      </c>
      <c r="C10" s="220">
        <v>1186577</v>
      </c>
      <c r="D10" s="223">
        <v>1.8174126078627853E-2</v>
      </c>
      <c r="E10" s="220">
        <v>983908</v>
      </c>
      <c r="F10" s="220">
        <v>976311</v>
      </c>
      <c r="G10" s="221">
        <v>7.7813319731110274E-3</v>
      </c>
      <c r="H10" s="222">
        <v>224234</v>
      </c>
      <c r="I10" s="220">
        <v>210266</v>
      </c>
      <c r="J10" s="221">
        <v>6.6430140869184751E-2</v>
      </c>
      <c r="K10" s="224">
        <v>0.78822803493169191</v>
      </c>
      <c r="L10" s="221">
        <v>0.81145340595776494</v>
      </c>
      <c r="M10" s="225">
        <v>-2.2999999999999998</v>
      </c>
      <c r="N10" s="220">
        <v>1668354</v>
      </c>
      <c r="O10" s="220">
        <v>1719047</v>
      </c>
      <c r="P10" s="221">
        <v>-2.9489013389395403E-2</v>
      </c>
      <c r="Q10" s="222">
        <v>2116588</v>
      </c>
      <c r="R10" s="220">
        <v>2118479</v>
      </c>
      <c r="S10" s="223">
        <v>-8.9262154592988649E-4</v>
      </c>
      <c r="T10" s="220">
        <v>3078722</v>
      </c>
      <c r="U10" s="226">
        <v>3146003</v>
      </c>
      <c r="V10" s="227">
        <v>2.5483113739941166</v>
      </c>
      <c r="W10" s="337">
        <v>2.6513264625894486</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759395</v>
      </c>
      <c r="C12" s="220">
        <v>751413</v>
      </c>
      <c r="D12" s="223">
        <v>1.0622653587308179E-2</v>
      </c>
      <c r="E12" s="220">
        <v>381062</v>
      </c>
      <c r="F12" s="220">
        <v>371829</v>
      </c>
      <c r="G12" s="221">
        <v>2.4831306864176811E-2</v>
      </c>
      <c r="H12" s="222">
        <v>378333</v>
      </c>
      <c r="I12" s="220">
        <v>379584</v>
      </c>
      <c r="J12" s="221">
        <v>-3.2957132018209406E-3</v>
      </c>
      <c r="K12" s="224">
        <v>0.63151238087568506</v>
      </c>
      <c r="L12" s="221">
        <v>0.6575414750064621</v>
      </c>
      <c r="M12" s="225">
        <v>-2.6</v>
      </c>
      <c r="N12" s="220">
        <v>878291</v>
      </c>
      <c r="O12" s="220">
        <v>920875</v>
      </c>
      <c r="P12" s="221">
        <v>-4.6242975430975976E-2</v>
      </c>
      <c r="Q12" s="222">
        <v>1390774</v>
      </c>
      <c r="R12" s="220">
        <v>1400482</v>
      </c>
      <c r="S12" s="223">
        <v>-6.9318991604319083E-3</v>
      </c>
      <c r="T12" s="220">
        <v>1982340</v>
      </c>
      <c r="U12" s="226">
        <v>2040636</v>
      </c>
      <c r="V12" s="227">
        <v>2.6104201370828095</v>
      </c>
      <c r="W12" s="337">
        <v>2.715731561737686</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95454</v>
      </c>
      <c r="C14" s="195">
        <v>92688</v>
      </c>
      <c r="D14" s="198">
        <v>2.9842050750906266E-2</v>
      </c>
      <c r="E14" s="195">
        <v>19554</v>
      </c>
      <c r="F14" s="195">
        <v>20557</v>
      </c>
      <c r="G14" s="196">
        <v>-4.8791166026171132E-2</v>
      </c>
      <c r="H14" s="197">
        <v>75900</v>
      </c>
      <c r="I14" s="195">
        <v>72131</v>
      </c>
      <c r="J14" s="196">
        <v>5.2252152333947956E-2</v>
      </c>
      <c r="K14" s="199">
        <v>0.45968107195586067</v>
      </c>
      <c r="L14" s="196">
        <v>0.45697079086447717</v>
      </c>
      <c r="M14" s="200">
        <v>0.3</v>
      </c>
      <c r="N14" s="195">
        <v>78149</v>
      </c>
      <c r="O14" s="195">
        <v>77473</v>
      </c>
      <c r="P14" s="196">
        <v>8.7256205387683458E-3</v>
      </c>
      <c r="Q14" s="197">
        <v>170007</v>
      </c>
      <c r="R14" s="195">
        <v>169536</v>
      </c>
      <c r="S14" s="198">
        <v>2.7781710079275196E-3</v>
      </c>
      <c r="T14" s="195">
        <v>196480</v>
      </c>
      <c r="U14" s="201">
        <v>192352</v>
      </c>
      <c r="V14" s="202">
        <v>2.0583736668971442</v>
      </c>
      <c r="W14" s="328">
        <v>2.0752632487484894</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1877303</v>
      </c>
      <c r="C18" s="252">
        <v>1844266</v>
      </c>
      <c r="D18" s="255">
        <v>1.7913359569606553E-2</v>
      </c>
      <c r="E18" s="252">
        <v>1299713</v>
      </c>
      <c r="F18" s="252">
        <v>1277877</v>
      </c>
      <c r="G18" s="253">
        <v>1.7087716579921228E-2</v>
      </c>
      <c r="H18" s="254">
        <v>577590</v>
      </c>
      <c r="I18" s="252">
        <v>566389</v>
      </c>
      <c r="J18" s="253">
        <v>1.9776160907079763E-2</v>
      </c>
      <c r="K18" s="256">
        <v>0.7332548244992616</v>
      </c>
      <c r="L18" s="253">
        <v>0.75748698871106124</v>
      </c>
      <c r="M18" s="257">
        <v>-2.4</v>
      </c>
      <c r="N18" s="252">
        <v>2473795</v>
      </c>
      <c r="O18" s="252">
        <v>2557648</v>
      </c>
      <c r="P18" s="253">
        <v>-3.2785199527065489E-2</v>
      </c>
      <c r="Q18" s="254">
        <v>3373718</v>
      </c>
      <c r="R18" s="252">
        <v>3376491</v>
      </c>
      <c r="S18" s="255">
        <v>-8.2126681220237227E-4</v>
      </c>
      <c r="T18" s="252">
        <v>4920013</v>
      </c>
      <c r="U18" s="258">
        <v>5028636</v>
      </c>
      <c r="V18" s="259">
        <v>2.6207879069068767</v>
      </c>
      <c r="W18" s="352">
        <v>2.7266327091645133</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1137090</v>
      </c>
      <c r="C20" s="264">
        <v>1111146</v>
      </c>
      <c r="D20" s="266">
        <v>2.3348866845581049E-2</v>
      </c>
      <c r="E20" s="220">
        <v>923214</v>
      </c>
      <c r="F20" s="220">
        <v>910979</v>
      </c>
      <c r="G20" s="265">
        <v>1.3430605974451662E-2</v>
      </c>
      <c r="H20" s="222">
        <v>213876</v>
      </c>
      <c r="I20" s="220">
        <v>200167</v>
      </c>
      <c r="J20" s="265">
        <v>6.8487812676415197E-2</v>
      </c>
      <c r="K20" s="267">
        <v>0.8005360037183582</v>
      </c>
      <c r="L20" s="265">
        <v>0.82400553093430218</v>
      </c>
      <c r="M20" s="268">
        <v>-2.2999999999999998</v>
      </c>
      <c r="N20" s="220">
        <v>1612113</v>
      </c>
      <c r="O20" s="220">
        <v>1653096</v>
      </c>
      <c r="P20" s="265">
        <v>-2.4791663642038938E-2</v>
      </c>
      <c r="Q20" s="222">
        <v>2013792</v>
      </c>
      <c r="R20" s="220">
        <v>2006171</v>
      </c>
      <c r="S20" s="266">
        <v>3.7987788678033926E-3</v>
      </c>
      <c r="T20" s="220">
        <v>2970425</v>
      </c>
      <c r="U20" s="226">
        <v>3020112</v>
      </c>
      <c r="V20" s="269">
        <v>2.612304215145679</v>
      </c>
      <c r="W20" s="355">
        <v>2.7180154543147346</v>
      </c>
    </row>
    <row r="21" spans="1:23">
      <c r="A21" s="354" t="s">
        <v>23</v>
      </c>
      <c r="B21" s="264">
        <v>740213</v>
      </c>
      <c r="C21" s="220">
        <v>733120</v>
      </c>
      <c r="D21" s="266">
        <v>9.6750872981230911E-3</v>
      </c>
      <c r="E21" s="220">
        <v>376499</v>
      </c>
      <c r="F21" s="220">
        <v>366898</v>
      </c>
      <c r="G21" s="265">
        <v>2.6168035802866193E-2</v>
      </c>
      <c r="H21" s="222">
        <v>363714</v>
      </c>
      <c r="I21" s="220">
        <v>366222</v>
      </c>
      <c r="J21" s="265">
        <v>-6.848305126398742E-3</v>
      </c>
      <c r="K21" s="267">
        <v>0.63362418249228269</v>
      </c>
      <c r="L21" s="265">
        <v>0.66010274972269256</v>
      </c>
      <c r="M21" s="268">
        <v>-2.6</v>
      </c>
      <c r="N21" s="220">
        <v>861682</v>
      </c>
      <c r="O21" s="220">
        <v>904552</v>
      </c>
      <c r="P21" s="265">
        <v>-4.7393626900388258E-2</v>
      </c>
      <c r="Q21" s="222">
        <v>1359926</v>
      </c>
      <c r="R21" s="220">
        <v>1370320</v>
      </c>
      <c r="S21" s="266">
        <v>-7.5850896141047347E-3</v>
      </c>
      <c r="T21" s="220">
        <v>1949588</v>
      </c>
      <c r="U21" s="226">
        <v>2008524</v>
      </c>
      <c r="V21" s="269">
        <v>2.6338202652479761</v>
      </c>
      <c r="W21" s="355">
        <v>2.739693365342645</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90234</v>
      </c>
      <c r="C24" s="252">
        <v>93724</v>
      </c>
      <c r="D24" s="255">
        <v>-3.7236993726260083E-2</v>
      </c>
      <c r="E24" s="252">
        <v>65257</v>
      </c>
      <c r="F24" s="252">
        <v>70263</v>
      </c>
      <c r="G24" s="253">
        <v>-7.1246602052289262E-2</v>
      </c>
      <c r="H24" s="254">
        <v>24977</v>
      </c>
      <c r="I24" s="252">
        <v>23461</v>
      </c>
      <c r="J24" s="253">
        <v>6.4617876475853542E-2</v>
      </c>
      <c r="K24" s="256">
        <v>0.54510490557002189</v>
      </c>
      <c r="L24" s="253">
        <v>0.57748297887274513</v>
      </c>
      <c r="M24" s="257">
        <v>-3.2</v>
      </c>
      <c r="N24" s="252">
        <v>72850</v>
      </c>
      <c r="O24" s="252">
        <v>82274</v>
      </c>
      <c r="P24" s="253">
        <v>-0.1145440844009043</v>
      </c>
      <c r="Q24" s="254">
        <v>133644</v>
      </c>
      <c r="R24" s="252">
        <v>142470</v>
      </c>
      <c r="S24" s="255">
        <v>-6.1949884186144451E-2</v>
      </c>
      <c r="T24" s="252">
        <v>141049</v>
      </c>
      <c r="U24" s="258">
        <v>158003</v>
      </c>
      <c r="V24" s="259">
        <v>1.5631469290954629</v>
      </c>
      <c r="W24" s="352">
        <v>1.6858328709828858</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71052</v>
      </c>
      <c r="C26" s="264">
        <v>75431</v>
      </c>
      <c r="D26" s="266">
        <v>-5.8053055109968048E-2</v>
      </c>
      <c r="E26" s="220">
        <v>60694</v>
      </c>
      <c r="F26" s="220">
        <v>65332</v>
      </c>
      <c r="G26" s="265">
        <v>-7.0991244719279992E-2</v>
      </c>
      <c r="H26" s="222">
        <v>10358</v>
      </c>
      <c r="I26" s="220">
        <v>10099</v>
      </c>
      <c r="J26" s="265">
        <v>2.5646103574611348E-2</v>
      </c>
      <c r="K26" s="267">
        <v>0.54711272812171685</v>
      </c>
      <c r="L26" s="265">
        <v>0.58723332264843109</v>
      </c>
      <c r="M26" s="268">
        <v>-4</v>
      </c>
      <c r="N26" s="220">
        <v>56241</v>
      </c>
      <c r="O26" s="220">
        <v>65951</v>
      </c>
      <c r="P26" s="265">
        <v>-0.14723051962820882</v>
      </c>
      <c r="Q26" s="222">
        <v>102796</v>
      </c>
      <c r="R26" s="220">
        <v>112308</v>
      </c>
      <c r="S26" s="266">
        <v>-8.4695658368059271E-2</v>
      </c>
      <c r="T26" s="220">
        <v>108297</v>
      </c>
      <c r="U26" s="226">
        <v>125891</v>
      </c>
      <c r="V26" s="269">
        <v>1.5241935483870968</v>
      </c>
      <c r="W26" s="355">
        <v>1.6689557343797643</v>
      </c>
    </row>
    <row r="27" spans="1:23">
      <c r="A27" s="354" t="s">
        <v>23</v>
      </c>
      <c r="B27" s="264">
        <v>19182</v>
      </c>
      <c r="C27" s="264">
        <v>18293</v>
      </c>
      <c r="D27" s="266">
        <v>4.8597824304378721E-2</v>
      </c>
      <c r="E27" s="220">
        <v>4563</v>
      </c>
      <c r="F27" s="220">
        <v>4931</v>
      </c>
      <c r="G27" s="265">
        <v>-7.4629892516730884E-2</v>
      </c>
      <c r="H27" s="222">
        <v>14619</v>
      </c>
      <c r="I27" s="220">
        <v>13362</v>
      </c>
      <c r="J27" s="265">
        <v>9.4072743601257294E-2</v>
      </c>
      <c r="K27" s="267">
        <v>0.53841415975103735</v>
      </c>
      <c r="L27" s="265">
        <v>0.54117764074000396</v>
      </c>
      <c r="M27" s="268">
        <v>-0.3</v>
      </c>
      <c r="N27" s="220">
        <v>16609</v>
      </c>
      <c r="O27" s="220">
        <v>16323</v>
      </c>
      <c r="P27" s="265">
        <v>1.7521288978741653E-2</v>
      </c>
      <c r="Q27" s="222">
        <v>30848</v>
      </c>
      <c r="R27" s="220">
        <v>30162</v>
      </c>
      <c r="S27" s="266">
        <v>2.2743849877329088E-2</v>
      </c>
      <c r="T27" s="220">
        <v>32752</v>
      </c>
      <c r="U27" s="226">
        <v>32112</v>
      </c>
      <c r="V27" s="269">
        <v>1.7074340527577938</v>
      </c>
      <c r="W27" s="355">
        <v>1.7554255726234078</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SEPTEMBER</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377" t="s">
        <v>38</v>
      </c>
      <c r="B1" s="377"/>
      <c r="C1" s="377"/>
      <c r="D1" s="377"/>
      <c r="E1" s="377"/>
      <c r="F1" s="377"/>
      <c r="G1" s="377"/>
      <c r="H1" s="377"/>
      <c r="I1" s="377"/>
      <c r="J1" s="377"/>
      <c r="K1" s="377"/>
      <c r="L1" s="377"/>
      <c r="M1" s="377"/>
      <c r="N1" s="377"/>
      <c r="O1" s="377"/>
      <c r="P1" s="377"/>
      <c r="Q1" s="377"/>
      <c r="R1" s="377"/>
      <c r="S1" s="377"/>
      <c r="T1" s="377"/>
      <c r="U1" s="377"/>
      <c r="V1" s="377"/>
      <c r="W1" s="377"/>
      <c r="X1" s="377"/>
      <c r="Y1" s="377"/>
      <c r="Z1" s="377"/>
    </row>
    <row r="2" spans="1:26" s="379" customFormat="1" ht="15"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row>
    <row r="3" spans="1:26" s="379" customFormat="1" ht="1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row>
    <row r="4" spans="1:26" ht="24" thickBot="1">
      <c r="A4" s="381" t="s">
        <v>39</v>
      </c>
      <c r="B4" s="381"/>
      <c r="C4" s="381"/>
      <c r="D4" s="381"/>
      <c r="E4" s="381"/>
      <c r="F4" s="381"/>
      <c r="G4" s="381"/>
      <c r="H4" s="381"/>
      <c r="I4" s="381"/>
      <c r="J4" s="381"/>
      <c r="K4" s="381"/>
      <c r="L4" s="381"/>
      <c r="M4" s="381"/>
      <c r="N4" s="381"/>
      <c r="O4" s="381"/>
      <c r="P4" s="381"/>
      <c r="Q4" s="381"/>
      <c r="R4" s="381"/>
      <c r="S4" s="381"/>
      <c r="T4" s="381"/>
      <c r="U4" s="381"/>
      <c r="V4" s="381"/>
      <c r="W4" s="381"/>
      <c r="X4" s="381"/>
      <c r="Y4" s="381"/>
      <c r="Z4" s="381"/>
    </row>
    <row r="5" spans="1:26" ht="15">
      <c r="A5" s="382"/>
      <c r="B5" s="383"/>
      <c r="C5" s="384" t="s">
        <v>40</v>
      </c>
      <c r="D5" s="384"/>
      <c r="E5" s="385" t="s">
        <v>41</v>
      </c>
      <c r="F5" s="384" t="s">
        <v>42</v>
      </c>
      <c r="G5" s="384"/>
      <c r="H5" s="385" t="s">
        <v>41</v>
      </c>
      <c r="I5" s="384" t="s">
        <v>43</v>
      </c>
      <c r="J5" s="384"/>
      <c r="K5" s="386" t="s">
        <v>41</v>
      </c>
      <c r="L5" s="387"/>
      <c r="M5" s="388" t="s">
        <v>44</v>
      </c>
      <c r="N5" s="388"/>
      <c r="O5" s="385" t="s">
        <v>45</v>
      </c>
      <c r="P5" s="384" t="s">
        <v>46</v>
      </c>
      <c r="Q5" s="384"/>
      <c r="R5" s="385" t="s">
        <v>41</v>
      </c>
      <c r="S5" s="384" t="s">
        <v>47</v>
      </c>
      <c r="T5" s="384"/>
      <c r="U5" s="385" t="s">
        <v>41</v>
      </c>
      <c r="V5" s="384" t="s">
        <v>48</v>
      </c>
      <c r="W5" s="384"/>
      <c r="X5" s="385" t="s">
        <v>41</v>
      </c>
      <c r="Y5" s="389" t="s">
        <v>49</v>
      </c>
      <c r="Z5" s="390"/>
    </row>
    <row r="6" spans="1:26" ht="30.75" thickBot="1">
      <c r="A6" s="391" t="s">
        <v>50</v>
      </c>
      <c r="B6" s="392" t="s">
        <v>51</v>
      </c>
      <c r="C6" s="393">
        <v>2016</v>
      </c>
      <c r="D6" s="393">
        <v>2015</v>
      </c>
      <c r="E6" s="394" t="s">
        <v>52</v>
      </c>
      <c r="F6" s="393">
        <v>2016</v>
      </c>
      <c r="G6" s="393">
        <v>2015</v>
      </c>
      <c r="H6" s="394" t="s">
        <v>52</v>
      </c>
      <c r="I6" s="393">
        <v>2016</v>
      </c>
      <c r="J6" s="393">
        <v>2015</v>
      </c>
      <c r="K6" s="394" t="s">
        <v>52</v>
      </c>
      <c r="L6" s="395"/>
      <c r="M6" s="396">
        <v>2016</v>
      </c>
      <c r="N6" s="393">
        <v>2015</v>
      </c>
      <c r="O6" s="394" t="s">
        <v>52</v>
      </c>
      <c r="P6" s="393">
        <v>2016</v>
      </c>
      <c r="Q6" s="393">
        <v>2015</v>
      </c>
      <c r="R6" s="394" t="s">
        <v>52</v>
      </c>
      <c r="S6" s="393">
        <v>2016</v>
      </c>
      <c r="T6" s="393">
        <v>2015</v>
      </c>
      <c r="U6" s="394" t="s">
        <v>52</v>
      </c>
      <c r="V6" s="393">
        <v>2016</v>
      </c>
      <c r="W6" s="393">
        <v>2015</v>
      </c>
      <c r="X6" s="394" t="s">
        <v>52</v>
      </c>
      <c r="Y6" s="397">
        <v>2016</v>
      </c>
      <c r="Z6" s="398">
        <v>2015</v>
      </c>
    </row>
    <row r="7" spans="1:26" ht="15">
      <c r="A7" s="399" t="s">
        <v>53</v>
      </c>
      <c r="B7" s="400" t="s">
        <v>54</v>
      </c>
      <c r="C7" s="401">
        <v>10361</v>
      </c>
      <c r="D7" s="401">
        <v>8927</v>
      </c>
      <c r="E7" s="402">
        <v>0.16063627198386915</v>
      </c>
      <c r="F7" s="401">
        <v>6809</v>
      </c>
      <c r="G7" s="401">
        <v>6139</v>
      </c>
      <c r="H7" s="402">
        <v>0.10913829613943639</v>
      </c>
      <c r="I7" s="401">
        <v>3552</v>
      </c>
      <c r="J7" s="401">
        <v>2788</v>
      </c>
      <c r="K7" s="402">
        <v>0.27403156384505023</v>
      </c>
      <c r="L7" s="403"/>
      <c r="M7" s="404">
        <v>0.47231476405347278</v>
      </c>
      <c r="N7" s="404">
        <v>0.44924443670252145</v>
      </c>
      <c r="O7" s="405">
        <v>2.2999999999999998</v>
      </c>
      <c r="P7" s="401">
        <v>11200</v>
      </c>
      <c r="Q7" s="401">
        <v>10316</v>
      </c>
      <c r="R7" s="402">
        <v>8.5692128732066691E-2</v>
      </c>
      <c r="S7" s="401">
        <v>23713</v>
      </c>
      <c r="T7" s="401">
        <v>22963</v>
      </c>
      <c r="U7" s="402">
        <v>3.2661237643165093E-2</v>
      </c>
      <c r="V7" s="401">
        <v>21291</v>
      </c>
      <c r="W7" s="401">
        <v>18948</v>
      </c>
      <c r="X7" s="402">
        <v>0.12365421152628246</v>
      </c>
      <c r="Y7" s="406">
        <v>2.054917479007818</v>
      </c>
      <c r="Z7" s="407">
        <v>2.1225495687240956</v>
      </c>
    </row>
    <row r="8" spans="1:26" ht="15">
      <c r="A8" s="408"/>
      <c r="B8" s="400" t="s">
        <v>55</v>
      </c>
      <c r="C8" s="401">
        <v>21916</v>
      </c>
      <c r="D8" s="401">
        <v>16206</v>
      </c>
      <c r="E8" s="402">
        <v>0.35233864000987286</v>
      </c>
      <c r="F8" s="401">
        <v>14711</v>
      </c>
      <c r="G8" s="401">
        <v>11945</v>
      </c>
      <c r="H8" s="402">
        <v>0.2315613227291754</v>
      </c>
      <c r="I8" s="401">
        <v>7205</v>
      </c>
      <c r="J8" s="401">
        <v>4261</v>
      </c>
      <c r="K8" s="402">
        <v>0.69091762497066411</v>
      </c>
      <c r="L8" s="403"/>
      <c r="M8" s="404">
        <v>0.75653433945756776</v>
      </c>
      <c r="N8" s="404">
        <v>0.70136357499662483</v>
      </c>
      <c r="O8" s="405">
        <v>5.5</v>
      </c>
      <c r="P8" s="401">
        <v>27671</v>
      </c>
      <c r="Q8" s="401">
        <v>20780</v>
      </c>
      <c r="R8" s="402">
        <v>0.33161693936477382</v>
      </c>
      <c r="S8" s="401">
        <v>36576</v>
      </c>
      <c r="T8" s="401">
        <v>29628</v>
      </c>
      <c r="U8" s="402">
        <v>0.23450789793438639</v>
      </c>
      <c r="V8" s="401">
        <v>49434</v>
      </c>
      <c r="W8" s="401">
        <v>35872</v>
      </c>
      <c r="X8" s="402">
        <v>0.3780664585191793</v>
      </c>
      <c r="Y8" s="406">
        <v>2.2556123380178863</v>
      </c>
      <c r="Z8" s="407">
        <v>2.213501172405282</v>
      </c>
    </row>
    <row r="9" spans="1:26" ht="15.75" thickBot="1">
      <c r="A9" s="409"/>
      <c r="B9" s="400" t="s">
        <v>56</v>
      </c>
      <c r="C9" s="401">
        <v>71577</v>
      </c>
      <c r="D9" s="401">
        <v>70713</v>
      </c>
      <c r="E9" s="402">
        <v>1.2218403970981291E-2</v>
      </c>
      <c r="F9" s="401">
        <v>58184</v>
      </c>
      <c r="G9" s="401">
        <v>55270</v>
      </c>
      <c r="H9" s="402">
        <v>5.2722996200470419E-2</v>
      </c>
      <c r="I9" s="401">
        <v>13393</v>
      </c>
      <c r="J9" s="401">
        <v>15443</v>
      </c>
      <c r="K9" s="402">
        <v>-0.13274622806449524</v>
      </c>
      <c r="L9" s="403"/>
      <c r="M9" s="404">
        <v>0.68753742807300755</v>
      </c>
      <c r="N9" s="404">
        <v>0.68502814835840664</v>
      </c>
      <c r="O9" s="405">
        <v>0.3</v>
      </c>
      <c r="P9" s="401">
        <v>105625</v>
      </c>
      <c r="Q9" s="401">
        <v>115841</v>
      </c>
      <c r="R9" s="402">
        <v>-8.8189846427430704E-2</v>
      </c>
      <c r="S9" s="401">
        <v>153628</v>
      </c>
      <c r="T9" s="401">
        <v>169104</v>
      </c>
      <c r="U9" s="402">
        <v>-9.1517645945690229E-2</v>
      </c>
      <c r="V9" s="401">
        <v>175516</v>
      </c>
      <c r="W9" s="401">
        <v>193492</v>
      </c>
      <c r="X9" s="402">
        <v>-9.2903065759824696E-2</v>
      </c>
      <c r="Y9" s="406">
        <v>2.4521284770247425</v>
      </c>
      <c r="Z9" s="407">
        <v>2.7363002559642498</v>
      </c>
    </row>
    <row r="10" spans="1:26" ht="15.75" thickBot="1">
      <c r="A10" s="410" t="s">
        <v>57</v>
      </c>
      <c r="B10" s="411"/>
      <c r="C10" s="412">
        <v>103854</v>
      </c>
      <c r="D10" s="412">
        <v>95846</v>
      </c>
      <c r="E10" s="413">
        <v>8.3550695908019113E-2</v>
      </c>
      <c r="F10" s="412">
        <v>79704</v>
      </c>
      <c r="G10" s="412">
        <v>73354</v>
      </c>
      <c r="H10" s="413">
        <v>8.6566513073588355E-2</v>
      </c>
      <c r="I10" s="412">
        <v>24150</v>
      </c>
      <c r="J10" s="412">
        <v>22492</v>
      </c>
      <c r="K10" s="413">
        <v>7.3715098701760629E-2</v>
      </c>
      <c r="L10" s="403"/>
      <c r="M10" s="414">
        <v>0.6754769373168098</v>
      </c>
      <c r="N10" s="414">
        <v>0.6627889668237894</v>
      </c>
      <c r="O10" s="415">
        <v>1.3</v>
      </c>
      <c r="P10" s="412">
        <v>144496</v>
      </c>
      <c r="Q10" s="412">
        <v>146937</v>
      </c>
      <c r="R10" s="413">
        <v>-1.6612561846233418E-2</v>
      </c>
      <c r="S10" s="412">
        <v>213917</v>
      </c>
      <c r="T10" s="412">
        <v>221695</v>
      </c>
      <c r="U10" s="413">
        <v>-3.508423735312028E-2</v>
      </c>
      <c r="V10" s="412">
        <v>246241</v>
      </c>
      <c r="W10" s="412">
        <v>248312</v>
      </c>
      <c r="X10" s="413">
        <v>-8.3403137987692905E-3</v>
      </c>
      <c r="Y10" s="416">
        <v>2.3710304851040886</v>
      </c>
      <c r="Z10" s="417">
        <v>2.5907393109780275</v>
      </c>
    </row>
    <row r="11" spans="1:26" ht="15">
      <c r="A11" s="399" t="s">
        <v>58</v>
      </c>
      <c r="B11" s="400" t="s">
        <v>54</v>
      </c>
      <c r="C11" s="401">
        <v>10940</v>
      </c>
      <c r="D11" s="401">
        <v>9619</v>
      </c>
      <c r="E11" s="402">
        <v>0.13733236303150015</v>
      </c>
      <c r="F11" s="401">
        <v>1837</v>
      </c>
      <c r="G11" s="401">
        <v>1774</v>
      </c>
      <c r="H11" s="402">
        <v>3.5512965050732807E-2</v>
      </c>
      <c r="I11" s="401">
        <v>9103</v>
      </c>
      <c r="J11" s="401">
        <v>7845</v>
      </c>
      <c r="K11" s="402">
        <v>0.16035691523263226</v>
      </c>
      <c r="L11" s="403"/>
      <c r="M11" s="404">
        <v>0.35621612744292985</v>
      </c>
      <c r="N11" s="404">
        <v>0.3088245827662775</v>
      </c>
      <c r="O11" s="405">
        <v>4.7</v>
      </c>
      <c r="P11" s="401">
        <v>8676</v>
      </c>
      <c r="Q11" s="401">
        <v>8623</v>
      </c>
      <c r="R11" s="402">
        <v>6.1463527774556423E-3</v>
      </c>
      <c r="S11" s="401">
        <v>24356</v>
      </c>
      <c r="T11" s="401">
        <v>27922</v>
      </c>
      <c r="U11" s="402">
        <v>-0.1277129145476685</v>
      </c>
      <c r="V11" s="401">
        <v>19631</v>
      </c>
      <c r="W11" s="401">
        <v>18297</v>
      </c>
      <c r="X11" s="402">
        <v>7.2908127015357704E-2</v>
      </c>
      <c r="Y11" s="406">
        <v>1.7944241316270566</v>
      </c>
      <c r="Z11" s="407">
        <v>1.9021727830335793</v>
      </c>
    </row>
    <row r="12" spans="1:26" ht="15.75" thickBot="1">
      <c r="A12" s="409"/>
      <c r="B12" s="400" t="s">
        <v>55</v>
      </c>
      <c r="C12" s="401">
        <v>14896</v>
      </c>
      <c r="D12" s="401">
        <v>11746</v>
      </c>
      <c r="E12" s="402">
        <v>0.26817640047675806</v>
      </c>
      <c r="F12" s="401">
        <v>4017</v>
      </c>
      <c r="G12" s="401">
        <v>2937</v>
      </c>
      <c r="H12" s="402">
        <v>0.36772216547497444</v>
      </c>
      <c r="I12" s="401">
        <v>10879</v>
      </c>
      <c r="J12" s="401">
        <v>8809</v>
      </c>
      <c r="K12" s="402">
        <v>0.2349869451697128</v>
      </c>
      <c r="L12" s="403"/>
      <c r="M12" s="404">
        <v>0.56152166672834247</v>
      </c>
      <c r="N12" s="404">
        <v>0.55926401369276846</v>
      </c>
      <c r="O12" s="405">
        <v>0.2</v>
      </c>
      <c r="P12" s="401">
        <v>15174</v>
      </c>
      <c r="Q12" s="401">
        <v>13070</v>
      </c>
      <c r="R12" s="402">
        <v>0.16097934200459066</v>
      </c>
      <c r="S12" s="401">
        <v>27023</v>
      </c>
      <c r="T12" s="401">
        <v>23370</v>
      </c>
      <c r="U12" s="402">
        <v>0.1563115104835259</v>
      </c>
      <c r="V12" s="401">
        <v>31919</v>
      </c>
      <c r="W12" s="401">
        <v>25772</v>
      </c>
      <c r="X12" s="402">
        <v>0.23851466708055255</v>
      </c>
      <c r="Y12" s="406">
        <v>2.1427900107411384</v>
      </c>
      <c r="Z12" s="407">
        <v>2.1941086327260342</v>
      </c>
    </row>
    <row r="13" spans="1:26" ht="15.75" thickBot="1">
      <c r="A13" s="410" t="s">
        <v>57</v>
      </c>
      <c r="B13" s="411"/>
      <c r="C13" s="412">
        <v>25836</v>
      </c>
      <c r="D13" s="412">
        <v>21365</v>
      </c>
      <c r="E13" s="413">
        <v>0.20926749356424057</v>
      </c>
      <c r="F13" s="412">
        <v>5854</v>
      </c>
      <c r="G13" s="412">
        <v>4711</v>
      </c>
      <c r="H13" s="413">
        <v>0.24262364678412227</v>
      </c>
      <c r="I13" s="412">
        <v>19982</v>
      </c>
      <c r="J13" s="412">
        <v>16654</v>
      </c>
      <c r="K13" s="413">
        <v>0.1998318722228894</v>
      </c>
      <c r="L13" s="403"/>
      <c r="M13" s="414">
        <v>0.4641974347496059</v>
      </c>
      <c r="N13" s="414">
        <v>0.42293145129844811</v>
      </c>
      <c r="O13" s="415">
        <v>4.1000000000000005</v>
      </c>
      <c r="P13" s="412">
        <v>23850</v>
      </c>
      <c r="Q13" s="412">
        <v>21693</v>
      </c>
      <c r="R13" s="413">
        <v>9.9432996819250455E-2</v>
      </c>
      <c r="S13" s="412">
        <v>51379</v>
      </c>
      <c r="T13" s="412">
        <v>51292</v>
      </c>
      <c r="U13" s="413">
        <v>1.6961709428370895E-3</v>
      </c>
      <c r="V13" s="412">
        <v>51550</v>
      </c>
      <c r="W13" s="412">
        <v>44069</v>
      </c>
      <c r="X13" s="413">
        <v>0.16975651818738796</v>
      </c>
      <c r="Y13" s="416">
        <v>1.9952779067967177</v>
      </c>
      <c r="Z13" s="417">
        <v>2.0626725953662532</v>
      </c>
    </row>
    <row r="14" spans="1:26" ht="15">
      <c r="A14" s="399" t="s">
        <v>59</v>
      </c>
      <c r="B14" s="400" t="s">
        <v>54</v>
      </c>
      <c r="C14" s="401">
        <v>1555</v>
      </c>
      <c r="D14" s="401">
        <v>1600</v>
      </c>
      <c r="E14" s="402">
        <v>-2.8125000000000001E-2</v>
      </c>
      <c r="F14" s="401">
        <v>267</v>
      </c>
      <c r="G14" s="401">
        <v>524</v>
      </c>
      <c r="H14" s="402">
        <v>-0.49045801526717558</v>
      </c>
      <c r="I14" s="401">
        <v>1288</v>
      </c>
      <c r="J14" s="401">
        <v>1076</v>
      </c>
      <c r="K14" s="402">
        <v>0.19702602230483271</v>
      </c>
      <c r="L14" s="403"/>
      <c r="M14" s="404">
        <v>0.27110785749145927</v>
      </c>
      <c r="N14" s="404">
        <v>0.40341015551808129</v>
      </c>
      <c r="O14" s="405">
        <v>-13.200000000000001</v>
      </c>
      <c r="P14" s="401">
        <v>1111</v>
      </c>
      <c r="Q14" s="401">
        <v>2153</v>
      </c>
      <c r="R14" s="402">
        <v>-0.48397584765443569</v>
      </c>
      <c r="S14" s="401">
        <v>4098</v>
      </c>
      <c r="T14" s="401">
        <v>5337</v>
      </c>
      <c r="U14" s="402">
        <v>-0.23215289488476673</v>
      </c>
      <c r="V14" s="401">
        <v>2593</v>
      </c>
      <c r="W14" s="401">
        <v>4842</v>
      </c>
      <c r="X14" s="402">
        <v>-0.46447748864105742</v>
      </c>
      <c r="Y14" s="406">
        <v>1.6675241157556271</v>
      </c>
      <c r="Z14" s="407">
        <v>3.0262500000000001</v>
      </c>
    </row>
    <row r="15" spans="1:26" ht="15">
      <c r="A15" s="408"/>
      <c r="B15" s="400" t="s">
        <v>55</v>
      </c>
      <c r="C15" s="401">
        <v>7099</v>
      </c>
      <c r="D15" s="401">
        <v>6726</v>
      </c>
      <c r="E15" s="402">
        <v>5.5456437704430567E-2</v>
      </c>
      <c r="F15" s="401">
        <v>3059</v>
      </c>
      <c r="G15" s="401">
        <v>3580</v>
      </c>
      <c r="H15" s="402">
        <v>-0.14553072625698324</v>
      </c>
      <c r="I15" s="401">
        <v>4040</v>
      </c>
      <c r="J15" s="401">
        <v>3146</v>
      </c>
      <c r="K15" s="402">
        <v>0.28417037507946596</v>
      </c>
      <c r="L15" s="403"/>
      <c r="M15" s="404">
        <v>0.43043356643356645</v>
      </c>
      <c r="N15" s="404">
        <v>0.5119709652871276</v>
      </c>
      <c r="O15" s="405">
        <v>-8.2000000000000011</v>
      </c>
      <c r="P15" s="401">
        <v>7694</v>
      </c>
      <c r="Q15" s="401">
        <v>8746</v>
      </c>
      <c r="R15" s="402">
        <v>-0.12028355819803338</v>
      </c>
      <c r="S15" s="401">
        <v>17875</v>
      </c>
      <c r="T15" s="401">
        <v>17083</v>
      </c>
      <c r="U15" s="402">
        <v>4.6361880231809399E-2</v>
      </c>
      <c r="V15" s="401">
        <v>15181</v>
      </c>
      <c r="W15" s="401">
        <v>15854</v>
      </c>
      <c r="X15" s="402">
        <v>-4.244985492620159E-2</v>
      </c>
      <c r="Y15" s="406">
        <v>2.1384702070714185</v>
      </c>
      <c r="Z15" s="407">
        <v>2.3571216176033305</v>
      </c>
    </row>
    <row r="16" spans="1:26" ht="15.75" thickBot="1">
      <c r="A16" s="409"/>
      <c r="B16" s="400" t="s">
        <v>56</v>
      </c>
      <c r="C16" s="401">
        <v>22801</v>
      </c>
      <c r="D16" s="401">
        <v>18895</v>
      </c>
      <c r="E16" s="402">
        <v>0.20672135485578194</v>
      </c>
      <c r="F16" s="401">
        <v>12909</v>
      </c>
      <c r="G16" s="401">
        <v>8084</v>
      </c>
      <c r="H16" s="402">
        <v>0.59685799109351811</v>
      </c>
      <c r="I16" s="401">
        <v>9892</v>
      </c>
      <c r="J16" s="401">
        <v>10811</v>
      </c>
      <c r="K16" s="402">
        <v>-8.5006012394783087E-2</v>
      </c>
      <c r="L16" s="403"/>
      <c r="M16" s="404">
        <v>0.53087386938252257</v>
      </c>
      <c r="N16" s="404">
        <v>0.47267814251401119</v>
      </c>
      <c r="O16" s="405">
        <v>5.8000000000000007</v>
      </c>
      <c r="P16" s="401">
        <v>22362</v>
      </c>
      <c r="Q16" s="401">
        <v>23615</v>
      </c>
      <c r="R16" s="402">
        <v>-5.3059496082998092E-2</v>
      </c>
      <c r="S16" s="401">
        <v>42123</v>
      </c>
      <c r="T16" s="401">
        <v>49960</v>
      </c>
      <c r="U16" s="402">
        <v>-0.15686549239391515</v>
      </c>
      <c r="V16" s="401">
        <v>52558</v>
      </c>
      <c r="W16" s="401">
        <v>51189</v>
      </c>
      <c r="X16" s="402">
        <v>2.6744027037058742E-2</v>
      </c>
      <c r="Y16" s="406">
        <v>2.3050743388447876</v>
      </c>
      <c r="Z16" s="407">
        <v>2.7091293993119874</v>
      </c>
    </row>
    <row r="17" spans="1:26" ht="15.75" thickBot="1">
      <c r="A17" s="410" t="s">
        <v>57</v>
      </c>
      <c r="B17" s="411"/>
      <c r="C17" s="412">
        <v>31455</v>
      </c>
      <c r="D17" s="412">
        <v>27221</v>
      </c>
      <c r="E17" s="413">
        <v>0.15554167738143346</v>
      </c>
      <c r="F17" s="412">
        <v>16235</v>
      </c>
      <c r="G17" s="412">
        <v>12188</v>
      </c>
      <c r="H17" s="413">
        <v>0.33204791598293404</v>
      </c>
      <c r="I17" s="412">
        <v>15220</v>
      </c>
      <c r="J17" s="412">
        <v>15033</v>
      </c>
      <c r="K17" s="413">
        <v>1.2439300206212998E-2</v>
      </c>
      <c r="L17" s="403"/>
      <c r="M17" s="414">
        <v>0.48625499251123316</v>
      </c>
      <c r="N17" s="414">
        <v>0.47684443216358108</v>
      </c>
      <c r="O17" s="415">
        <v>0.89999999999999991</v>
      </c>
      <c r="P17" s="412">
        <v>31167</v>
      </c>
      <c r="Q17" s="412">
        <v>34514</v>
      </c>
      <c r="R17" s="413">
        <v>-9.6975140522686451E-2</v>
      </c>
      <c r="S17" s="412">
        <v>64096</v>
      </c>
      <c r="T17" s="412">
        <v>72380</v>
      </c>
      <c r="U17" s="413">
        <v>-0.11445150594086764</v>
      </c>
      <c r="V17" s="412">
        <v>70332</v>
      </c>
      <c r="W17" s="412">
        <v>71885</v>
      </c>
      <c r="X17" s="413">
        <v>-2.1603950754677609E-2</v>
      </c>
      <c r="Y17" s="416">
        <v>2.2359561278016216</v>
      </c>
      <c r="Z17" s="417">
        <v>2.6407920355607803</v>
      </c>
    </row>
    <row r="18" spans="1:26" ht="15">
      <c r="A18" s="399" t="s">
        <v>60</v>
      </c>
      <c r="B18" s="400" t="s">
        <v>54</v>
      </c>
      <c r="C18" s="401">
        <v>3252</v>
      </c>
      <c r="D18" s="401">
        <v>3110</v>
      </c>
      <c r="E18" s="402">
        <v>4.5659163987138263E-2</v>
      </c>
      <c r="F18" s="401">
        <v>633</v>
      </c>
      <c r="G18" s="401">
        <v>631</v>
      </c>
      <c r="H18" s="402">
        <v>3.1695721077654518E-3</v>
      </c>
      <c r="I18" s="401">
        <v>2619</v>
      </c>
      <c r="J18" s="401">
        <v>2479</v>
      </c>
      <c r="K18" s="402">
        <v>5.6474384832593788E-2</v>
      </c>
      <c r="L18" s="403"/>
      <c r="M18" s="404">
        <v>0.33589349718381978</v>
      </c>
      <c r="N18" s="404">
        <v>0.37164256198347106</v>
      </c>
      <c r="O18" s="405">
        <v>-3.5999999999999996</v>
      </c>
      <c r="P18" s="401">
        <v>2624</v>
      </c>
      <c r="Q18" s="401">
        <v>2878</v>
      </c>
      <c r="R18" s="402">
        <v>-8.8255733148019461E-2</v>
      </c>
      <c r="S18" s="401">
        <v>7812</v>
      </c>
      <c r="T18" s="401">
        <v>7744</v>
      </c>
      <c r="U18" s="402">
        <v>8.7809917355371903E-3</v>
      </c>
      <c r="V18" s="401">
        <v>5148</v>
      </c>
      <c r="W18" s="401">
        <v>5739</v>
      </c>
      <c r="X18" s="402">
        <v>-0.10297961317302666</v>
      </c>
      <c r="Y18" s="406">
        <v>1.5830258302583027</v>
      </c>
      <c r="Z18" s="407">
        <v>1.8453376205787781</v>
      </c>
    </row>
    <row r="19" spans="1:26" ht="15.75" thickBot="1">
      <c r="A19" s="409"/>
      <c r="B19" s="400" t="s">
        <v>61</v>
      </c>
      <c r="C19" s="401">
        <v>9825</v>
      </c>
      <c r="D19" s="401">
        <v>8465</v>
      </c>
      <c r="E19" s="402">
        <v>0.16066154754873008</v>
      </c>
      <c r="F19" s="401">
        <v>3565</v>
      </c>
      <c r="G19" s="401">
        <v>3654</v>
      </c>
      <c r="H19" s="402">
        <v>-2.4356869184455392E-2</v>
      </c>
      <c r="I19" s="401">
        <v>6260</v>
      </c>
      <c r="J19" s="401">
        <v>4811</v>
      </c>
      <c r="K19" s="402">
        <v>0.30118478486801081</v>
      </c>
      <c r="L19" s="403"/>
      <c r="M19" s="404">
        <v>0.53334465579710144</v>
      </c>
      <c r="N19" s="404">
        <v>0.56883468834688344</v>
      </c>
      <c r="O19" s="405">
        <v>-3.5000000000000004</v>
      </c>
      <c r="P19" s="401">
        <v>9421</v>
      </c>
      <c r="Q19" s="401">
        <v>10495</v>
      </c>
      <c r="R19" s="402">
        <v>-0.10233444497379704</v>
      </c>
      <c r="S19" s="401">
        <v>17664</v>
      </c>
      <c r="T19" s="401">
        <v>18450</v>
      </c>
      <c r="U19" s="402">
        <v>-4.2601626016260163E-2</v>
      </c>
      <c r="V19" s="401">
        <v>19086</v>
      </c>
      <c r="W19" s="401">
        <v>19461</v>
      </c>
      <c r="X19" s="402">
        <v>-1.9269307846462157E-2</v>
      </c>
      <c r="Y19" s="406">
        <v>1.9425954198473283</v>
      </c>
      <c r="Z19" s="407">
        <v>2.2989958653278206</v>
      </c>
    </row>
    <row r="20" spans="1:26" ht="15.75" thickBot="1">
      <c r="A20" s="410" t="s">
        <v>57</v>
      </c>
      <c r="B20" s="411"/>
      <c r="C20" s="412">
        <v>13077</v>
      </c>
      <c r="D20" s="412">
        <v>11575</v>
      </c>
      <c r="E20" s="413">
        <v>0.12976241900647947</v>
      </c>
      <c r="F20" s="412">
        <v>4198</v>
      </c>
      <c r="G20" s="412">
        <v>4285</v>
      </c>
      <c r="H20" s="413">
        <v>-2.0303383897316219E-2</v>
      </c>
      <c r="I20" s="412">
        <v>8879</v>
      </c>
      <c r="J20" s="412">
        <v>7290</v>
      </c>
      <c r="K20" s="413">
        <v>0.21796982167352538</v>
      </c>
      <c r="L20" s="403"/>
      <c r="M20" s="414">
        <v>0.47279792746113991</v>
      </c>
      <c r="N20" s="414">
        <v>0.51053676414446059</v>
      </c>
      <c r="O20" s="415">
        <v>-3.8</v>
      </c>
      <c r="P20" s="412">
        <v>12045</v>
      </c>
      <c r="Q20" s="412">
        <v>13373</v>
      </c>
      <c r="R20" s="413">
        <v>-9.9304568907500182E-2</v>
      </c>
      <c r="S20" s="412">
        <v>25476</v>
      </c>
      <c r="T20" s="412">
        <v>26194</v>
      </c>
      <c r="U20" s="413">
        <v>-2.7410857448270598E-2</v>
      </c>
      <c r="V20" s="412">
        <v>24234</v>
      </c>
      <c r="W20" s="412">
        <v>25200</v>
      </c>
      <c r="X20" s="413">
        <v>-3.833333333333333E-2</v>
      </c>
      <c r="Y20" s="416">
        <v>1.853177334250975</v>
      </c>
      <c r="Z20" s="417">
        <v>2.1771058315334773</v>
      </c>
    </row>
    <row r="21" spans="1:26" ht="15">
      <c r="A21" s="399" t="s">
        <v>62</v>
      </c>
      <c r="B21" s="400" t="s">
        <v>54</v>
      </c>
      <c r="C21" s="401">
        <v>2301</v>
      </c>
      <c r="D21" s="401">
        <v>1747</v>
      </c>
      <c r="E21" s="402">
        <v>0.31711505437893533</v>
      </c>
      <c r="F21" s="401">
        <v>765</v>
      </c>
      <c r="G21" s="401">
        <v>593</v>
      </c>
      <c r="H21" s="402">
        <v>0.2900505902192243</v>
      </c>
      <c r="I21" s="401">
        <v>1536</v>
      </c>
      <c r="J21" s="401">
        <v>1154</v>
      </c>
      <c r="K21" s="402">
        <v>0.33102253032928941</v>
      </c>
      <c r="L21" s="403"/>
      <c r="M21" s="404">
        <v>0.47204472843450479</v>
      </c>
      <c r="N21" s="404">
        <v>0.43258909403177331</v>
      </c>
      <c r="O21" s="405">
        <v>3.9</v>
      </c>
      <c r="P21" s="401">
        <v>2364</v>
      </c>
      <c r="Q21" s="401">
        <v>2015</v>
      </c>
      <c r="R21" s="402">
        <v>0.17320099255583127</v>
      </c>
      <c r="S21" s="401">
        <v>5008</v>
      </c>
      <c r="T21" s="401">
        <v>4658</v>
      </c>
      <c r="U21" s="402">
        <v>7.5139544869042507E-2</v>
      </c>
      <c r="V21" s="401">
        <v>4437</v>
      </c>
      <c r="W21" s="401">
        <v>3694</v>
      </c>
      <c r="X21" s="402">
        <v>0.20113697888467785</v>
      </c>
      <c r="Y21" s="406">
        <v>1.9282920469361147</v>
      </c>
      <c r="Z21" s="407">
        <v>2.1144819690898684</v>
      </c>
    </row>
    <row r="22" spans="1:26" ht="15.75" thickBot="1">
      <c r="A22" s="409"/>
      <c r="B22" s="400" t="s">
        <v>55</v>
      </c>
      <c r="C22" s="401">
        <v>7507</v>
      </c>
      <c r="D22" s="401">
        <v>6230</v>
      </c>
      <c r="E22" s="402">
        <v>0.20497592295345105</v>
      </c>
      <c r="F22" s="401">
        <v>3358</v>
      </c>
      <c r="G22" s="401">
        <v>3166</v>
      </c>
      <c r="H22" s="402">
        <v>6.0644346178142766E-2</v>
      </c>
      <c r="I22" s="401">
        <v>4149</v>
      </c>
      <c r="J22" s="401">
        <v>3064</v>
      </c>
      <c r="K22" s="402">
        <v>0.35411227154046998</v>
      </c>
      <c r="L22" s="403"/>
      <c r="M22" s="404">
        <v>0.55309080153800649</v>
      </c>
      <c r="N22" s="404">
        <v>0.5288384921851057</v>
      </c>
      <c r="O22" s="405">
        <v>2.4</v>
      </c>
      <c r="P22" s="401">
        <v>9350</v>
      </c>
      <c r="Q22" s="401">
        <v>8628</v>
      </c>
      <c r="R22" s="402">
        <v>8.3681038479369488E-2</v>
      </c>
      <c r="S22" s="401">
        <v>16905</v>
      </c>
      <c r="T22" s="401">
        <v>16315</v>
      </c>
      <c r="U22" s="402">
        <v>3.6163040147103892E-2</v>
      </c>
      <c r="V22" s="401">
        <v>19757</v>
      </c>
      <c r="W22" s="401">
        <v>17864</v>
      </c>
      <c r="X22" s="402">
        <v>0.10596730855351545</v>
      </c>
      <c r="Y22" s="406">
        <v>2.6318103103769817</v>
      </c>
      <c r="Z22" s="407">
        <v>2.8674157303370786</v>
      </c>
    </row>
    <row r="23" spans="1:26" ht="15.75" thickBot="1">
      <c r="A23" s="410" t="s">
        <v>57</v>
      </c>
      <c r="B23" s="411"/>
      <c r="C23" s="412">
        <v>9808</v>
      </c>
      <c r="D23" s="412">
        <v>7977</v>
      </c>
      <c r="E23" s="413">
        <v>0.22953491287451422</v>
      </c>
      <c r="F23" s="412">
        <v>4123</v>
      </c>
      <c r="G23" s="412">
        <v>3759</v>
      </c>
      <c r="H23" s="413">
        <v>9.683426443202979E-2</v>
      </c>
      <c r="I23" s="412">
        <v>5685</v>
      </c>
      <c r="J23" s="412">
        <v>4218</v>
      </c>
      <c r="K23" s="413">
        <v>0.34779516358463725</v>
      </c>
      <c r="L23" s="418"/>
      <c r="M23" s="414">
        <v>0.53456852096928764</v>
      </c>
      <c r="N23" s="414">
        <v>0.50746197492013545</v>
      </c>
      <c r="O23" s="415">
        <v>2.7</v>
      </c>
      <c r="P23" s="412">
        <v>11714</v>
      </c>
      <c r="Q23" s="412">
        <v>10643</v>
      </c>
      <c r="R23" s="413">
        <v>0.10062952175138588</v>
      </c>
      <c r="S23" s="412">
        <v>21913</v>
      </c>
      <c r="T23" s="412">
        <v>20973</v>
      </c>
      <c r="U23" s="413">
        <v>4.4819529871739858E-2</v>
      </c>
      <c r="V23" s="412">
        <v>24194</v>
      </c>
      <c r="W23" s="412">
        <v>21558</v>
      </c>
      <c r="X23" s="413">
        <v>0.12227479358010947</v>
      </c>
      <c r="Y23" s="416">
        <v>2.4667618270799347</v>
      </c>
      <c r="Z23" s="417">
        <v>2.702519744264761</v>
      </c>
    </row>
    <row r="24" spans="1:26" ht="4.5" customHeight="1" thickBot="1">
      <c r="A24" s="419"/>
      <c r="B24" s="420"/>
      <c r="C24" s="421"/>
      <c r="D24" s="421"/>
      <c r="E24" s="422"/>
      <c r="F24" s="421"/>
      <c r="G24" s="421"/>
      <c r="H24" s="422"/>
      <c r="I24" s="421"/>
      <c r="J24" s="421"/>
      <c r="K24" s="422"/>
      <c r="L24" s="423"/>
      <c r="M24" s="424" t="e">
        <v>#DIV/0!</v>
      </c>
      <c r="N24" s="424" t="e">
        <v>#DIV/0!</v>
      </c>
      <c r="O24" s="425" t="e">
        <v>#DIV/0!</v>
      </c>
      <c r="P24" s="421"/>
      <c r="Q24" s="421"/>
      <c r="R24" s="422" t="e">
        <v>#DIV/0!</v>
      </c>
      <c r="S24" s="421"/>
      <c r="T24" s="421"/>
      <c r="U24" s="422" t="e">
        <v>#DIV/0!</v>
      </c>
      <c r="V24" s="421"/>
      <c r="W24" s="421"/>
      <c r="X24" s="422" t="e">
        <v>#DIV/0!</v>
      </c>
      <c r="Y24" s="426" t="e">
        <v>#DIV/0!</v>
      </c>
      <c r="Z24" s="427" t="e">
        <v>#DIV/0!</v>
      </c>
    </row>
    <row r="25" spans="1:26" ht="16.5" thickBot="1">
      <c r="A25" s="428" t="s">
        <v>63</v>
      </c>
      <c r="B25" s="429"/>
      <c r="C25" s="430">
        <v>184030</v>
      </c>
      <c r="D25" s="430">
        <v>163984</v>
      </c>
      <c r="E25" s="431">
        <v>0.12224363352522197</v>
      </c>
      <c r="F25" s="430">
        <v>110114</v>
      </c>
      <c r="G25" s="430">
        <v>98297</v>
      </c>
      <c r="H25" s="431">
        <v>0.1202173006297242</v>
      </c>
      <c r="I25" s="430">
        <v>73916</v>
      </c>
      <c r="J25" s="430">
        <v>65687</v>
      </c>
      <c r="K25" s="431">
        <v>0.12527592978823815</v>
      </c>
      <c r="L25" s="432"/>
      <c r="M25" s="433">
        <v>0.59257765120852701</v>
      </c>
      <c r="N25" s="433">
        <v>0.5787014628032221</v>
      </c>
      <c r="O25" s="434">
        <v>1.4000000000000001</v>
      </c>
      <c r="P25" s="430">
        <v>223272</v>
      </c>
      <c r="Q25" s="430">
        <v>227160</v>
      </c>
      <c r="R25" s="431">
        <v>-1.711568938193344E-2</v>
      </c>
      <c r="S25" s="430">
        <v>376781</v>
      </c>
      <c r="T25" s="430">
        <v>392534</v>
      </c>
      <c r="U25" s="431">
        <v>-4.0131555483091913E-2</v>
      </c>
      <c r="V25" s="430">
        <v>416551</v>
      </c>
      <c r="W25" s="430">
        <v>411024</v>
      </c>
      <c r="X25" s="431">
        <v>1.3446903343843668E-2</v>
      </c>
      <c r="Y25" s="435">
        <v>2.263495082323534</v>
      </c>
      <c r="Z25" s="436">
        <v>2.5064884378963801</v>
      </c>
    </row>
    <row r="26" spans="1:26" s="439" customFormat="1" ht="11.25" customHeight="1" thickBot="1">
      <c r="A26" s="437"/>
      <c r="B26" s="437"/>
      <c r="C26" s="401"/>
      <c r="D26" s="401"/>
      <c r="E26" s="404"/>
      <c r="F26" s="401"/>
      <c r="G26" s="401"/>
      <c r="H26" s="404"/>
      <c r="I26" s="401"/>
      <c r="J26" s="401"/>
      <c r="K26" s="404"/>
      <c r="L26" s="437"/>
      <c r="M26" s="404"/>
      <c r="N26" s="404"/>
      <c r="O26" s="404"/>
      <c r="P26" s="401"/>
      <c r="Q26" s="401"/>
      <c r="R26" s="404"/>
      <c r="S26" s="401"/>
      <c r="T26" s="401"/>
      <c r="U26" s="404"/>
      <c r="V26" s="401"/>
      <c r="W26" s="401"/>
      <c r="X26" s="404"/>
      <c r="Y26" s="438"/>
      <c r="Z26" s="438"/>
    </row>
    <row r="27" spans="1:26" ht="16.5" thickBot="1">
      <c r="A27" s="440" t="s">
        <v>64</v>
      </c>
      <c r="B27" s="441"/>
      <c r="C27" s="442">
        <v>7777</v>
      </c>
      <c r="D27" s="442">
        <v>6807</v>
      </c>
      <c r="E27" s="443">
        <v>0.14250036726898779</v>
      </c>
      <c r="F27" s="442">
        <v>1236</v>
      </c>
      <c r="G27" s="442">
        <v>1518</v>
      </c>
      <c r="H27" s="443">
        <v>-0.1857707509881423</v>
      </c>
      <c r="I27" s="442">
        <v>6541</v>
      </c>
      <c r="J27" s="442">
        <v>5289</v>
      </c>
      <c r="K27" s="443">
        <v>0.23671771601436944</v>
      </c>
      <c r="L27" s="444"/>
      <c r="M27" s="445">
        <v>0.35010630758327427</v>
      </c>
      <c r="N27" s="445">
        <v>0.35925467176476922</v>
      </c>
      <c r="O27" s="446">
        <v>-0.89999999999999991</v>
      </c>
      <c r="P27" s="442">
        <v>5928</v>
      </c>
      <c r="Q27" s="442">
        <v>6671</v>
      </c>
      <c r="R27" s="443">
        <v>-0.11137760455703792</v>
      </c>
      <c r="S27" s="442">
        <v>16932</v>
      </c>
      <c r="T27" s="442">
        <v>18569</v>
      </c>
      <c r="U27" s="443">
        <v>-8.8157682158436099E-2</v>
      </c>
      <c r="V27" s="442">
        <v>14224</v>
      </c>
      <c r="W27" s="442">
        <v>15050</v>
      </c>
      <c r="X27" s="443">
        <v>-5.4883720930232562E-2</v>
      </c>
      <c r="Y27" s="447">
        <v>1.8289828982898291</v>
      </c>
      <c r="Z27" s="448">
        <v>2.210959306596151</v>
      </c>
    </row>
    <row r="28" spans="1:26">
      <c r="O28" s="449"/>
    </row>
    <row r="30" spans="1:26" ht="24" thickBot="1">
      <c r="A30" s="450" t="s">
        <v>65</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row>
    <row r="31" spans="1:26" ht="15">
      <c r="A31" s="382"/>
      <c r="B31" s="383"/>
      <c r="C31" s="384" t="s">
        <v>40</v>
      </c>
      <c r="D31" s="384"/>
      <c r="E31" s="385" t="s">
        <v>41</v>
      </c>
      <c r="F31" s="384" t="s">
        <v>42</v>
      </c>
      <c r="G31" s="384"/>
      <c r="H31" s="385" t="s">
        <v>41</v>
      </c>
      <c r="I31" s="384" t="s">
        <v>43</v>
      </c>
      <c r="J31" s="384"/>
      <c r="K31" s="386" t="s">
        <v>41</v>
      </c>
      <c r="L31" s="387"/>
      <c r="M31" s="388" t="s">
        <v>44</v>
      </c>
      <c r="N31" s="388"/>
      <c r="O31" s="385" t="s">
        <v>45</v>
      </c>
      <c r="P31" s="384" t="s">
        <v>46</v>
      </c>
      <c r="Q31" s="384"/>
      <c r="R31" s="385" t="s">
        <v>41</v>
      </c>
      <c r="S31" s="384" t="s">
        <v>47</v>
      </c>
      <c r="T31" s="384"/>
      <c r="U31" s="385" t="s">
        <v>41</v>
      </c>
      <c r="V31" s="384" t="s">
        <v>48</v>
      </c>
      <c r="W31" s="384"/>
      <c r="X31" s="385" t="s">
        <v>41</v>
      </c>
      <c r="Y31" s="389" t="s">
        <v>49</v>
      </c>
      <c r="Z31" s="390"/>
    </row>
    <row r="32" spans="1:26" ht="28.5" customHeight="1" thickBot="1">
      <c r="A32" s="451" t="s">
        <v>51</v>
      </c>
      <c r="B32" s="452"/>
      <c r="C32" s="393">
        <v>2016</v>
      </c>
      <c r="D32" s="393">
        <v>2015</v>
      </c>
      <c r="E32" s="394" t="s">
        <v>52</v>
      </c>
      <c r="F32" s="393">
        <v>2016</v>
      </c>
      <c r="G32" s="393">
        <v>2015</v>
      </c>
      <c r="H32" s="394" t="s">
        <v>52</v>
      </c>
      <c r="I32" s="393">
        <v>2016</v>
      </c>
      <c r="J32" s="393">
        <v>2015</v>
      </c>
      <c r="K32" s="394" t="s">
        <v>52</v>
      </c>
      <c r="L32" s="395"/>
      <c r="M32" s="393">
        <v>2016</v>
      </c>
      <c r="N32" s="393">
        <v>2015</v>
      </c>
      <c r="O32" s="394" t="s">
        <v>52</v>
      </c>
      <c r="P32" s="393">
        <v>2016</v>
      </c>
      <c r="Q32" s="393">
        <v>2015</v>
      </c>
      <c r="R32" s="394" t="s">
        <v>52</v>
      </c>
      <c r="S32" s="393">
        <v>2016</v>
      </c>
      <c r="T32" s="393">
        <v>2015</v>
      </c>
      <c r="U32" s="394" t="s">
        <v>52</v>
      </c>
      <c r="V32" s="393">
        <v>2016</v>
      </c>
      <c r="W32" s="393">
        <v>2015</v>
      </c>
      <c r="X32" s="394" t="s">
        <v>52</v>
      </c>
      <c r="Y32" s="393">
        <v>2016</v>
      </c>
      <c r="Z32" s="398">
        <v>2015</v>
      </c>
    </row>
    <row r="33" spans="1:26" ht="15">
      <c r="A33" s="453" t="s">
        <v>54</v>
      </c>
      <c r="B33" s="454"/>
      <c r="C33" s="401">
        <f>C7+C11+C14+C18+C21</f>
        <v>28409</v>
      </c>
      <c r="D33" s="401">
        <f>D7+D11+D14+D18+D21</f>
        <v>25003</v>
      </c>
      <c r="E33" s="402">
        <f>(C33-D33)/D33</f>
        <v>0.13622365316162061</v>
      </c>
      <c r="F33" s="401">
        <f>F7+F11+F14+F18+F21</f>
        <v>10311</v>
      </c>
      <c r="G33" s="401">
        <f>G7+G11+G14+G18+G21</f>
        <v>9661</v>
      </c>
      <c r="H33" s="402">
        <f>(F33-G33)/G33</f>
        <v>6.7280819790911911E-2</v>
      </c>
      <c r="I33" s="401">
        <f>I7+I11+I14+I18+I21</f>
        <v>18098</v>
      </c>
      <c r="J33" s="401">
        <f>J7+J11+J14+J18+J21</f>
        <v>15342</v>
      </c>
      <c r="K33" s="402">
        <f>(I33-J33)/J33</f>
        <v>0.17963759614131145</v>
      </c>
      <c r="L33" s="455"/>
      <c r="M33" s="404">
        <f t="shared" ref="M33:N35" si="0">P33/S33</f>
        <v>0.39969532368012062</v>
      </c>
      <c r="N33" s="404">
        <f t="shared" si="0"/>
        <v>0.37865761249708557</v>
      </c>
      <c r="O33" s="405">
        <f>ROUND(+M33-N33,3)*100</f>
        <v>2.1</v>
      </c>
      <c r="P33" s="401">
        <f>P7+P11+P14+P18+P21</f>
        <v>25975</v>
      </c>
      <c r="Q33" s="401">
        <f>Q7+Q11+Q14+Q18+Q21</f>
        <v>25985</v>
      </c>
      <c r="R33" s="402">
        <f>(P33-Q33)/Q33</f>
        <v>-3.8483740619588223E-4</v>
      </c>
      <c r="S33" s="401">
        <f>S7+S11+S14+S18+S21</f>
        <v>64987</v>
      </c>
      <c r="T33" s="401">
        <f>T7+T11+T14+T18+T21</f>
        <v>68624</v>
      </c>
      <c r="U33" s="402">
        <f>(S33-T33)/T33</f>
        <v>-5.2998950804383306E-2</v>
      </c>
      <c r="V33" s="401">
        <f>V7+V11+V14+V18+V21</f>
        <v>53100</v>
      </c>
      <c r="W33" s="401">
        <f>W7+W11+W14+W18+W21</f>
        <v>51520</v>
      </c>
      <c r="X33" s="402">
        <f>(V33-W33)/W33</f>
        <v>3.0667701863354036E-2</v>
      </c>
      <c r="Y33" s="456">
        <f t="shared" ref="Y33:Z35" si="1">V33/C33</f>
        <v>1.8691259812031398</v>
      </c>
      <c r="Z33" s="457">
        <f t="shared" si="1"/>
        <v>2.0605527336719596</v>
      </c>
    </row>
    <row r="34" spans="1:26" ht="15">
      <c r="A34" s="458" t="s">
        <v>55</v>
      </c>
      <c r="B34" s="459"/>
      <c r="C34" s="460">
        <f>C8+C12+C19+C15+C22</f>
        <v>61243</v>
      </c>
      <c r="D34" s="460">
        <f>D8+D12+D19+D15+D22</f>
        <v>49373</v>
      </c>
      <c r="E34" s="461">
        <f>(C34-D34)/D34</f>
        <v>0.2404148016122172</v>
      </c>
      <c r="F34" s="460">
        <f>F8+F12+F19+F15+F22</f>
        <v>28710</v>
      </c>
      <c r="G34" s="460">
        <f>G8+G12+G19+G15+G22</f>
        <v>25282</v>
      </c>
      <c r="H34" s="461">
        <f>(F34-G34)/G34</f>
        <v>0.13559053872320229</v>
      </c>
      <c r="I34" s="460">
        <f>I8+I12+I19+I15+I22</f>
        <v>32533</v>
      </c>
      <c r="J34" s="460">
        <f>J8+J12+J19+J15+J22</f>
        <v>24091</v>
      </c>
      <c r="K34" s="461">
        <f>(I34-J34)/J34</f>
        <v>0.35042131916483332</v>
      </c>
      <c r="L34" s="455"/>
      <c r="M34" s="462">
        <f t="shared" si="0"/>
        <v>0.59727859500357627</v>
      </c>
      <c r="N34" s="463">
        <f t="shared" si="0"/>
        <v>0.58866337294698889</v>
      </c>
      <c r="O34" s="464">
        <f>ROUND(+M34-N34,3)*100</f>
        <v>0.89999999999999991</v>
      </c>
      <c r="P34" s="460">
        <f>P8+P12+P19+P15+P22</f>
        <v>69310</v>
      </c>
      <c r="Q34" s="460">
        <f>Q8+Q12+Q19+Q15+Q22</f>
        <v>61719</v>
      </c>
      <c r="R34" s="461">
        <f>(P34-Q34)/Q34</f>
        <v>0.12299291952235131</v>
      </c>
      <c r="S34" s="460">
        <f>S8+S12+S19+S15+S22</f>
        <v>116043</v>
      </c>
      <c r="T34" s="460">
        <f>T8+T12+T19+T15+T22</f>
        <v>104846</v>
      </c>
      <c r="U34" s="461">
        <f>(S34-T34)/T34</f>
        <v>0.10679472750510272</v>
      </c>
      <c r="V34" s="460">
        <f>V8+V12+V19+V15+V22</f>
        <v>135377</v>
      </c>
      <c r="W34" s="460">
        <f>W8+W12+W19+W15+W22</f>
        <v>114823</v>
      </c>
      <c r="X34" s="461">
        <f>(V34-W34)/W34</f>
        <v>0.17900594828562222</v>
      </c>
      <c r="Y34" s="465">
        <f t="shared" si="1"/>
        <v>2.2104893620495405</v>
      </c>
      <c r="Z34" s="466">
        <f t="shared" si="1"/>
        <v>2.3256233163874991</v>
      </c>
    </row>
    <row r="35" spans="1:26" ht="15.75" thickBot="1">
      <c r="A35" s="467" t="s">
        <v>56</v>
      </c>
      <c r="B35" s="468"/>
      <c r="C35" s="469">
        <f>C9+C16</f>
        <v>94378</v>
      </c>
      <c r="D35" s="470">
        <f>D9+D16</f>
        <v>89608</v>
      </c>
      <c r="E35" s="471">
        <f>(C35-D35)/D35</f>
        <v>5.3231854298723326E-2</v>
      </c>
      <c r="F35" s="472">
        <f>F9+F16</f>
        <v>71093</v>
      </c>
      <c r="G35" s="470">
        <f>G9+G16</f>
        <v>63354</v>
      </c>
      <c r="H35" s="471">
        <f>(F35-G35)/G35</f>
        <v>0.12215487577737791</v>
      </c>
      <c r="I35" s="472">
        <f>I9+I16</f>
        <v>23285</v>
      </c>
      <c r="J35" s="470">
        <f>J9+J16</f>
        <v>26254</v>
      </c>
      <c r="K35" s="473">
        <f>(I35-J35)/J35</f>
        <v>-0.11308752951931134</v>
      </c>
      <c r="L35" s="474"/>
      <c r="M35" s="475">
        <f t="shared" si="0"/>
        <v>0.65382552324126053</v>
      </c>
      <c r="N35" s="476">
        <f t="shared" si="0"/>
        <v>0.63659934996165501</v>
      </c>
      <c r="O35" s="477">
        <f>ROUND(+M35-N35,3)*100</f>
        <v>1.7000000000000002</v>
      </c>
      <c r="P35" s="472">
        <f>P9+P16</f>
        <v>127987</v>
      </c>
      <c r="Q35" s="470">
        <f>Q9+Q16</f>
        <v>139456</v>
      </c>
      <c r="R35" s="471">
        <f>(P35-Q35)/Q35</f>
        <v>-8.2240993575034421E-2</v>
      </c>
      <c r="S35" s="472">
        <f>S9+S16</f>
        <v>195751</v>
      </c>
      <c r="T35" s="470">
        <f>T9+T16</f>
        <v>219064</v>
      </c>
      <c r="U35" s="471">
        <f>(S35-T35)/T35</f>
        <v>-0.10642095460687288</v>
      </c>
      <c r="V35" s="472">
        <f>V9+V16</f>
        <v>228074</v>
      </c>
      <c r="W35" s="470">
        <f>W9+W16</f>
        <v>244681</v>
      </c>
      <c r="X35" s="473">
        <f>(V35-W35)/W35</f>
        <v>-6.7872045643102646E-2</v>
      </c>
      <c r="Y35" s="478">
        <f t="shared" si="1"/>
        <v>2.4166013265803472</v>
      </c>
      <c r="Z35" s="479">
        <f t="shared" si="1"/>
        <v>2.7305709311668602</v>
      </c>
    </row>
    <row r="36" spans="1:26" ht="4.5" customHeight="1" thickBot="1">
      <c r="A36" s="419"/>
      <c r="B36" s="420"/>
      <c r="C36" s="421"/>
      <c r="D36" s="421"/>
      <c r="E36" s="480"/>
      <c r="F36" s="421"/>
      <c r="G36" s="421"/>
      <c r="H36" s="480"/>
      <c r="I36" s="421"/>
      <c r="J36" s="421"/>
      <c r="K36" s="481"/>
      <c r="L36" s="422"/>
      <c r="M36" s="424"/>
      <c r="N36" s="424"/>
      <c r="O36" s="482"/>
      <c r="P36" s="421"/>
      <c r="Q36" s="421"/>
      <c r="R36" s="480"/>
      <c r="S36" s="421"/>
      <c r="T36" s="421"/>
      <c r="U36" s="480"/>
      <c r="V36" s="421"/>
      <c r="W36" s="421"/>
      <c r="X36" s="480"/>
      <c r="Y36" s="483"/>
      <c r="Z36" s="483"/>
    </row>
    <row r="37" spans="1:26" ht="16.5" thickBot="1">
      <c r="A37" s="428" t="s">
        <v>63</v>
      </c>
      <c r="B37" s="429"/>
      <c r="C37" s="430">
        <f>SUM(C33:C35)</f>
        <v>184030</v>
      </c>
      <c r="D37" s="430">
        <f>SUM(D33:D35)</f>
        <v>163984</v>
      </c>
      <c r="E37" s="431">
        <f>(C37-D37)/D37</f>
        <v>0.12224363352522197</v>
      </c>
      <c r="F37" s="430">
        <f>SUM(F33:F35)</f>
        <v>110114</v>
      </c>
      <c r="G37" s="430">
        <f>SUM(G33:G35)</f>
        <v>98297</v>
      </c>
      <c r="H37" s="431">
        <f>(F37-G37)/G37</f>
        <v>0.1202173006297242</v>
      </c>
      <c r="I37" s="430">
        <f>SUM(I33:I35)</f>
        <v>73916</v>
      </c>
      <c r="J37" s="430">
        <f>SUM(J33:J35)</f>
        <v>65687</v>
      </c>
      <c r="K37" s="431">
        <f>(I37-J37)/J37</f>
        <v>0.12527592978823815</v>
      </c>
      <c r="L37" s="484"/>
      <c r="M37" s="433">
        <f>P37/S37</f>
        <v>0.59257765120852701</v>
      </c>
      <c r="N37" s="433">
        <f>Q37/T37</f>
        <v>0.5787014628032221</v>
      </c>
      <c r="O37" s="434">
        <f>ROUND(+M37-N37,3)*100</f>
        <v>1.4000000000000001</v>
      </c>
      <c r="P37" s="430">
        <f>SUM(P33:P35)</f>
        <v>223272</v>
      </c>
      <c r="Q37" s="430">
        <f>SUM(Q33:Q35)</f>
        <v>227160</v>
      </c>
      <c r="R37" s="431">
        <f>(P37-Q37)/Q37</f>
        <v>-1.711568938193344E-2</v>
      </c>
      <c r="S37" s="430">
        <f>SUM(S33:S35)</f>
        <v>376781</v>
      </c>
      <c r="T37" s="430">
        <f>SUM(T33:T35)</f>
        <v>392534</v>
      </c>
      <c r="U37" s="431">
        <f>(S37-T37)/T37</f>
        <v>-4.0131555483091913E-2</v>
      </c>
      <c r="V37" s="430">
        <f>SUM(V33:V35)</f>
        <v>416551</v>
      </c>
      <c r="W37" s="430">
        <f>SUM(W33:W35)</f>
        <v>411024</v>
      </c>
      <c r="X37" s="431">
        <f>(V37-W37)/W37</f>
        <v>1.3446903343843668E-2</v>
      </c>
      <c r="Y37" s="485">
        <f>V37/C37</f>
        <v>2.263495082323534</v>
      </c>
      <c r="Z37" s="486">
        <f>W37/D37</f>
        <v>2.5064884378963801</v>
      </c>
    </row>
    <row r="38" spans="1:26" ht="11.25" customHeight="1">
      <c r="A38" s="487"/>
      <c r="B38" s="487"/>
      <c r="C38" s="487"/>
      <c r="D38" s="487"/>
      <c r="E38" s="488"/>
      <c r="F38" s="487"/>
      <c r="G38" s="487"/>
      <c r="H38" s="488"/>
      <c r="I38" s="487"/>
      <c r="J38" s="487"/>
      <c r="K38" s="488"/>
      <c r="L38" s="487"/>
      <c r="M38" s="489"/>
      <c r="N38" s="489"/>
      <c r="O38" s="488"/>
      <c r="P38" s="487"/>
      <c r="Q38" s="487"/>
      <c r="R38" s="487"/>
      <c r="S38" s="487"/>
      <c r="T38" s="487"/>
      <c r="U38" s="487"/>
      <c r="V38" s="487"/>
      <c r="W38" s="487"/>
      <c r="X38" s="487"/>
      <c r="Y38" s="487"/>
      <c r="Z38" s="487"/>
    </row>
    <row r="39" spans="1:26">
      <c r="C39" s="490"/>
      <c r="D39" s="490"/>
      <c r="E39" s="490"/>
      <c r="F39" s="490"/>
      <c r="G39" s="490"/>
      <c r="H39" s="490"/>
      <c r="I39" s="490"/>
    </row>
    <row r="40" spans="1:26" ht="24" thickBot="1">
      <c r="A40" s="450" t="s">
        <v>66</v>
      </c>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row>
    <row r="41" spans="1:26" ht="15">
      <c r="A41" s="382"/>
      <c r="B41" s="383"/>
      <c r="C41" s="384" t="s">
        <v>40</v>
      </c>
      <c r="D41" s="384"/>
      <c r="E41" s="385" t="s">
        <v>41</v>
      </c>
      <c r="F41" s="384" t="s">
        <v>42</v>
      </c>
      <c r="G41" s="384"/>
      <c r="H41" s="385" t="s">
        <v>41</v>
      </c>
      <c r="I41" s="384" t="s">
        <v>43</v>
      </c>
      <c r="J41" s="384"/>
      <c r="K41" s="386" t="s">
        <v>41</v>
      </c>
      <c r="L41" s="387"/>
      <c r="M41" s="388" t="s">
        <v>44</v>
      </c>
      <c r="N41" s="388"/>
      <c r="O41" s="385" t="s">
        <v>45</v>
      </c>
      <c r="P41" s="384" t="s">
        <v>46</v>
      </c>
      <c r="Q41" s="384"/>
      <c r="R41" s="385" t="s">
        <v>41</v>
      </c>
      <c r="S41" s="384" t="s">
        <v>47</v>
      </c>
      <c r="T41" s="384"/>
      <c r="U41" s="385" t="s">
        <v>41</v>
      </c>
      <c r="V41" s="384" t="s">
        <v>48</v>
      </c>
      <c r="W41" s="384"/>
      <c r="X41" s="385" t="s">
        <v>41</v>
      </c>
      <c r="Y41" s="389" t="s">
        <v>49</v>
      </c>
      <c r="Z41" s="390"/>
    </row>
    <row r="42" spans="1:26" ht="15.75" thickBot="1">
      <c r="A42" s="491" t="s">
        <v>50</v>
      </c>
      <c r="B42" s="492"/>
      <c r="C42" s="393">
        <v>2016</v>
      </c>
      <c r="D42" s="393">
        <v>2015</v>
      </c>
      <c r="E42" s="394" t="s">
        <v>52</v>
      </c>
      <c r="F42" s="393">
        <v>2016</v>
      </c>
      <c r="G42" s="393">
        <v>2015</v>
      </c>
      <c r="H42" s="394" t="s">
        <v>52</v>
      </c>
      <c r="I42" s="393">
        <v>2016</v>
      </c>
      <c r="J42" s="393">
        <v>2015</v>
      </c>
      <c r="K42" s="394" t="s">
        <v>52</v>
      </c>
      <c r="L42" s="395"/>
      <c r="M42" s="393">
        <v>2016</v>
      </c>
      <c r="N42" s="393">
        <v>2015</v>
      </c>
      <c r="O42" s="394" t="s">
        <v>52</v>
      </c>
      <c r="P42" s="393">
        <v>2016</v>
      </c>
      <c r="Q42" s="393">
        <v>2015</v>
      </c>
      <c r="R42" s="394" t="s">
        <v>52</v>
      </c>
      <c r="S42" s="393">
        <v>2016</v>
      </c>
      <c r="T42" s="393">
        <v>2015</v>
      </c>
      <c r="U42" s="394" t="s">
        <v>52</v>
      </c>
      <c r="V42" s="393">
        <v>2016</v>
      </c>
      <c r="W42" s="393">
        <v>2015</v>
      </c>
      <c r="X42" s="394" t="s">
        <v>52</v>
      </c>
      <c r="Y42" s="393">
        <v>2016</v>
      </c>
      <c r="Z42" s="398">
        <v>2015</v>
      </c>
    </row>
    <row r="43" spans="1:26" s="498" customFormat="1" ht="15">
      <c r="A43" s="493" t="s">
        <v>53</v>
      </c>
      <c r="B43" s="494"/>
      <c r="C43" s="421">
        <f>C10</f>
        <v>103854</v>
      </c>
      <c r="D43" s="495">
        <f>D10</f>
        <v>95846</v>
      </c>
      <c r="E43" s="480">
        <f>(C43-D43)/D43</f>
        <v>8.3550695908019113E-2</v>
      </c>
      <c r="F43" s="421">
        <f>F10</f>
        <v>79704</v>
      </c>
      <c r="G43" s="495">
        <f>G10</f>
        <v>73354</v>
      </c>
      <c r="H43" s="480">
        <f>(F43-G43)/G43</f>
        <v>8.6566513073588355E-2</v>
      </c>
      <c r="I43" s="421">
        <f>I10</f>
        <v>24150</v>
      </c>
      <c r="J43" s="495">
        <f>J10</f>
        <v>22492</v>
      </c>
      <c r="K43" s="480">
        <f>(I43-J43)/J43</f>
        <v>7.3715098701760629E-2</v>
      </c>
      <c r="L43" s="455"/>
      <c r="M43" s="424">
        <f t="shared" ref="M43:N47" si="2">P43/S43</f>
        <v>0.6754769373168098</v>
      </c>
      <c r="N43" s="496">
        <f t="shared" si="2"/>
        <v>0.6627889668237894</v>
      </c>
      <c r="O43" s="482">
        <f>ROUND(+M43-N43,3)*100</f>
        <v>1.3</v>
      </c>
      <c r="P43" s="421">
        <f>P10</f>
        <v>144496</v>
      </c>
      <c r="Q43" s="495">
        <f>Q10</f>
        <v>146937</v>
      </c>
      <c r="R43" s="480">
        <f>(P43-Q43)/Q43</f>
        <v>-1.6612561846233418E-2</v>
      </c>
      <c r="S43" s="421">
        <f>S10</f>
        <v>213917</v>
      </c>
      <c r="T43" s="495">
        <f>T10</f>
        <v>221695</v>
      </c>
      <c r="U43" s="480">
        <f>(S43-T43)/T43</f>
        <v>-3.508423735312028E-2</v>
      </c>
      <c r="V43" s="421">
        <f>V10</f>
        <v>246241</v>
      </c>
      <c r="W43" s="495">
        <f>W10</f>
        <v>248312</v>
      </c>
      <c r="X43" s="480">
        <f>(V43-W43)/W43</f>
        <v>-8.3403137987692905E-3</v>
      </c>
      <c r="Y43" s="483">
        <f t="shared" ref="Y43:Z47" si="3">V43/C43</f>
        <v>2.3710304851040886</v>
      </c>
      <c r="Z43" s="497">
        <f t="shared" si="3"/>
        <v>2.5907393109780275</v>
      </c>
    </row>
    <row r="44" spans="1:26" s="498" customFormat="1" ht="15">
      <c r="A44" s="499" t="s">
        <v>58</v>
      </c>
      <c r="B44" s="500"/>
      <c r="C44" s="501">
        <f>C13</f>
        <v>25836</v>
      </c>
      <c r="D44" s="502">
        <f>D13</f>
        <v>21365</v>
      </c>
      <c r="E44" s="503">
        <f>(C44-D44)/D44</f>
        <v>0.20926749356424057</v>
      </c>
      <c r="F44" s="501">
        <f>F13</f>
        <v>5854</v>
      </c>
      <c r="G44" s="502">
        <f>G13</f>
        <v>4711</v>
      </c>
      <c r="H44" s="503">
        <f>(F44-G44)/G44</f>
        <v>0.24262364678412227</v>
      </c>
      <c r="I44" s="501">
        <f>I13</f>
        <v>19982</v>
      </c>
      <c r="J44" s="502">
        <f>J13</f>
        <v>16654</v>
      </c>
      <c r="K44" s="503">
        <f>(I44-J44)/J44</f>
        <v>0.1998318722228894</v>
      </c>
      <c r="L44" s="455"/>
      <c r="M44" s="504">
        <f t="shared" si="2"/>
        <v>0.4641974347496059</v>
      </c>
      <c r="N44" s="505">
        <f t="shared" si="2"/>
        <v>0.42293145129844811</v>
      </c>
      <c r="O44" s="506">
        <f>ROUND(+M44-N44,3)*100</f>
        <v>4.1000000000000005</v>
      </c>
      <c r="P44" s="501">
        <f>P13</f>
        <v>23850</v>
      </c>
      <c r="Q44" s="502">
        <f>Q13</f>
        <v>21693</v>
      </c>
      <c r="R44" s="503">
        <f>(P44-Q44)/Q44</f>
        <v>9.9432996819250455E-2</v>
      </c>
      <c r="S44" s="501">
        <f>S13</f>
        <v>51379</v>
      </c>
      <c r="T44" s="502">
        <f>T13</f>
        <v>51292</v>
      </c>
      <c r="U44" s="503">
        <f>(S44-T44)/T44</f>
        <v>1.6961709428370895E-3</v>
      </c>
      <c r="V44" s="501">
        <f>V13</f>
        <v>51550</v>
      </c>
      <c r="W44" s="502">
        <f>W13</f>
        <v>44069</v>
      </c>
      <c r="X44" s="503">
        <f>(V44-W44)/W44</f>
        <v>0.16975651818738796</v>
      </c>
      <c r="Y44" s="507">
        <f t="shared" si="3"/>
        <v>1.9952779067967177</v>
      </c>
      <c r="Z44" s="508">
        <f t="shared" si="3"/>
        <v>2.0626725953662532</v>
      </c>
    </row>
    <row r="45" spans="1:26" s="498" customFormat="1" ht="15">
      <c r="A45" s="499" t="s">
        <v>59</v>
      </c>
      <c r="B45" s="500"/>
      <c r="C45" s="501">
        <f>C17</f>
        <v>31455</v>
      </c>
      <c r="D45" s="502">
        <f>D17</f>
        <v>27221</v>
      </c>
      <c r="E45" s="503">
        <f>(C45-D45)/D45</f>
        <v>0.15554167738143346</v>
      </c>
      <c r="F45" s="501">
        <f>F17</f>
        <v>16235</v>
      </c>
      <c r="G45" s="502">
        <f>G17</f>
        <v>12188</v>
      </c>
      <c r="H45" s="503">
        <f>(F45-G45)/G45</f>
        <v>0.33204791598293404</v>
      </c>
      <c r="I45" s="501">
        <f>I17</f>
        <v>15220</v>
      </c>
      <c r="J45" s="502">
        <f>J17</f>
        <v>15033</v>
      </c>
      <c r="K45" s="503">
        <f>(I45-J45)/J45</f>
        <v>1.2439300206212998E-2</v>
      </c>
      <c r="L45" s="455"/>
      <c r="M45" s="504">
        <f t="shared" si="2"/>
        <v>0.48625499251123316</v>
      </c>
      <c r="N45" s="505">
        <f t="shared" si="2"/>
        <v>0.47684443216358108</v>
      </c>
      <c r="O45" s="506">
        <f>ROUND(+M45-N45,3)*100</f>
        <v>0.89999999999999991</v>
      </c>
      <c r="P45" s="501">
        <f>P17</f>
        <v>31167</v>
      </c>
      <c r="Q45" s="502">
        <f>Q17</f>
        <v>34514</v>
      </c>
      <c r="R45" s="503">
        <f>(P45-Q45)/Q45</f>
        <v>-9.6975140522686451E-2</v>
      </c>
      <c r="S45" s="501">
        <f>S17</f>
        <v>64096</v>
      </c>
      <c r="T45" s="502">
        <f>T17</f>
        <v>72380</v>
      </c>
      <c r="U45" s="503">
        <f>(S45-T45)/T45</f>
        <v>-0.11445150594086764</v>
      </c>
      <c r="V45" s="501">
        <f>V17</f>
        <v>70332</v>
      </c>
      <c r="W45" s="502">
        <f>W17</f>
        <v>71885</v>
      </c>
      <c r="X45" s="503">
        <f>(V45-W45)/W45</f>
        <v>-2.1603950754677609E-2</v>
      </c>
      <c r="Y45" s="507">
        <f t="shared" si="3"/>
        <v>2.2359561278016216</v>
      </c>
      <c r="Z45" s="508">
        <f t="shared" si="3"/>
        <v>2.6407920355607803</v>
      </c>
    </row>
    <row r="46" spans="1:26" s="498" customFormat="1" ht="15">
      <c r="A46" s="499" t="s">
        <v>60</v>
      </c>
      <c r="B46" s="500"/>
      <c r="C46" s="501">
        <f>C20</f>
        <v>13077</v>
      </c>
      <c r="D46" s="502">
        <f>D20</f>
        <v>11575</v>
      </c>
      <c r="E46" s="503">
        <f>(C46-D46)/D46</f>
        <v>0.12976241900647947</v>
      </c>
      <c r="F46" s="501">
        <f>F20</f>
        <v>4198</v>
      </c>
      <c r="G46" s="502">
        <f>G20</f>
        <v>4285</v>
      </c>
      <c r="H46" s="503">
        <f>(F46-G46)/G46</f>
        <v>-2.0303383897316219E-2</v>
      </c>
      <c r="I46" s="501">
        <f>I20</f>
        <v>8879</v>
      </c>
      <c r="J46" s="502">
        <f>J20</f>
        <v>7290</v>
      </c>
      <c r="K46" s="503">
        <f>(I46-J46)/J46</f>
        <v>0.21796982167352538</v>
      </c>
      <c r="L46" s="455"/>
      <c r="M46" s="504">
        <f t="shared" si="2"/>
        <v>0.47279792746113991</v>
      </c>
      <c r="N46" s="505">
        <f t="shared" si="2"/>
        <v>0.51053676414446059</v>
      </c>
      <c r="O46" s="506">
        <f>ROUND(+M46-N46,3)*100</f>
        <v>-3.8</v>
      </c>
      <c r="P46" s="501">
        <f>P20</f>
        <v>12045</v>
      </c>
      <c r="Q46" s="502">
        <f>Q20</f>
        <v>13373</v>
      </c>
      <c r="R46" s="503">
        <f>(P46-Q46)/Q46</f>
        <v>-9.9304568907500182E-2</v>
      </c>
      <c r="S46" s="501">
        <f>S20</f>
        <v>25476</v>
      </c>
      <c r="T46" s="502">
        <f>T20</f>
        <v>26194</v>
      </c>
      <c r="U46" s="503">
        <f>(S46-T46)/T46</f>
        <v>-2.7410857448270598E-2</v>
      </c>
      <c r="V46" s="501">
        <f>V20</f>
        <v>24234</v>
      </c>
      <c r="W46" s="502">
        <f>W20</f>
        <v>25200</v>
      </c>
      <c r="X46" s="503">
        <f>(V46-W46)/W46</f>
        <v>-3.833333333333333E-2</v>
      </c>
      <c r="Y46" s="507">
        <f t="shared" si="3"/>
        <v>1.853177334250975</v>
      </c>
      <c r="Z46" s="508">
        <f t="shared" si="3"/>
        <v>2.1771058315334773</v>
      </c>
    </row>
    <row r="47" spans="1:26" s="498" customFormat="1" ht="15.75" thickBot="1">
      <c r="A47" s="509" t="s">
        <v>62</v>
      </c>
      <c r="B47" s="510"/>
      <c r="C47" s="511">
        <f>C23</f>
        <v>9808</v>
      </c>
      <c r="D47" s="512">
        <f>D23</f>
        <v>7977</v>
      </c>
      <c r="E47" s="513">
        <f>(C47-D47)/D47</f>
        <v>0.22953491287451422</v>
      </c>
      <c r="F47" s="511">
        <f>F23</f>
        <v>4123</v>
      </c>
      <c r="G47" s="512">
        <f>G23</f>
        <v>3759</v>
      </c>
      <c r="H47" s="513">
        <f>(F47-G47)/G47</f>
        <v>9.683426443202979E-2</v>
      </c>
      <c r="I47" s="511">
        <f>I23</f>
        <v>5685</v>
      </c>
      <c r="J47" s="512">
        <f>J23</f>
        <v>4218</v>
      </c>
      <c r="K47" s="513">
        <f>(I47-J47)/J47</f>
        <v>0.34779516358463725</v>
      </c>
      <c r="L47" s="474"/>
      <c r="M47" s="514">
        <f t="shared" si="2"/>
        <v>0.53456852096928764</v>
      </c>
      <c r="N47" s="515">
        <f t="shared" si="2"/>
        <v>0.50746197492013545</v>
      </c>
      <c r="O47" s="516">
        <f>ROUND(+M47-N47,3)*100</f>
        <v>2.7</v>
      </c>
      <c r="P47" s="511">
        <f>P23</f>
        <v>11714</v>
      </c>
      <c r="Q47" s="512">
        <f>Q23</f>
        <v>10643</v>
      </c>
      <c r="R47" s="513">
        <f>(P47-Q47)/Q47</f>
        <v>0.10062952175138588</v>
      </c>
      <c r="S47" s="511">
        <f>S23</f>
        <v>21913</v>
      </c>
      <c r="T47" s="512">
        <f>T23</f>
        <v>20973</v>
      </c>
      <c r="U47" s="513">
        <f>(S47-T47)/T47</f>
        <v>4.4819529871739858E-2</v>
      </c>
      <c r="V47" s="511">
        <f>V23</f>
        <v>24194</v>
      </c>
      <c r="W47" s="512">
        <f>W23</f>
        <v>21558</v>
      </c>
      <c r="X47" s="513">
        <f>(V47-W47)/W47</f>
        <v>0.12227479358010947</v>
      </c>
      <c r="Y47" s="517">
        <f t="shared" si="3"/>
        <v>2.4667618270799347</v>
      </c>
      <c r="Z47" s="518">
        <f t="shared" si="3"/>
        <v>2.702519744264761</v>
      </c>
    </row>
    <row r="48" spans="1:26" ht="4.5" customHeight="1" thickBot="1">
      <c r="A48" s="419"/>
      <c r="B48" s="420"/>
      <c r="C48" s="421"/>
      <c r="D48" s="421"/>
      <c r="E48" s="480"/>
      <c r="F48" s="421"/>
      <c r="G48" s="421"/>
      <c r="H48" s="480"/>
      <c r="I48" s="421"/>
      <c r="J48" s="421"/>
      <c r="K48" s="481"/>
      <c r="L48" s="422"/>
      <c r="M48" s="424"/>
      <c r="N48" s="424"/>
      <c r="O48" s="482"/>
      <c r="P48" s="421"/>
      <c r="Q48" s="421"/>
      <c r="R48" s="480"/>
      <c r="S48" s="421"/>
      <c r="T48" s="421"/>
      <c r="U48" s="480"/>
      <c r="V48" s="421"/>
      <c r="W48" s="421"/>
      <c r="X48" s="480"/>
      <c r="Y48" s="483"/>
      <c r="Z48" s="483"/>
    </row>
    <row r="49" spans="1:26" ht="16.5" thickBot="1">
      <c r="A49" s="428" t="s">
        <v>63</v>
      </c>
      <c r="B49" s="429"/>
      <c r="C49" s="430">
        <f>SUM(C43:C47)</f>
        <v>184030</v>
      </c>
      <c r="D49" s="430">
        <f>SUM(D43:D47)</f>
        <v>163984</v>
      </c>
      <c r="E49" s="431">
        <f>(C49-D49)/D49</f>
        <v>0.12224363352522197</v>
      </c>
      <c r="F49" s="430">
        <f>SUM(F43:F47)</f>
        <v>110114</v>
      </c>
      <c r="G49" s="430">
        <f>SUM(G43:G47)</f>
        <v>98297</v>
      </c>
      <c r="H49" s="431">
        <f>(F49-G49)/G49</f>
        <v>0.1202173006297242</v>
      </c>
      <c r="I49" s="430">
        <f>SUM(I43:I47)</f>
        <v>73916</v>
      </c>
      <c r="J49" s="430">
        <f>SUM(J43:J47)</f>
        <v>65687</v>
      </c>
      <c r="K49" s="431">
        <f>(I49-J49)/J49</f>
        <v>0.12527592978823815</v>
      </c>
      <c r="L49" s="484"/>
      <c r="M49" s="433">
        <f>P49/S49</f>
        <v>0.59257765120852701</v>
      </c>
      <c r="N49" s="433">
        <f>Q49/T49</f>
        <v>0.5787014628032221</v>
      </c>
      <c r="O49" s="434">
        <f>ROUND(+M49-N49,3)*100</f>
        <v>1.4000000000000001</v>
      </c>
      <c r="P49" s="430">
        <f>SUM(P43:P47)</f>
        <v>223272</v>
      </c>
      <c r="Q49" s="430">
        <f>SUM(Q43:Q47)</f>
        <v>227160</v>
      </c>
      <c r="R49" s="431">
        <f>(P49-Q49)/Q49</f>
        <v>-1.711568938193344E-2</v>
      </c>
      <c r="S49" s="430">
        <f>SUM(S43:S47)</f>
        <v>376781</v>
      </c>
      <c r="T49" s="430">
        <f>SUM(T43:T47)</f>
        <v>392534</v>
      </c>
      <c r="U49" s="431">
        <f>(S49-T49)/T49</f>
        <v>-4.0131555483091913E-2</v>
      </c>
      <c r="V49" s="430">
        <f>SUM(V43:V47)</f>
        <v>416551</v>
      </c>
      <c r="W49" s="430">
        <f>SUM(W43:W47)</f>
        <v>411024</v>
      </c>
      <c r="X49" s="431">
        <f>(V49-W49)/W49</f>
        <v>1.3446903343843668E-2</v>
      </c>
      <c r="Y49" s="485">
        <f>V49/C49</f>
        <v>2.263495082323534</v>
      </c>
      <c r="Z49" s="486">
        <f>W49/D49</f>
        <v>2.5064884378963801</v>
      </c>
    </row>
    <row r="50" spans="1:26" ht="11.25" customHeight="1">
      <c r="A50" s="487"/>
      <c r="B50" s="487"/>
      <c r="C50" s="487"/>
      <c r="D50" s="487"/>
      <c r="E50" s="488"/>
      <c r="F50" s="487"/>
      <c r="G50" s="487"/>
      <c r="H50" s="488"/>
      <c r="I50" s="487"/>
      <c r="J50" s="487"/>
      <c r="K50" s="488"/>
      <c r="L50" s="487"/>
      <c r="M50" s="489"/>
      <c r="N50" s="489"/>
      <c r="O50" s="488"/>
      <c r="P50" s="487"/>
      <c r="Q50" s="487"/>
      <c r="R50" s="487"/>
      <c r="S50" s="487"/>
      <c r="T50" s="487"/>
      <c r="U50" s="487"/>
      <c r="V50" s="487"/>
      <c r="W50" s="487"/>
      <c r="X50" s="487"/>
      <c r="Y50" s="487"/>
      <c r="Z50" s="487"/>
    </row>
    <row r="51" spans="1:26">
      <c r="A51" s="519" t="s">
        <v>67</v>
      </c>
      <c r="C51" s="490"/>
      <c r="D51" s="490"/>
    </row>
    <row r="52" spans="1:26">
      <c r="A52" s="519"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521" customWidth="1"/>
    <col min="2" max="2" width="30.5703125" style="521" bestFit="1" customWidth="1"/>
    <col min="3" max="4" width="11.42578125" style="521" bestFit="1" customWidth="1"/>
    <col min="5" max="5" width="13.85546875" style="521" customWidth="1"/>
    <col min="6" max="7" width="11.42578125" style="521" bestFit="1" customWidth="1"/>
    <col min="8" max="8" width="11.28515625" style="521" customWidth="1"/>
    <col min="9" max="10" width="9.5703125" style="521" bestFit="1" customWidth="1"/>
    <col min="11" max="11" width="11.28515625" style="521" customWidth="1"/>
    <col min="12" max="12" width="1.140625" style="521" customWidth="1"/>
    <col min="13" max="14" width="11.42578125" style="521" bestFit="1" customWidth="1"/>
    <col min="15" max="15" width="10.28515625" style="521" bestFit="1" customWidth="1"/>
    <col min="16" max="17" width="11.42578125" style="521" customWidth="1"/>
    <col min="18" max="18" width="11.28515625" style="521" customWidth="1"/>
    <col min="19" max="19" width="12.5703125" style="521" customWidth="1"/>
    <col min="20" max="20" width="12" style="521" customWidth="1"/>
    <col min="21" max="21" width="11.28515625" style="521" customWidth="1"/>
    <col min="22" max="22" width="11.7109375" style="521" customWidth="1"/>
    <col min="23" max="24" width="11.28515625" style="521" customWidth="1"/>
    <col min="25" max="26" width="12.28515625" style="521"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2" customFormat="1" ht="26.25" customHeight="1">
      <c r="A2" s="520" t="s">
        <v>69</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2" customFormat="1" ht="20.25" customHeight="1">
      <c r="A3" s="523"/>
      <c r="B3" s="523"/>
      <c r="C3" s="523"/>
      <c r="D3" s="523"/>
      <c r="E3" s="523"/>
      <c r="F3" s="523"/>
      <c r="G3" s="523"/>
      <c r="H3" s="523"/>
      <c r="I3" s="523"/>
      <c r="J3" s="523"/>
      <c r="K3" s="523"/>
      <c r="L3" s="523"/>
      <c r="M3" s="523"/>
      <c r="N3" s="523"/>
      <c r="O3" s="524"/>
      <c r="P3" s="523"/>
      <c r="Q3" s="523"/>
      <c r="R3" s="523"/>
      <c r="S3" s="523"/>
      <c r="T3" s="523"/>
      <c r="U3" s="523"/>
      <c r="V3" s="523"/>
      <c r="W3" s="523"/>
      <c r="X3" s="523"/>
      <c r="Y3" s="525"/>
      <c r="Z3" s="525"/>
    </row>
    <row r="4" spans="1:26" ht="24" thickBot="1">
      <c r="A4" s="526" t="s">
        <v>70</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531" t="s">
        <v>41</v>
      </c>
      <c r="L5" s="532"/>
      <c r="M5" s="533" t="s">
        <v>44</v>
      </c>
      <c r="N5" s="533"/>
      <c r="O5" s="530" t="s">
        <v>45</v>
      </c>
      <c r="P5" s="529" t="s">
        <v>46</v>
      </c>
      <c r="Q5" s="529"/>
      <c r="R5" s="530" t="s">
        <v>41</v>
      </c>
      <c r="S5" s="529" t="s">
        <v>47</v>
      </c>
      <c r="T5" s="529"/>
      <c r="U5" s="530" t="s">
        <v>41</v>
      </c>
      <c r="V5" s="529" t="s">
        <v>48</v>
      </c>
      <c r="W5" s="529"/>
      <c r="X5" s="530" t="s">
        <v>41</v>
      </c>
      <c r="Y5" s="534" t="s">
        <v>49</v>
      </c>
      <c r="Z5" s="535"/>
    </row>
    <row r="6" spans="1:26" ht="30.75" thickBot="1">
      <c r="A6" s="536" t="s">
        <v>50</v>
      </c>
      <c r="B6" s="537" t="s">
        <v>51</v>
      </c>
      <c r="C6" s="538">
        <v>2016</v>
      </c>
      <c r="D6" s="538">
        <v>2015</v>
      </c>
      <c r="E6" s="539" t="s">
        <v>52</v>
      </c>
      <c r="F6" s="538">
        <v>2016</v>
      </c>
      <c r="G6" s="538">
        <v>2015</v>
      </c>
      <c r="H6" s="539" t="s">
        <v>52</v>
      </c>
      <c r="I6" s="538">
        <v>2016</v>
      </c>
      <c r="J6" s="538">
        <v>2015</v>
      </c>
      <c r="K6" s="539" t="s">
        <v>52</v>
      </c>
      <c r="L6" s="540"/>
      <c r="M6" s="541">
        <v>2016</v>
      </c>
      <c r="N6" s="538">
        <v>2015</v>
      </c>
      <c r="O6" s="539" t="s">
        <v>52</v>
      </c>
      <c r="P6" s="538">
        <v>2016</v>
      </c>
      <c r="Q6" s="538">
        <v>2015</v>
      </c>
      <c r="R6" s="539" t="s">
        <v>52</v>
      </c>
      <c r="S6" s="538">
        <v>2016</v>
      </c>
      <c r="T6" s="538">
        <v>2015</v>
      </c>
      <c r="U6" s="539" t="s">
        <v>52</v>
      </c>
      <c r="V6" s="538">
        <v>2016</v>
      </c>
      <c r="W6" s="538">
        <v>2015</v>
      </c>
      <c r="X6" s="539" t="s">
        <v>52</v>
      </c>
      <c r="Y6" s="542">
        <v>2016</v>
      </c>
      <c r="Z6" s="543">
        <v>2015</v>
      </c>
    </row>
    <row r="7" spans="1:26" ht="15">
      <c r="A7" s="544" t="s">
        <v>53</v>
      </c>
      <c r="B7" s="545" t="s">
        <v>54</v>
      </c>
      <c r="C7" s="546">
        <v>34491</v>
      </c>
      <c r="D7" s="546">
        <v>36893</v>
      </c>
      <c r="E7" s="547">
        <v>-6.5107201908221071E-2</v>
      </c>
      <c r="F7" s="546">
        <v>24255</v>
      </c>
      <c r="G7" s="546">
        <v>27508</v>
      </c>
      <c r="H7" s="547">
        <v>-0.11825650719790606</v>
      </c>
      <c r="I7" s="546">
        <v>10236</v>
      </c>
      <c r="J7" s="546">
        <v>9385</v>
      </c>
      <c r="K7" s="547">
        <v>9.0676611614278105E-2</v>
      </c>
      <c r="L7" s="548"/>
      <c r="M7" s="549">
        <v>0.53534326091084172</v>
      </c>
      <c r="N7" s="549">
        <v>0.58729532183642086</v>
      </c>
      <c r="O7" s="550">
        <v>-5.2</v>
      </c>
      <c r="P7" s="546">
        <v>39473</v>
      </c>
      <c r="Q7" s="546">
        <v>43148</v>
      </c>
      <c r="R7" s="547">
        <v>-8.5171966255678133E-2</v>
      </c>
      <c r="S7" s="546">
        <v>73734</v>
      </c>
      <c r="T7" s="546">
        <v>73469</v>
      </c>
      <c r="U7" s="547">
        <v>3.6069634811961506E-3</v>
      </c>
      <c r="V7" s="546">
        <v>77045</v>
      </c>
      <c r="W7" s="546">
        <v>83853</v>
      </c>
      <c r="X7" s="547">
        <v>-8.1189701024411767E-2</v>
      </c>
      <c r="Y7" s="551">
        <v>2.2337711287002406</v>
      </c>
      <c r="Z7" s="552">
        <v>2.2728701921773777</v>
      </c>
    </row>
    <row r="8" spans="1:26" ht="15">
      <c r="A8" s="553"/>
      <c r="B8" s="545" t="s">
        <v>55</v>
      </c>
      <c r="C8" s="546">
        <v>77820</v>
      </c>
      <c r="D8" s="546">
        <v>58331</v>
      </c>
      <c r="E8" s="547">
        <v>0.33411050727743397</v>
      </c>
      <c r="F8" s="546">
        <v>55126</v>
      </c>
      <c r="G8" s="546">
        <v>44931</v>
      </c>
      <c r="H8" s="547">
        <v>0.22690347421602011</v>
      </c>
      <c r="I8" s="546">
        <v>22694</v>
      </c>
      <c r="J8" s="546">
        <v>13400</v>
      </c>
      <c r="K8" s="547">
        <v>0.69358208955223877</v>
      </c>
      <c r="L8" s="548"/>
      <c r="M8" s="549">
        <v>0.83511620951140986</v>
      </c>
      <c r="N8" s="549">
        <v>0.81436215894827246</v>
      </c>
      <c r="O8" s="550">
        <v>2.1</v>
      </c>
      <c r="P8" s="546">
        <v>94931</v>
      </c>
      <c r="Q8" s="546">
        <v>73962</v>
      </c>
      <c r="R8" s="547">
        <v>0.28351045131283631</v>
      </c>
      <c r="S8" s="546">
        <v>113674</v>
      </c>
      <c r="T8" s="546">
        <v>90822</v>
      </c>
      <c r="U8" s="547">
        <v>0.25161304529739492</v>
      </c>
      <c r="V8" s="546">
        <v>188076</v>
      </c>
      <c r="W8" s="546">
        <v>137693</v>
      </c>
      <c r="X8" s="547">
        <v>0.36590821610394136</v>
      </c>
      <c r="Y8" s="551">
        <v>2.4168080185042404</v>
      </c>
      <c r="Z8" s="552">
        <v>2.3605458504054448</v>
      </c>
    </row>
    <row r="9" spans="1:26" ht="15.75" thickBot="1">
      <c r="A9" s="554"/>
      <c r="B9" s="545" t="s">
        <v>56</v>
      </c>
      <c r="C9" s="546">
        <v>266530</v>
      </c>
      <c r="D9" s="546">
        <v>274997</v>
      </c>
      <c r="E9" s="547">
        <v>-3.0789426793746841E-2</v>
      </c>
      <c r="F9" s="546">
        <v>218667</v>
      </c>
      <c r="G9" s="546">
        <v>222500</v>
      </c>
      <c r="H9" s="547">
        <v>-1.722696629213483E-2</v>
      </c>
      <c r="I9" s="546">
        <v>47863</v>
      </c>
      <c r="J9" s="546">
        <v>52497</v>
      </c>
      <c r="K9" s="547">
        <v>-8.8271710764424638E-2</v>
      </c>
      <c r="L9" s="548"/>
      <c r="M9" s="549">
        <v>0.77802304328947502</v>
      </c>
      <c r="N9" s="549">
        <v>0.7982965237944688</v>
      </c>
      <c r="O9" s="550">
        <v>-2</v>
      </c>
      <c r="P9" s="546">
        <v>385242</v>
      </c>
      <c r="Q9" s="546">
        <v>424202</v>
      </c>
      <c r="R9" s="547">
        <v>-9.1843037043672596E-2</v>
      </c>
      <c r="S9" s="546">
        <v>495155</v>
      </c>
      <c r="T9" s="546">
        <v>531384</v>
      </c>
      <c r="U9" s="547">
        <v>-6.8178567664814893E-2</v>
      </c>
      <c r="V9" s="546">
        <v>733974</v>
      </c>
      <c r="W9" s="546">
        <v>796363</v>
      </c>
      <c r="X9" s="547">
        <v>-7.8342414200559291E-2</v>
      </c>
      <c r="Y9" s="551">
        <v>2.7538138295876635</v>
      </c>
      <c r="Z9" s="552">
        <v>2.8958970461495945</v>
      </c>
    </row>
    <row r="10" spans="1:26" ht="15.75" thickBot="1">
      <c r="A10" s="555" t="s">
        <v>57</v>
      </c>
      <c r="B10" s="556"/>
      <c r="C10" s="557">
        <v>378841</v>
      </c>
      <c r="D10" s="557">
        <v>370221</v>
      </c>
      <c r="E10" s="558">
        <v>2.3283390191264138E-2</v>
      </c>
      <c r="F10" s="557">
        <v>298048</v>
      </c>
      <c r="G10" s="557">
        <v>294939</v>
      </c>
      <c r="H10" s="558">
        <v>1.0541162748907401E-2</v>
      </c>
      <c r="I10" s="557">
        <v>80793</v>
      </c>
      <c r="J10" s="557">
        <v>75282</v>
      </c>
      <c r="K10" s="558">
        <v>7.3204750139475569E-2</v>
      </c>
      <c r="L10" s="548"/>
      <c r="M10" s="559">
        <v>0.76131580528097775</v>
      </c>
      <c r="N10" s="559">
        <v>0.77811046825026053</v>
      </c>
      <c r="O10" s="560">
        <v>-1.7000000000000002</v>
      </c>
      <c r="P10" s="557">
        <v>519646</v>
      </c>
      <c r="Q10" s="557">
        <v>541312</v>
      </c>
      <c r="R10" s="558">
        <v>-4.0024976353747931E-2</v>
      </c>
      <c r="S10" s="557">
        <v>682563</v>
      </c>
      <c r="T10" s="557">
        <v>695675</v>
      </c>
      <c r="U10" s="558">
        <v>-1.8847881553886513E-2</v>
      </c>
      <c r="V10" s="557">
        <v>999095</v>
      </c>
      <c r="W10" s="557">
        <v>1017909</v>
      </c>
      <c r="X10" s="558">
        <v>-1.8482988164953841E-2</v>
      </c>
      <c r="Y10" s="561">
        <v>2.6372409533287051</v>
      </c>
      <c r="Z10" s="562">
        <v>2.7494631584918197</v>
      </c>
    </row>
    <row r="11" spans="1:26" ht="15">
      <c r="A11" s="544" t="s">
        <v>58</v>
      </c>
      <c r="B11" s="545" t="s">
        <v>54</v>
      </c>
      <c r="C11" s="546">
        <v>46318</v>
      </c>
      <c r="D11" s="546">
        <v>48002</v>
      </c>
      <c r="E11" s="547">
        <v>-3.5081871588683804E-2</v>
      </c>
      <c r="F11" s="546">
        <v>7100</v>
      </c>
      <c r="G11" s="546">
        <v>7696</v>
      </c>
      <c r="H11" s="547">
        <v>-7.7442827442827447E-2</v>
      </c>
      <c r="I11" s="546">
        <v>39218</v>
      </c>
      <c r="J11" s="546">
        <v>40306</v>
      </c>
      <c r="K11" s="547">
        <v>-2.699349972708778E-2</v>
      </c>
      <c r="L11" s="548"/>
      <c r="M11" s="549">
        <v>0.47099803311972588</v>
      </c>
      <c r="N11" s="549">
        <v>0.45549176926269191</v>
      </c>
      <c r="O11" s="550">
        <v>1.6</v>
      </c>
      <c r="P11" s="546">
        <v>37117</v>
      </c>
      <c r="Q11" s="546">
        <v>39513</v>
      </c>
      <c r="R11" s="547">
        <v>-6.0638270948801663E-2</v>
      </c>
      <c r="S11" s="546">
        <v>78805</v>
      </c>
      <c r="T11" s="546">
        <v>86748</v>
      </c>
      <c r="U11" s="547">
        <v>-9.1564070641398071E-2</v>
      </c>
      <c r="V11" s="546">
        <v>92809</v>
      </c>
      <c r="W11" s="546">
        <v>98358</v>
      </c>
      <c r="X11" s="547">
        <v>-5.6416356574960858E-2</v>
      </c>
      <c r="Y11" s="551">
        <v>2.0037350490090247</v>
      </c>
      <c r="Z11" s="552">
        <v>2.0490396233490271</v>
      </c>
    </row>
    <row r="12" spans="1:26" ht="15.75" thickBot="1">
      <c r="A12" s="554"/>
      <c r="B12" s="545" t="s">
        <v>55</v>
      </c>
      <c r="C12" s="546">
        <v>58664</v>
      </c>
      <c r="D12" s="546">
        <v>51072</v>
      </c>
      <c r="E12" s="547">
        <v>0.14865288220551379</v>
      </c>
      <c r="F12" s="546">
        <v>13455</v>
      </c>
      <c r="G12" s="546">
        <v>11601</v>
      </c>
      <c r="H12" s="547">
        <v>0.15981380915438323</v>
      </c>
      <c r="I12" s="546">
        <v>45209</v>
      </c>
      <c r="J12" s="546">
        <v>39471</v>
      </c>
      <c r="K12" s="547">
        <v>0.14537255200020269</v>
      </c>
      <c r="L12" s="548"/>
      <c r="M12" s="549">
        <v>0.66621366462615306</v>
      </c>
      <c r="N12" s="549">
        <v>0.69668024221638714</v>
      </c>
      <c r="O12" s="550">
        <v>-3</v>
      </c>
      <c r="P12" s="546">
        <v>55395</v>
      </c>
      <c r="Q12" s="546">
        <v>52003</v>
      </c>
      <c r="R12" s="547">
        <v>6.5227006134261481E-2</v>
      </c>
      <c r="S12" s="546">
        <v>83149</v>
      </c>
      <c r="T12" s="546">
        <v>74644</v>
      </c>
      <c r="U12" s="547">
        <v>0.11394083918332351</v>
      </c>
      <c r="V12" s="546">
        <v>135019</v>
      </c>
      <c r="W12" s="546">
        <v>121927</v>
      </c>
      <c r="X12" s="547">
        <v>0.10737572481894904</v>
      </c>
      <c r="Y12" s="551">
        <v>2.3015648438565388</v>
      </c>
      <c r="Z12" s="552">
        <v>2.3873551065162908</v>
      </c>
    </row>
    <row r="13" spans="1:26" ht="15.75" thickBot="1">
      <c r="A13" s="555" t="s">
        <v>57</v>
      </c>
      <c r="B13" s="556"/>
      <c r="C13" s="557">
        <v>104982</v>
      </c>
      <c r="D13" s="557">
        <v>99074</v>
      </c>
      <c r="E13" s="558">
        <v>5.9632194117528313E-2</v>
      </c>
      <c r="F13" s="557">
        <v>20555</v>
      </c>
      <c r="G13" s="557">
        <v>19297</v>
      </c>
      <c r="H13" s="558">
        <v>6.5191480541016741E-2</v>
      </c>
      <c r="I13" s="557">
        <v>84427</v>
      </c>
      <c r="J13" s="557">
        <v>79777</v>
      </c>
      <c r="K13" s="558">
        <v>5.8287476340298586E-2</v>
      </c>
      <c r="L13" s="548"/>
      <c r="M13" s="559">
        <v>0.57122392778196274</v>
      </c>
      <c r="N13" s="559">
        <v>0.56704173688906512</v>
      </c>
      <c r="O13" s="560">
        <v>0.4</v>
      </c>
      <c r="P13" s="557">
        <v>92512</v>
      </c>
      <c r="Q13" s="557">
        <v>91516</v>
      </c>
      <c r="R13" s="558">
        <v>1.0883342803444206E-2</v>
      </c>
      <c r="S13" s="557">
        <v>161954</v>
      </c>
      <c r="T13" s="557">
        <v>161392</v>
      </c>
      <c r="U13" s="558">
        <v>3.4822048180826806E-3</v>
      </c>
      <c r="V13" s="557">
        <v>227828</v>
      </c>
      <c r="W13" s="557">
        <v>220285</v>
      </c>
      <c r="X13" s="558">
        <v>3.4242004675760947E-2</v>
      </c>
      <c r="Y13" s="561">
        <v>2.1701625040483132</v>
      </c>
      <c r="Z13" s="562">
        <v>2.2234390455619031</v>
      </c>
    </row>
    <row r="14" spans="1:26" ht="15">
      <c r="A14" s="544" t="s">
        <v>59</v>
      </c>
      <c r="B14" s="545" t="s">
        <v>54</v>
      </c>
      <c r="C14" s="546">
        <v>6339</v>
      </c>
      <c r="D14" s="546">
        <v>7627</v>
      </c>
      <c r="E14" s="547">
        <v>-0.16887373803592501</v>
      </c>
      <c r="F14" s="546">
        <v>1158</v>
      </c>
      <c r="G14" s="546">
        <v>1446</v>
      </c>
      <c r="H14" s="547">
        <v>-0.19917012448132779</v>
      </c>
      <c r="I14" s="546">
        <v>5181</v>
      </c>
      <c r="J14" s="546">
        <v>6181</v>
      </c>
      <c r="K14" s="547">
        <v>-0.16178611875101118</v>
      </c>
      <c r="L14" s="548"/>
      <c r="M14" s="549">
        <v>0.37719229869826176</v>
      </c>
      <c r="N14" s="549">
        <v>0.42131327953044756</v>
      </c>
      <c r="O14" s="550">
        <v>-4.3999999999999995</v>
      </c>
      <c r="P14" s="546">
        <v>4839</v>
      </c>
      <c r="Q14" s="546">
        <v>6891</v>
      </c>
      <c r="R14" s="547">
        <v>-0.29777971266869829</v>
      </c>
      <c r="S14" s="546">
        <v>12829</v>
      </c>
      <c r="T14" s="546">
        <v>16356</v>
      </c>
      <c r="U14" s="547">
        <v>-0.21563952066519931</v>
      </c>
      <c r="V14" s="546">
        <v>12033</v>
      </c>
      <c r="W14" s="546">
        <v>17234</v>
      </c>
      <c r="X14" s="547">
        <v>-0.30178716490658003</v>
      </c>
      <c r="Y14" s="551">
        <v>1.898248935163275</v>
      </c>
      <c r="Z14" s="552">
        <v>2.25960403828504</v>
      </c>
    </row>
    <row r="15" spans="1:26" ht="15">
      <c r="A15" s="553"/>
      <c r="B15" s="545" t="s">
        <v>55</v>
      </c>
      <c r="C15" s="546">
        <v>27564</v>
      </c>
      <c r="D15" s="546">
        <v>28267</v>
      </c>
      <c r="E15" s="547">
        <v>-2.4869989740687021E-2</v>
      </c>
      <c r="F15" s="546">
        <v>11897</v>
      </c>
      <c r="G15" s="546">
        <v>14568</v>
      </c>
      <c r="H15" s="547">
        <v>-0.1833470620538166</v>
      </c>
      <c r="I15" s="546">
        <v>15667</v>
      </c>
      <c r="J15" s="546">
        <v>13699</v>
      </c>
      <c r="K15" s="547">
        <v>0.14366012117672822</v>
      </c>
      <c r="L15" s="548"/>
      <c r="M15" s="549">
        <v>0.55255543096900206</v>
      </c>
      <c r="N15" s="549">
        <v>0.62058327132823987</v>
      </c>
      <c r="O15" s="550">
        <v>-6.8000000000000007</v>
      </c>
      <c r="P15" s="546">
        <v>30553</v>
      </c>
      <c r="Q15" s="546">
        <v>34196</v>
      </c>
      <c r="R15" s="547">
        <v>-0.10653292782781612</v>
      </c>
      <c r="S15" s="546">
        <v>55294</v>
      </c>
      <c r="T15" s="546">
        <v>55103</v>
      </c>
      <c r="U15" s="547">
        <v>3.466235958114803E-3</v>
      </c>
      <c r="V15" s="546">
        <v>66232</v>
      </c>
      <c r="W15" s="546">
        <v>69452</v>
      </c>
      <c r="X15" s="547">
        <v>-4.6362955710418707E-2</v>
      </c>
      <c r="Y15" s="551">
        <v>2.4028442896531708</v>
      </c>
      <c r="Z15" s="552">
        <v>2.456999327838115</v>
      </c>
    </row>
    <row r="16" spans="1:26" ht="15.75" thickBot="1">
      <c r="A16" s="554"/>
      <c r="B16" s="545" t="s">
        <v>56</v>
      </c>
      <c r="C16" s="546">
        <v>106469</v>
      </c>
      <c r="D16" s="546">
        <v>97841</v>
      </c>
      <c r="E16" s="547">
        <v>8.8183890189184488E-2</v>
      </c>
      <c r="F16" s="546">
        <v>58245</v>
      </c>
      <c r="G16" s="546">
        <v>44186</v>
      </c>
      <c r="H16" s="547">
        <v>0.31817770334495088</v>
      </c>
      <c r="I16" s="546">
        <v>48224</v>
      </c>
      <c r="J16" s="546">
        <v>53655</v>
      </c>
      <c r="K16" s="547">
        <v>-0.10122076227751374</v>
      </c>
      <c r="L16" s="548"/>
      <c r="M16" s="549">
        <v>0.68632438943961016</v>
      </c>
      <c r="N16" s="549">
        <v>0.69023813965056269</v>
      </c>
      <c r="O16" s="550">
        <v>-0.4</v>
      </c>
      <c r="P16" s="546">
        <v>101983</v>
      </c>
      <c r="Q16" s="546">
        <v>111011</v>
      </c>
      <c r="R16" s="547">
        <v>-8.1325274071938819E-2</v>
      </c>
      <c r="S16" s="546">
        <v>148593</v>
      </c>
      <c r="T16" s="546">
        <v>160830</v>
      </c>
      <c r="U16" s="547">
        <v>-7.6086551016601375E-2</v>
      </c>
      <c r="V16" s="546">
        <v>277301</v>
      </c>
      <c r="W16" s="546">
        <v>284005</v>
      </c>
      <c r="X16" s="547">
        <v>-2.3605218217989121E-2</v>
      </c>
      <c r="Y16" s="551">
        <v>2.6045233823929972</v>
      </c>
      <c r="Z16" s="552">
        <v>2.9027197187273228</v>
      </c>
    </row>
    <row r="17" spans="1:26" ht="15.75" thickBot="1">
      <c r="A17" s="555" t="s">
        <v>57</v>
      </c>
      <c r="B17" s="556"/>
      <c r="C17" s="557">
        <v>140372</v>
      </c>
      <c r="D17" s="557">
        <v>133735</v>
      </c>
      <c r="E17" s="558">
        <v>4.9627995663065014E-2</v>
      </c>
      <c r="F17" s="557">
        <v>71300</v>
      </c>
      <c r="G17" s="557">
        <v>60200</v>
      </c>
      <c r="H17" s="558">
        <v>0.18438538205980065</v>
      </c>
      <c r="I17" s="557">
        <v>69072</v>
      </c>
      <c r="J17" s="557">
        <v>73535</v>
      </c>
      <c r="K17" s="558">
        <v>-6.0692187393758076E-2</v>
      </c>
      <c r="L17" s="548"/>
      <c r="M17" s="559">
        <v>0.63389412872146034</v>
      </c>
      <c r="N17" s="559">
        <v>0.65477917594031576</v>
      </c>
      <c r="O17" s="560">
        <v>-2.1</v>
      </c>
      <c r="P17" s="557">
        <v>137375</v>
      </c>
      <c r="Q17" s="557">
        <v>152098</v>
      </c>
      <c r="R17" s="558">
        <v>-9.6799431945193234E-2</v>
      </c>
      <c r="S17" s="557">
        <v>216716</v>
      </c>
      <c r="T17" s="557">
        <v>232289</v>
      </c>
      <c r="U17" s="558">
        <v>-6.7041487113035911E-2</v>
      </c>
      <c r="V17" s="557">
        <v>355566</v>
      </c>
      <c r="W17" s="557">
        <v>370691</v>
      </c>
      <c r="X17" s="558">
        <v>-4.0802177554890733E-2</v>
      </c>
      <c r="Y17" s="561">
        <v>2.5330265295073091</v>
      </c>
      <c r="Z17" s="562">
        <v>2.7718323550304707</v>
      </c>
    </row>
    <row r="18" spans="1:26" ht="15">
      <c r="A18" s="544" t="s">
        <v>60</v>
      </c>
      <c r="B18" s="545" t="s">
        <v>54</v>
      </c>
      <c r="C18" s="546">
        <v>11781</v>
      </c>
      <c r="D18" s="546">
        <v>11891</v>
      </c>
      <c r="E18" s="547">
        <v>-9.2506938020351526E-3</v>
      </c>
      <c r="F18" s="546">
        <v>2624</v>
      </c>
      <c r="G18" s="546">
        <v>2425</v>
      </c>
      <c r="H18" s="547">
        <v>8.2061855670103087E-2</v>
      </c>
      <c r="I18" s="546">
        <v>9157</v>
      </c>
      <c r="J18" s="546">
        <v>9466</v>
      </c>
      <c r="K18" s="547">
        <v>-3.2643143883372069E-2</v>
      </c>
      <c r="L18" s="548"/>
      <c r="M18" s="549">
        <v>0.40200516096281569</v>
      </c>
      <c r="N18" s="549">
        <v>0.43054621848739494</v>
      </c>
      <c r="O18" s="550">
        <v>-2.9000000000000004</v>
      </c>
      <c r="P18" s="546">
        <v>9503</v>
      </c>
      <c r="Q18" s="546">
        <v>10247</v>
      </c>
      <c r="R18" s="547">
        <v>-7.2606616570703622E-2</v>
      </c>
      <c r="S18" s="546">
        <v>23639</v>
      </c>
      <c r="T18" s="546">
        <v>23800</v>
      </c>
      <c r="U18" s="547">
        <v>-6.7647058823529409E-3</v>
      </c>
      <c r="V18" s="546">
        <v>20095</v>
      </c>
      <c r="W18" s="546">
        <v>22133</v>
      </c>
      <c r="X18" s="547">
        <v>-9.2079699995481865E-2</v>
      </c>
      <c r="Y18" s="551">
        <v>1.7057125880655293</v>
      </c>
      <c r="Z18" s="552">
        <v>1.8613236901858548</v>
      </c>
    </row>
    <row r="19" spans="1:26" ht="15.75" thickBot="1">
      <c r="A19" s="554"/>
      <c r="B19" s="545" t="s">
        <v>61</v>
      </c>
      <c r="C19" s="546">
        <v>33969</v>
      </c>
      <c r="D19" s="546">
        <v>30538</v>
      </c>
      <c r="E19" s="547">
        <v>0.11235182395703713</v>
      </c>
      <c r="F19" s="546">
        <v>13330</v>
      </c>
      <c r="G19" s="546">
        <v>11847</v>
      </c>
      <c r="H19" s="547">
        <v>0.12517937030471848</v>
      </c>
      <c r="I19" s="546">
        <v>20639</v>
      </c>
      <c r="J19" s="546">
        <v>18691</v>
      </c>
      <c r="K19" s="547">
        <v>0.10422128297041357</v>
      </c>
      <c r="L19" s="548"/>
      <c r="M19" s="549">
        <v>0.63961731207289296</v>
      </c>
      <c r="N19" s="549">
        <v>0.62588662333092582</v>
      </c>
      <c r="O19" s="550">
        <v>1.4000000000000001</v>
      </c>
      <c r="P19" s="546">
        <v>35099</v>
      </c>
      <c r="Q19" s="546">
        <v>33796</v>
      </c>
      <c r="R19" s="547">
        <v>3.8554858563143564E-2</v>
      </c>
      <c r="S19" s="546">
        <v>54875</v>
      </c>
      <c r="T19" s="546">
        <v>53997</v>
      </c>
      <c r="U19" s="547">
        <v>1.6260162601626018E-2</v>
      </c>
      <c r="V19" s="546">
        <v>74918</v>
      </c>
      <c r="W19" s="546">
        <v>69957</v>
      </c>
      <c r="X19" s="547">
        <v>7.0914990637105657E-2</v>
      </c>
      <c r="Y19" s="551">
        <v>2.2054814683976569</v>
      </c>
      <c r="Z19" s="552">
        <v>2.2908179972493286</v>
      </c>
    </row>
    <row r="20" spans="1:26" ht="15.75" thickBot="1">
      <c r="A20" s="555" t="s">
        <v>57</v>
      </c>
      <c r="B20" s="556"/>
      <c r="C20" s="557">
        <v>45750</v>
      </c>
      <c r="D20" s="557">
        <v>42429</v>
      </c>
      <c r="E20" s="558">
        <v>7.8271936647104579E-2</v>
      </c>
      <c r="F20" s="557">
        <v>15954</v>
      </c>
      <c r="G20" s="557">
        <v>14272</v>
      </c>
      <c r="H20" s="558">
        <v>0.11785313901345291</v>
      </c>
      <c r="I20" s="557">
        <v>29796</v>
      </c>
      <c r="J20" s="557">
        <v>28157</v>
      </c>
      <c r="K20" s="558">
        <v>5.8209326277657424E-2</v>
      </c>
      <c r="L20" s="548"/>
      <c r="M20" s="559">
        <v>0.56807703084800165</v>
      </c>
      <c r="N20" s="559">
        <v>0.5661272285563711</v>
      </c>
      <c r="O20" s="560">
        <v>0.2</v>
      </c>
      <c r="P20" s="557">
        <v>44602</v>
      </c>
      <c r="Q20" s="557">
        <v>44043</v>
      </c>
      <c r="R20" s="558">
        <v>1.2692141770542424E-2</v>
      </c>
      <c r="S20" s="557">
        <v>78514</v>
      </c>
      <c r="T20" s="557">
        <v>77797</v>
      </c>
      <c r="U20" s="558">
        <v>9.216293687417252E-3</v>
      </c>
      <c r="V20" s="557">
        <v>95013</v>
      </c>
      <c r="W20" s="557">
        <v>92090</v>
      </c>
      <c r="X20" s="558">
        <v>3.1740688456944291E-2</v>
      </c>
      <c r="Y20" s="561">
        <v>2.0767868852459017</v>
      </c>
      <c r="Z20" s="562">
        <v>2.1704494567394943</v>
      </c>
    </row>
    <row r="21" spans="1:26" ht="15">
      <c r="A21" s="544" t="s">
        <v>62</v>
      </c>
      <c r="B21" s="545" t="s">
        <v>54</v>
      </c>
      <c r="C21" s="546">
        <v>7476</v>
      </c>
      <c r="D21" s="546">
        <v>7125</v>
      </c>
      <c r="E21" s="547">
        <v>4.9263157894736842E-2</v>
      </c>
      <c r="F21" s="546">
        <v>2629</v>
      </c>
      <c r="G21" s="546">
        <v>2550</v>
      </c>
      <c r="H21" s="547">
        <v>3.0980392156862744E-2</v>
      </c>
      <c r="I21" s="546">
        <v>4847</v>
      </c>
      <c r="J21" s="546">
        <v>4575</v>
      </c>
      <c r="K21" s="547">
        <v>5.9453551912568306E-2</v>
      </c>
      <c r="L21" s="548"/>
      <c r="M21" s="549">
        <v>0.56155579114762788</v>
      </c>
      <c r="N21" s="549">
        <v>0.56140593648377501</v>
      </c>
      <c r="O21" s="550">
        <v>0</v>
      </c>
      <c r="P21" s="546">
        <v>8475</v>
      </c>
      <c r="Q21" s="546">
        <v>8114</v>
      </c>
      <c r="R21" s="547">
        <v>4.449100320433818E-2</v>
      </c>
      <c r="S21" s="546">
        <v>15092</v>
      </c>
      <c r="T21" s="546">
        <v>14453</v>
      </c>
      <c r="U21" s="547">
        <v>4.4212274268317996E-2</v>
      </c>
      <c r="V21" s="546">
        <v>16757</v>
      </c>
      <c r="W21" s="546">
        <v>15731</v>
      </c>
      <c r="X21" s="547">
        <v>6.5221537092365389E-2</v>
      </c>
      <c r="Y21" s="551">
        <v>2.2414392723381487</v>
      </c>
      <c r="Z21" s="552">
        <v>2.2078596491228071</v>
      </c>
    </row>
    <row r="22" spans="1:26" ht="15.75" thickBot="1">
      <c r="A22" s="554"/>
      <c r="B22" s="545" t="s">
        <v>55</v>
      </c>
      <c r="C22" s="546">
        <v>28162</v>
      </c>
      <c r="D22" s="546">
        <v>25753</v>
      </c>
      <c r="E22" s="547">
        <v>9.3542499902923931E-2</v>
      </c>
      <c r="F22" s="546">
        <v>12575</v>
      </c>
      <c r="G22" s="546">
        <v>13259</v>
      </c>
      <c r="H22" s="547">
        <v>-5.1587600874877439E-2</v>
      </c>
      <c r="I22" s="546">
        <v>15587</v>
      </c>
      <c r="J22" s="546">
        <v>12494</v>
      </c>
      <c r="K22" s="547">
        <v>0.24755882823755401</v>
      </c>
      <c r="L22" s="548"/>
      <c r="M22" s="549">
        <v>0.6933843227083899</v>
      </c>
      <c r="N22" s="549">
        <v>0.70779582736104474</v>
      </c>
      <c r="O22" s="550">
        <v>-1.4000000000000001</v>
      </c>
      <c r="P22" s="546">
        <v>35719</v>
      </c>
      <c r="Q22" s="546">
        <v>35554</v>
      </c>
      <c r="R22" s="547">
        <v>4.6408280362265847E-3</v>
      </c>
      <c r="S22" s="546">
        <v>51514</v>
      </c>
      <c r="T22" s="546">
        <v>50232</v>
      </c>
      <c r="U22" s="547">
        <v>2.5521579869405956E-2</v>
      </c>
      <c r="V22" s="546">
        <v>86930</v>
      </c>
      <c r="W22" s="546">
        <v>86881</v>
      </c>
      <c r="X22" s="547">
        <v>5.6398982516315415E-4</v>
      </c>
      <c r="Y22" s="551">
        <v>3.0867836091186707</v>
      </c>
      <c r="Z22" s="552">
        <v>3.3736263736263736</v>
      </c>
    </row>
    <row r="23" spans="1:26" ht="15.75" thickBot="1">
      <c r="A23" s="563" t="s">
        <v>57</v>
      </c>
      <c r="B23" s="564"/>
      <c r="C23" s="565">
        <v>35638</v>
      </c>
      <c r="D23" s="565">
        <v>32878</v>
      </c>
      <c r="E23" s="566">
        <v>8.3946712087109923E-2</v>
      </c>
      <c r="F23" s="565">
        <v>15204</v>
      </c>
      <c r="G23" s="565">
        <v>15809</v>
      </c>
      <c r="H23" s="566">
        <v>-3.8269340249225126E-2</v>
      </c>
      <c r="I23" s="565">
        <v>20434</v>
      </c>
      <c r="J23" s="565">
        <v>17069</v>
      </c>
      <c r="K23" s="566">
        <v>0.1971410158767356</v>
      </c>
      <c r="L23" s="567"/>
      <c r="M23" s="568">
        <v>0.66351379755577578</v>
      </c>
      <c r="N23" s="568">
        <v>0.67508695988250755</v>
      </c>
      <c r="O23" s="569">
        <v>-1.2</v>
      </c>
      <c r="P23" s="565">
        <v>44194</v>
      </c>
      <c r="Q23" s="565">
        <v>43668</v>
      </c>
      <c r="R23" s="566">
        <v>1.2045433727214436E-2</v>
      </c>
      <c r="S23" s="565">
        <v>66606</v>
      </c>
      <c r="T23" s="565">
        <v>64685</v>
      </c>
      <c r="U23" s="566">
        <v>2.9697766097240473E-2</v>
      </c>
      <c r="V23" s="565">
        <v>103687</v>
      </c>
      <c r="W23" s="565">
        <v>102612</v>
      </c>
      <c r="X23" s="566">
        <v>1.0476357541028341E-2</v>
      </c>
      <c r="Y23" s="570">
        <v>2.909450586452663</v>
      </c>
      <c r="Z23" s="571">
        <v>3.1209927611168564</v>
      </c>
    </row>
    <row r="24" spans="1:26" ht="4.5" customHeight="1" thickBot="1">
      <c r="A24" s="572"/>
      <c r="B24" s="573"/>
      <c r="C24" s="574"/>
      <c r="D24" s="574"/>
      <c r="E24" s="575" t="e">
        <v>#DIV/0!</v>
      </c>
      <c r="F24" s="574"/>
      <c r="G24" s="574"/>
      <c r="H24" s="575" t="e">
        <v>#DIV/0!</v>
      </c>
      <c r="I24" s="574"/>
      <c r="J24" s="574"/>
      <c r="K24" s="575" t="e">
        <v>#DIV/0!</v>
      </c>
      <c r="L24" s="575"/>
      <c r="M24" s="576"/>
      <c r="N24" s="576"/>
      <c r="O24" s="577">
        <v>0</v>
      </c>
      <c r="P24" s="574"/>
      <c r="Q24" s="574"/>
      <c r="R24" s="575" t="e">
        <v>#DIV/0!</v>
      </c>
      <c r="S24" s="574"/>
      <c r="T24" s="574"/>
      <c r="U24" s="575" t="e">
        <v>#DIV/0!</v>
      </c>
      <c r="V24" s="574"/>
      <c r="W24" s="574"/>
      <c r="X24" s="575" t="e">
        <v>#DIV/0!</v>
      </c>
      <c r="Y24" s="578" t="e">
        <v>#DIV/0!</v>
      </c>
      <c r="Z24" s="579" t="e">
        <v>#DIV/0!</v>
      </c>
    </row>
    <row r="25" spans="1:26" ht="16.5" thickBot="1">
      <c r="A25" s="580" t="s">
        <v>63</v>
      </c>
      <c r="B25" s="581"/>
      <c r="C25" s="582">
        <v>705583</v>
      </c>
      <c r="D25" s="582">
        <v>678337</v>
      </c>
      <c r="E25" s="583">
        <v>4.0165876253248751E-2</v>
      </c>
      <c r="F25" s="582">
        <v>421061</v>
      </c>
      <c r="G25" s="582">
        <v>404517</v>
      </c>
      <c r="H25" s="583">
        <v>4.0898157555801118E-2</v>
      </c>
      <c r="I25" s="582">
        <v>284522</v>
      </c>
      <c r="J25" s="582">
        <v>273820</v>
      </c>
      <c r="K25" s="583">
        <v>3.908406982689358E-2</v>
      </c>
      <c r="L25" s="584"/>
      <c r="M25" s="585">
        <v>0.69492843305400653</v>
      </c>
      <c r="N25" s="585">
        <v>0.70840240356280615</v>
      </c>
      <c r="O25" s="586">
        <v>-1.3</v>
      </c>
      <c r="P25" s="582">
        <v>838329</v>
      </c>
      <c r="Q25" s="582">
        <v>872637</v>
      </c>
      <c r="R25" s="583">
        <v>-3.9315316678068889E-2</v>
      </c>
      <c r="S25" s="582">
        <v>1206353</v>
      </c>
      <c r="T25" s="582">
        <v>1231838</v>
      </c>
      <c r="U25" s="583">
        <v>-2.0688597039545783E-2</v>
      </c>
      <c r="V25" s="582">
        <v>1781189</v>
      </c>
      <c r="W25" s="582">
        <v>1803587</v>
      </c>
      <c r="X25" s="583">
        <v>-1.2418585851417203E-2</v>
      </c>
      <c r="Y25" s="587">
        <v>2.52442164848076</v>
      </c>
      <c r="Z25" s="588">
        <v>2.6588362421628187</v>
      </c>
    </row>
    <row r="26" spans="1:26" s="592" customFormat="1" ht="11.25" customHeight="1" thickBot="1">
      <c r="A26" s="589"/>
      <c r="B26" s="589"/>
      <c r="C26" s="546"/>
      <c r="D26" s="546"/>
      <c r="E26" s="549"/>
      <c r="F26" s="546"/>
      <c r="G26" s="546"/>
      <c r="H26" s="549"/>
      <c r="I26" s="546"/>
      <c r="J26" s="546"/>
      <c r="K26" s="549"/>
      <c r="L26" s="590"/>
      <c r="M26" s="549"/>
      <c r="N26" s="549"/>
      <c r="O26" s="591"/>
      <c r="P26" s="546"/>
      <c r="Q26" s="546"/>
      <c r="R26" s="549"/>
      <c r="S26" s="546"/>
      <c r="T26" s="546"/>
      <c r="U26" s="549"/>
      <c r="V26" s="546"/>
      <c r="W26" s="546"/>
      <c r="X26" s="549"/>
      <c r="Y26" s="591"/>
      <c r="Z26" s="591"/>
    </row>
    <row r="27" spans="1:26" ht="16.5" thickBot="1">
      <c r="A27" s="593" t="s">
        <v>64</v>
      </c>
      <c r="B27" s="594"/>
      <c r="C27" s="595">
        <v>33533</v>
      </c>
      <c r="D27" s="595">
        <v>34797</v>
      </c>
      <c r="E27" s="596">
        <v>-3.6324970543437654E-2</v>
      </c>
      <c r="F27" s="595">
        <v>5487</v>
      </c>
      <c r="G27" s="595">
        <v>6041</v>
      </c>
      <c r="H27" s="596">
        <v>-9.1706671080946864E-2</v>
      </c>
      <c r="I27" s="595">
        <v>28046</v>
      </c>
      <c r="J27" s="595">
        <v>28756</v>
      </c>
      <c r="K27" s="596">
        <v>-2.4690499374043679E-2</v>
      </c>
      <c r="L27" s="597"/>
      <c r="M27" s="598">
        <v>0.47302654414585577</v>
      </c>
      <c r="N27" s="598">
        <v>0.48151025481665632</v>
      </c>
      <c r="O27" s="599">
        <v>-0.8</v>
      </c>
      <c r="P27" s="595">
        <v>25893</v>
      </c>
      <c r="Q27" s="595">
        <v>27891</v>
      </c>
      <c r="R27" s="596">
        <v>-7.1636011616650536E-2</v>
      </c>
      <c r="S27" s="595">
        <v>54739</v>
      </c>
      <c r="T27" s="595">
        <v>57924</v>
      </c>
      <c r="U27" s="596">
        <v>-5.4985843519093983E-2</v>
      </c>
      <c r="V27" s="595">
        <v>68182</v>
      </c>
      <c r="W27" s="595">
        <v>74056</v>
      </c>
      <c r="X27" s="596">
        <v>-7.931835367829751E-2</v>
      </c>
      <c r="Y27" s="600">
        <v>2.0332806489130109</v>
      </c>
      <c r="Z27" s="601">
        <v>2.1282294450671033</v>
      </c>
    </row>
    <row r="28" spans="1:26">
      <c r="O28" s="602"/>
    </row>
    <row r="30" spans="1:26" ht="24" thickBot="1">
      <c r="A30" s="603" t="s">
        <v>65</v>
      </c>
      <c r="B30" s="603"/>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34" t="s">
        <v>49</v>
      </c>
      <c r="Z31" s="535"/>
    </row>
    <row r="32" spans="1:26" ht="28.5" customHeight="1" thickBot="1">
      <c r="A32" s="604" t="s">
        <v>51</v>
      </c>
      <c r="B32" s="605"/>
      <c r="C32" s="538">
        <v>2016</v>
      </c>
      <c r="D32" s="538">
        <v>2015</v>
      </c>
      <c r="E32" s="539" t="s">
        <v>52</v>
      </c>
      <c r="F32" s="538">
        <v>2016</v>
      </c>
      <c r="G32" s="538">
        <v>2015</v>
      </c>
      <c r="H32" s="539" t="s">
        <v>52</v>
      </c>
      <c r="I32" s="538">
        <v>2016</v>
      </c>
      <c r="J32" s="538">
        <v>2015</v>
      </c>
      <c r="K32" s="539" t="s">
        <v>52</v>
      </c>
      <c r="L32" s="540"/>
      <c r="M32" s="538">
        <v>2016</v>
      </c>
      <c r="N32" s="538">
        <v>2015</v>
      </c>
      <c r="O32" s="539" t="s">
        <v>52</v>
      </c>
      <c r="P32" s="538">
        <v>2016</v>
      </c>
      <c r="Q32" s="538">
        <v>2015</v>
      </c>
      <c r="R32" s="539" t="s">
        <v>52</v>
      </c>
      <c r="S32" s="538">
        <v>2016</v>
      </c>
      <c r="T32" s="538">
        <v>2015</v>
      </c>
      <c r="U32" s="539" t="s">
        <v>52</v>
      </c>
      <c r="V32" s="538">
        <v>2016</v>
      </c>
      <c r="W32" s="538">
        <v>2015</v>
      </c>
      <c r="X32" s="539" t="s">
        <v>52</v>
      </c>
      <c r="Y32" s="538">
        <v>2016</v>
      </c>
      <c r="Z32" s="543">
        <v>2015</v>
      </c>
    </row>
    <row r="33" spans="1:26" ht="15">
      <c r="A33" s="606" t="s">
        <v>54</v>
      </c>
      <c r="B33" s="607"/>
      <c r="C33" s="608">
        <f>C7+C11+C14+C18+C21</f>
        <v>106405</v>
      </c>
      <c r="D33" s="608">
        <f>D7+D11+D14+D18+D21</f>
        <v>111538</v>
      </c>
      <c r="E33" s="547">
        <f>(C33-D33)/D33</f>
        <v>-4.6020190428374186E-2</v>
      </c>
      <c r="F33" s="608">
        <f>F7+F11+F14+F18+F21</f>
        <v>37766</v>
      </c>
      <c r="G33" s="608">
        <f>G7+G11+G14+G18+G21</f>
        <v>41625</v>
      </c>
      <c r="H33" s="547">
        <f>(F33-G33)/G33</f>
        <v>-9.2708708708708704E-2</v>
      </c>
      <c r="I33" s="608">
        <f>I7+I11+I14+I18+I21</f>
        <v>68639</v>
      </c>
      <c r="J33" s="608">
        <f>J7+J11+J14+J18+J21</f>
        <v>69913</v>
      </c>
      <c r="K33" s="547">
        <f>(I33-J33)/J33</f>
        <v>-1.8222648148413026E-2</v>
      </c>
      <c r="L33" s="609"/>
      <c r="M33" s="610">
        <f t="shared" ref="M33:N35" si="0">P33/S33</f>
        <v>0.48705285180231161</v>
      </c>
      <c r="N33" s="610">
        <f t="shared" si="0"/>
        <v>0.5023274650182008</v>
      </c>
      <c r="O33" s="550">
        <f>ROUND(+M33-N33,3)*100</f>
        <v>-1.5</v>
      </c>
      <c r="P33" s="608">
        <f>P7+P11+P14+P18+P21</f>
        <v>99407</v>
      </c>
      <c r="Q33" s="608">
        <f>Q7+Q11+Q14+Q18+Q21</f>
        <v>107913</v>
      </c>
      <c r="R33" s="547">
        <f>(P33-Q33)/Q33</f>
        <v>-7.882275536774995E-2</v>
      </c>
      <c r="S33" s="608">
        <f>S7+S11+S14+S18+S21</f>
        <v>204099</v>
      </c>
      <c r="T33" s="608">
        <f>T7+T11+T14+T18+T21</f>
        <v>214826</v>
      </c>
      <c r="U33" s="547">
        <f>(S33-T33)/T33</f>
        <v>-4.9933434500479455E-2</v>
      </c>
      <c r="V33" s="608">
        <f>V7+V11+V14+V18+V21</f>
        <v>218739</v>
      </c>
      <c r="W33" s="608">
        <f>W7+W11+W14+W18+W21</f>
        <v>237309</v>
      </c>
      <c r="X33" s="547">
        <f>(V33-W33)/W33</f>
        <v>-7.825240509209512E-2</v>
      </c>
      <c r="Y33" s="611">
        <f t="shared" ref="Y33:Z35" si="1">V33/C33</f>
        <v>2.0557210657393918</v>
      </c>
      <c r="Z33" s="612">
        <f t="shared" si="1"/>
        <v>2.1276067349244205</v>
      </c>
    </row>
    <row r="34" spans="1:26" ht="15">
      <c r="A34" s="613" t="s">
        <v>55</v>
      </c>
      <c r="B34" s="614"/>
      <c r="C34" s="615">
        <f>C8+C12+C19+C15+C22</f>
        <v>226179</v>
      </c>
      <c r="D34" s="615">
        <f>D8+D12+D19+D15+D22</f>
        <v>193961</v>
      </c>
      <c r="E34" s="616">
        <f>(C34-D34)/D34</f>
        <v>0.16610555730275675</v>
      </c>
      <c r="F34" s="615">
        <f>F8+F12+F19+F15+F22</f>
        <v>106383</v>
      </c>
      <c r="G34" s="615">
        <f>G8+G12+G19+G15+G22</f>
        <v>96206</v>
      </c>
      <c r="H34" s="616">
        <f>(F34-G34)/G34</f>
        <v>0.10578342307132611</v>
      </c>
      <c r="I34" s="615">
        <f>I8+I12+I19+I15+I22</f>
        <v>119796</v>
      </c>
      <c r="J34" s="615">
        <f>J8+J12+J19+J15+J22</f>
        <v>97755</v>
      </c>
      <c r="K34" s="616">
        <f>(I34-J34)/J34</f>
        <v>0.22547184287248734</v>
      </c>
      <c r="L34" s="609"/>
      <c r="M34" s="617">
        <f t="shared" si="0"/>
        <v>0.70207193185051298</v>
      </c>
      <c r="N34" s="618">
        <f t="shared" si="0"/>
        <v>0.70662688809660157</v>
      </c>
      <c r="O34" s="619">
        <f>ROUND(+M34-N34,3)*100</f>
        <v>-0.5</v>
      </c>
      <c r="P34" s="615">
        <f>P8+P12+P19+P15+P22</f>
        <v>251697</v>
      </c>
      <c r="Q34" s="615">
        <f>Q8+Q12+Q19+Q15+Q22</f>
        <v>229511</v>
      </c>
      <c r="R34" s="616">
        <f>(P34-Q34)/Q34</f>
        <v>9.6666390717656231E-2</v>
      </c>
      <c r="S34" s="615">
        <f>S8+S12+S19+S15+S22</f>
        <v>358506</v>
      </c>
      <c r="T34" s="615">
        <f>T8+T12+T19+T15+T22</f>
        <v>324798</v>
      </c>
      <c r="U34" s="616">
        <f>(S34-T34)/T34</f>
        <v>0.1037814272255371</v>
      </c>
      <c r="V34" s="615">
        <f>V8+V12+V19+V15+V22</f>
        <v>551175</v>
      </c>
      <c r="W34" s="615">
        <f>W8+W12+W19+W15+W22</f>
        <v>485910</v>
      </c>
      <c r="X34" s="616">
        <f>(V34-W34)/W34</f>
        <v>0.13431499660430943</v>
      </c>
      <c r="Y34" s="620">
        <f t="shared" si="1"/>
        <v>2.4368973246853156</v>
      </c>
      <c r="Z34" s="621">
        <f t="shared" si="1"/>
        <v>2.5051943431927035</v>
      </c>
    </row>
    <row r="35" spans="1:26" ht="15.75" thickBot="1">
      <c r="A35" s="622" t="s">
        <v>56</v>
      </c>
      <c r="B35" s="623"/>
      <c r="C35" s="624">
        <f>C9+C16</f>
        <v>372999</v>
      </c>
      <c r="D35" s="625">
        <f>D9+D16</f>
        <v>372838</v>
      </c>
      <c r="E35" s="626">
        <f>(C35-D35)/D35</f>
        <v>4.3182293650325342E-4</v>
      </c>
      <c r="F35" s="627">
        <f>F9+F16</f>
        <v>276912</v>
      </c>
      <c r="G35" s="625">
        <f>G9+G16</f>
        <v>266686</v>
      </c>
      <c r="H35" s="626">
        <f>(F35-G35)/G35</f>
        <v>3.8344720007799434E-2</v>
      </c>
      <c r="I35" s="627">
        <f>I9+I16</f>
        <v>96087</v>
      </c>
      <c r="J35" s="625">
        <f>J9+J16</f>
        <v>106152</v>
      </c>
      <c r="K35" s="628">
        <f>(I35-J35)/J35</f>
        <v>-9.4816866380284873E-2</v>
      </c>
      <c r="L35" s="629"/>
      <c r="M35" s="630">
        <f t="shared" si="0"/>
        <v>0.75685672033155826</v>
      </c>
      <c r="N35" s="631">
        <f t="shared" si="0"/>
        <v>0.77319008283565482</v>
      </c>
      <c r="O35" s="632">
        <f>ROUND(+M35-N35,3)*100</f>
        <v>-1.6</v>
      </c>
      <c r="P35" s="627">
        <f>P9+P16</f>
        <v>487225</v>
      </c>
      <c r="Q35" s="625">
        <f>Q9+Q16</f>
        <v>535213</v>
      </c>
      <c r="R35" s="626">
        <f>(P35-Q35)/Q35</f>
        <v>-8.96614992535682E-2</v>
      </c>
      <c r="S35" s="627">
        <f>S9+S16</f>
        <v>643748</v>
      </c>
      <c r="T35" s="625">
        <f>T9+T16</f>
        <v>692214</v>
      </c>
      <c r="U35" s="626">
        <f>(S35-T35)/T35</f>
        <v>-7.0015919932275281E-2</v>
      </c>
      <c r="V35" s="627">
        <f>V9+V16</f>
        <v>1011275</v>
      </c>
      <c r="W35" s="625">
        <f>W9+W16</f>
        <v>1080368</v>
      </c>
      <c r="X35" s="628">
        <f>(V35-W35)/W35</f>
        <v>-6.3953208536350573E-2</v>
      </c>
      <c r="Y35" s="633">
        <f t="shared" si="1"/>
        <v>2.7112002981241234</v>
      </c>
      <c r="Z35" s="634">
        <f t="shared" si="1"/>
        <v>2.8976874674791731</v>
      </c>
    </row>
    <row r="36" spans="1:26" ht="4.5" customHeight="1" thickBot="1">
      <c r="A36" s="572"/>
      <c r="B36" s="573"/>
      <c r="C36" s="635"/>
      <c r="D36" s="635"/>
      <c r="E36" s="636"/>
      <c r="F36" s="635"/>
      <c r="G36" s="635"/>
      <c r="H36" s="636"/>
      <c r="I36" s="635"/>
      <c r="J36" s="635"/>
      <c r="K36" s="637"/>
      <c r="L36" s="638"/>
      <c r="M36" s="639"/>
      <c r="N36" s="639"/>
      <c r="O36" s="640"/>
      <c r="P36" s="635"/>
      <c r="Q36" s="635"/>
      <c r="R36" s="636"/>
      <c r="S36" s="635"/>
      <c r="T36" s="635"/>
      <c r="U36" s="636"/>
      <c r="V36" s="635"/>
      <c r="W36" s="635"/>
      <c r="X36" s="636"/>
      <c r="Y36" s="641"/>
      <c r="Z36" s="641"/>
    </row>
    <row r="37" spans="1:26" ht="16.5" thickBot="1">
      <c r="A37" s="580" t="s">
        <v>63</v>
      </c>
      <c r="B37" s="581"/>
      <c r="C37" s="642">
        <f>SUM(C33:C35)</f>
        <v>705583</v>
      </c>
      <c r="D37" s="642">
        <f>SUM(D33:D35)</f>
        <v>678337</v>
      </c>
      <c r="E37" s="583">
        <f>(C37-D37)/D37</f>
        <v>4.0165876253248751E-2</v>
      </c>
      <c r="F37" s="642">
        <f>SUM(F33:F35)</f>
        <v>421061</v>
      </c>
      <c r="G37" s="642">
        <f>SUM(G33:G35)</f>
        <v>404517</v>
      </c>
      <c r="H37" s="583">
        <f>(F37-G37)/G37</f>
        <v>4.0898157555801118E-2</v>
      </c>
      <c r="I37" s="642">
        <f>SUM(I33:I35)</f>
        <v>284522</v>
      </c>
      <c r="J37" s="642">
        <f>SUM(J33:J35)</f>
        <v>273820</v>
      </c>
      <c r="K37" s="583">
        <f>(I37-J37)/J37</f>
        <v>3.908406982689358E-2</v>
      </c>
      <c r="L37" s="643"/>
      <c r="M37" s="644">
        <f>P37/S37</f>
        <v>0.69492843305400653</v>
      </c>
      <c r="N37" s="644">
        <f>Q37/T37</f>
        <v>0.70840240356280615</v>
      </c>
      <c r="O37" s="586">
        <f>ROUND(+M37-N37,3)*100</f>
        <v>-1.3</v>
      </c>
      <c r="P37" s="642">
        <f>SUM(P33:P35)</f>
        <v>838329</v>
      </c>
      <c r="Q37" s="642">
        <f>SUM(Q33:Q35)</f>
        <v>872637</v>
      </c>
      <c r="R37" s="583">
        <f>(P37-Q37)/Q37</f>
        <v>-3.9315316678068889E-2</v>
      </c>
      <c r="S37" s="642">
        <f>SUM(S33:S35)</f>
        <v>1206353</v>
      </c>
      <c r="T37" s="642">
        <f>SUM(T33:T35)</f>
        <v>1231838</v>
      </c>
      <c r="U37" s="583">
        <f>(S37-T37)/T37</f>
        <v>-2.0688597039545783E-2</v>
      </c>
      <c r="V37" s="642">
        <f>SUM(V33:V35)</f>
        <v>1781189</v>
      </c>
      <c r="W37" s="642">
        <f>SUM(W33:W35)</f>
        <v>1803587</v>
      </c>
      <c r="X37" s="583">
        <f>(V37-W37)/W37</f>
        <v>-1.2418585851417203E-2</v>
      </c>
      <c r="Y37" s="645">
        <f>V37/C37</f>
        <v>2.52442164848076</v>
      </c>
      <c r="Z37" s="646">
        <f>W37/D37</f>
        <v>2.6588362421628187</v>
      </c>
    </row>
    <row r="38" spans="1:26" ht="11.25" customHeight="1">
      <c r="A38" s="647"/>
      <c r="B38" s="647"/>
      <c r="C38" s="647"/>
      <c r="D38" s="647"/>
      <c r="E38" s="648"/>
      <c r="F38" s="647"/>
      <c r="G38" s="647"/>
      <c r="H38" s="648"/>
      <c r="I38" s="647"/>
      <c r="J38" s="647"/>
      <c r="K38" s="648"/>
      <c r="L38" s="647"/>
      <c r="M38" s="649"/>
      <c r="N38" s="649"/>
      <c r="O38" s="648"/>
      <c r="P38" s="647"/>
      <c r="Q38" s="647"/>
      <c r="R38" s="647"/>
      <c r="S38" s="647"/>
      <c r="T38" s="647"/>
      <c r="U38" s="647"/>
      <c r="V38" s="647"/>
      <c r="W38" s="647"/>
      <c r="X38" s="647"/>
      <c r="Y38" s="647"/>
      <c r="Z38" s="647"/>
    </row>
    <row r="39" spans="1:26">
      <c r="C39" s="650"/>
      <c r="D39" s="650"/>
      <c r="E39" s="650"/>
      <c r="F39" s="650"/>
      <c r="G39" s="650"/>
      <c r="H39" s="650"/>
      <c r="I39" s="650"/>
    </row>
    <row r="40" spans="1:26" ht="24" thickBot="1">
      <c r="A40" s="603" t="s">
        <v>66</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34" t="s">
        <v>49</v>
      </c>
      <c r="Z41" s="535"/>
    </row>
    <row r="42" spans="1:26" ht="15.75" thickBot="1">
      <c r="A42" s="651" t="s">
        <v>50</v>
      </c>
      <c r="B42" s="652"/>
      <c r="C42" s="538">
        <v>2016</v>
      </c>
      <c r="D42" s="538">
        <v>2015</v>
      </c>
      <c r="E42" s="539" t="s">
        <v>52</v>
      </c>
      <c r="F42" s="538">
        <v>2016</v>
      </c>
      <c r="G42" s="538">
        <v>2015</v>
      </c>
      <c r="H42" s="539" t="s">
        <v>52</v>
      </c>
      <c r="I42" s="538">
        <v>2016</v>
      </c>
      <c r="J42" s="538">
        <v>2015</v>
      </c>
      <c r="K42" s="539" t="s">
        <v>52</v>
      </c>
      <c r="L42" s="540"/>
      <c r="M42" s="538">
        <v>2016</v>
      </c>
      <c r="N42" s="538">
        <v>2015</v>
      </c>
      <c r="O42" s="539" t="s">
        <v>52</v>
      </c>
      <c r="P42" s="538">
        <v>2016</v>
      </c>
      <c r="Q42" s="538">
        <v>2015</v>
      </c>
      <c r="R42" s="539" t="s">
        <v>52</v>
      </c>
      <c r="S42" s="538">
        <v>2016</v>
      </c>
      <c r="T42" s="538">
        <v>2015</v>
      </c>
      <c r="U42" s="539" t="s">
        <v>52</v>
      </c>
      <c r="V42" s="538">
        <v>2016</v>
      </c>
      <c r="W42" s="538">
        <v>2015</v>
      </c>
      <c r="X42" s="539" t="s">
        <v>52</v>
      </c>
      <c r="Y42" s="538">
        <v>2016</v>
      </c>
      <c r="Z42" s="543">
        <v>2015</v>
      </c>
    </row>
    <row r="43" spans="1:26" s="658" customFormat="1" ht="15">
      <c r="A43" s="653" t="s">
        <v>53</v>
      </c>
      <c r="B43" s="654"/>
      <c r="C43" s="635">
        <f>C10</f>
        <v>378841</v>
      </c>
      <c r="D43" s="655">
        <f>D10</f>
        <v>370221</v>
      </c>
      <c r="E43" s="636">
        <f>(C43-D43)/D43</f>
        <v>2.3283390191264138E-2</v>
      </c>
      <c r="F43" s="635">
        <f>F10</f>
        <v>298048</v>
      </c>
      <c r="G43" s="655">
        <f>G10</f>
        <v>294939</v>
      </c>
      <c r="H43" s="636">
        <f>(F43-G43)/G43</f>
        <v>1.0541162748907401E-2</v>
      </c>
      <c r="I43" s="635">
        <f>I10</f>
        <v>80793</v>
      </c>
      <c r="J43" s="655">
        <f>J10</f>
        <v>75282</v>
      </c>
      <c r="K43" s="636">
        <f>(I43-J43)/J43</f>
        <v>7.3204750139475569E-2</v>
      </c>
      <c r="L43" s="609"/>
      <c r="M43" s="639">
        <f t="shared" ref="M43:N47" si="2">P43/S43</f>
        <v>0.76131580528097775</v>
      </c>
      <c r="N43" s="656">
        <f t="shared" si="2"/>
        <v>0.77811046825026053</v>
      </c>
      <c r="O43" s="640">
        <f>ROUND(+M43-N43,3)*100</f>
        <v>-1.7000000000000002</v>
      </c>
      <c r="P43" s="635">
        <f>P10</f>
        <v>519646</v>
      </c>
      <c r="Q43" s="655">
        <f>Q10</f>
        <v>541312</v>
      </c>
      <c r="R43" s="636">
        <f>(P43-Q43)/Q43</f>
        <v>-4.0024976353747931E-2</v>
      </c>
      <c r="S43" s="635">
        <f>S10</f>
        <v>682563</v>
      </c>
      <c r="T43" s="655">
        <f>T10</f>
        <v>695675</v>
      </c>
      <c r="U43" s="636">
        <f>(S43-T43)/T43</f>
        <v>-1.8847881553886513E-2</v>
      </c>
      <c r="V43" s="635">
        <f>V10</f>
        <v>999095</v>
      </c>
      <c r="W43" s="655">
        <f>W10</f>
        <v>1017909</v>
      </c>
      <c r="X43" s="636">
        <f>(V43-W43)/W43</f>
        <v>-1.8482988164953841E-2</v>
      </c>
      <c r="Y43" s="641">
        <f t="shared" ref="Y43:Z47" si="3">V43/C43</f>
        <v>2.6372409533287051</v>
      </c>
      <c r="Z43" s="657">
        <f t="shared" si="3"/>
        <v>2.7494631584918197</v>
      </c>
    </row>
    <row r="44" spans="1:26" s="658" customFormat="1" ht="15">
      <c r="A44" s="659" t="s">
        <v>58</v>
      </c>
      <c r="B44" s="660"/>
      <c r="C44" s="661">
        <f>C13</f>
        <v>104982</v>
      </c>
      <c r="D44" s="662">
        <f>D13</f>
        <v>99074</v>
      </c>
      <c r="E44" s="663">
        <f>(C44-D44)/D44</f>
        <v>5.9632194117528313E-2</v>
      </c>
      <c r="F44" s="661">
        <f>F13</f>
        <v>20555</v>
      </c>
      <c r="G44" s="662">
        <f>G13</f>
        <v>19297</v>
      </c>
      <c r="H44" s="663">
        <f>(F44-G44)/G44</f>
        <v>6.5191480541016741E-2</v>
      </c>
      <c r="I44" s="661">
        <f>I13</f>
        <v>84427</v>
      </c>
      <c r="J44" s="662">
        <f>J13</f>
        <v>79777</v>
      </c>
      <c r="K44" s="663">
        <f>(I44-J44)/J44</f>
        <v>5.8287476340298586E-2</v>
      </c>
      <c r="L44" s="609"/>
      <c r="M44" s="664">
        <f t="shared" si="2"/>
        <v>0.57122392778196274</v>
      </c>
      <c r="N44" s="665">
        <f t="shared" si="2"/>
        <v>0.56704173688906512</v>
      </c>
      <c r="O44" s="666">
        <f>ROUND(+M44-N44,3)*100</f>
        <v>0.4</v>
      </c>
      <c r="P44" s="661">
        <f>P13</f>
        <v>92512</v>
      </c>
      <c r="Q44" s="662">
        <f>Q13</f>
        <v>91516</v>
      </c>
      <c r="R44" s="663">
        <f>(P44-Q44)/Q44</f>
        <v>1.0883342803444206E-2</v>
      </c>
      <c r="S44" s="661">
        <f>S13</f>
        <v>161954</v>
      </c>
      <c r="T44" s="662">
        <f>T13</f>
        <v>161392</v>
      </c>
      <c r="U44" s="663">
        <f>(S44-T44)/T44</f>
        <v>3.4822048180826806E-3</v>
      </c>
      <c r="V44" s="661">
        <f>V13</f>
        <v>227828</v>
      </c>
      <c r="W44" s="662">
        <f>W13</f>
        <v>220285</v>
      </c>
      <c r="X44" s="663">
        <f>(V44-W44)/W44</f>
        <v>3.4242004675760947E-2</v>
      </c>
      <c r="Y44" s="667">
        <f t="shared" si="3"/>
        <v>2.1701625040483132</v>
      </c>
      <c r="Z44" s="668">
        <f t="shared" si="3"/>
        <v>2.2234390455619031</v>
      </c>
    </row>
    <row r="45" spans="1:26" s="658" customFormat="1" ht="15">
      <c r="A45" s="659" t="s">
        <v>59</v>
      </c>
      <c r="B45" s="660"/>
      <c r="C45" s="661">
        <f>C17</f>
        <v>140372</v>
      </c>
      <c r="D45" s="662">
        <f>D17</f>
        <v>133735</v>
      </c>
      <c r="E45" s="663">
        <f>(C45-D45)/D45</f>
        <v>4.9627995663065014E-2</v>
      </c>
      <c r="F45" s="661">
        <f>F17</f>
        <v>71300</v>
      </c>
      <c r="G45" s="662">
        <f>G17</f>
        <v>60200</v>
      </c>
      <c r="H45" s="663">
        <f>(F45-G45)/G45</f>
        <v>0.18438538205980065</v>
      </c>
      <c r="I45" s="661">
        <f>I17</f>
        <v>69072</v>
      </c>
      <c r="J45" s="662">
        <f>J17</f>
        <v>73535</v>
      </c>
      <c r="K45" s="663">
        <f>(I45-J45)/J45</f>
        <v>-6.0692187393758076E-2</v>
      </c>
      <c r="L45" s="609"/>
      <c r="M45" s="664">
        <f t="shared" si="2"/>
        <v>0.63389412872146034</v>
      </c>
      <c r="N45" s="665">
        <f t="shared" si="2"/>
        <v>0.65477917594031576</v>
      </c>
      <c r="O45" s="666">
        <f>ROUND(+M45-N45,3)*100</f>
        <v>-2.1</v>
      </c>
      <c r="P45" s="661">
        <f>P17</f>
        <v>137375</v>
      </c>
      <c r="Q45" s="662">
        <f>Q17</f>
        <v>152098</v>
      </c>
      <c r="R45" s="663">
        <f>(P45-Q45)/Q45</f>
        <v>-9.6799431945193234E-2</v>
      </c>
      <c r="S45" s="661">
        <f>S17</f>
        <v>216716</v>
      </c>
      <c r="T45" s="662">
        <f>T17</f>
        <v>232289</v>
      </c>
      <c r="U45" s="663">
        <f>(S45-T45)/T45</f>
        <v>-6.7041487113035911E-2</v>
      </c>
      <c r="V45" s="661">
        <f>V17</f>
        <v>355566</v>
      </c>
      <c r="W45" s="662">
        <f>W17</f>
        <v>370691</v>
      </c>
      <c r="X45" s="663">
        <f>(V45-W45)/W45</f>
        <v>-4.0802177554890733E-2</v>
      </c>
      <c r="Y45" s="667">
        <f t="shared" si="3"/>
        <v>2.5330265295073091</v>
      </c>
      <c r="Z45" s="668">
        <f t="shared" si="3"/>
        <v>2.7718323550304707</v>
      </c>
    </row>
    <row r="46" spans="1:26" s="658" customFormat="1" ht="15">
      <c r="A46" s="659" t="s">
        <v>60</v>
      </c>
      <c r="B46" s="660"/>
      <c r="C46" s="661">
        <f>C20</f>
        <v>45750</v>
      </c>
      <c r="D46" s="662">
        <f>D20</f>
        <v>42429</v>
      </c>
      <c r="E46" s="663">
        <f>(C46-D46)/D46</f>
        <v>7.8271936647104579E-2</v>
      </c>
      <c r="F46" s="661">
        <f>F20</f>
        <v>15954</v>
      </c>
      <c r="G46" s="662">
        <f>G20</f>
        <v>14272</v>
      </c>
      <c r="H46" s="663">
        <f>(F46-G46)/G46</f>
        <v>0.11785313901345291</v>
      </c>
      <c r="I46" s="661">
        <f>I20</f>
        <v>29796</v>
      </c>
      <c r="J46" s="662">
        <f>J20</f>
        <v>28157</v>
      </c>
      <c r="K46" s="663">
        <f>(I46-J46)/J46</f>
        <v>5.8209326277657424E-2</v>
      </c>
      <c r="L46" s="609"/>
      <c r="M46" s="664">
        <f t="shared" si="2"/>
        <v>0.56807703084800165</v>
      </c>
      <c r="N46" s="665">
        <f t="shared" si="2"/>
        <v>0.5661272285563711</v>
      </c>
      <c r="O46" s="666">
        <f>ROUND(+M46-N46,3)*100</f>
        <v>0.2</v>
      </c>
      <c r="P46" s="661">
        <f>P20</f>
        <v>44602</v>
      </c>
      <c r="Q46" s="662">
        <f>Q20</f>
        <v>44043</v>
      </c>
      <c r="R46" s="663">
        <f>(P46-Q46)/Q46</f>
        <v>1.2692141770542424E-2</v>
      </c>
      <c r="S46" s="661">
        <f>S20</f>
        <v>78514</v>
      </c>
      <c r="T46" s="662">
        <f>T20</f>
        <v>77797</v>
      </c>
      <c r="U46" s="663">
        <f>(S46-T46)/T46</f>
        <v>9.216293687417252E-3</v>
      </c>
      <c r="V46" s="661">
        <f>V20</f>
        <v>95013</v>
      </c>
      <c r="W46" s="662">
        <f>W20</f>
        <v>92090</v>
      </c>
      <c r="X46" s="663">
        <f>(V46-W46)/W46</f>
        <v>3.1740688456944291E-2</v>
      </c>
      <c r="Y46" s="667">
        <f t="shared" si="3"/>
        <v>2.0767868852459017</v>
      </c>
      <c r="Z46" s="668">
        <f t="shared" si="3"/>
        <v>2.1704494567394943</v>
      </c>
    </row>
    <row r="47" spans="1:26" s="658" customFormat="1" ht="15.75" thickBot="1">
      <c r="A47" s="669" t="s">
        <v>62</v>
      </c>
      <c r="B47" s="670"/>
      <c r="C47" s="671">
        <f>C23</f>
        <v>35638</v>
      </c>
      <c r="D47" s="672">
        <f>D23</f>
        <v>32878</v>
      </c>
      <c r="E47" s="673">
        <f>(C47-D47)/D47</f>
        <v>8.3946712087109923E-2</v>
      </c>
      <c r="F47" s="671">
        <f>F23</f>
        <v>15204</v>
      </c>
      <c r="G47" s="672">
        <f>G23</f>
        <v>15809</v>
      </c>
      <c r="H47" s="673">
        <f>(F47-G47)/G47</f>
        <v>-3.8269340249225126E-2</v>
      </c>
      <c r="I47" s="671">
        <f>I23</f>
        <v>20434</v>
      </c>
      <c r="J47" s="672">
        <f>J23</f>
        <v>17069</v>
      </c>
      <c r="K47" s="673">
        <f>(I47-J47)/J47</f>
        <v>0.1971410158767356</v>
      </c>
      <c r="L47" s="629"/>
      <c r="M47" s="674">
        <f t="shared" si="2"/>
        <v>0.66351379755577578</v>
      </c>
      <c r="N47" s="675">
        <f t="shared" si="2"/>
        <v>0.67508695988250755</v>
      </c>
      <c r="O47" s="676">
        <f>ROUND(+M47-N47,3)*100</f>
        <v>-1.2</v>
      </c>
      <c r="P47" s="671">
        <f>P23</f>
        <v>44194</v>
      </c>
      <c r="Q47" s="672">
        <f>Q23</f>
        <v>43668</v>
      </c>
      <c r="R47" s="673">
        <f>(P47-Q47)/Q47</f>
        <v>1.2045433727214436E-2</v>
      </c>
      <c r="S47" s="671">
        <f>S23</f>
        <v>66606</v>
      </c>
      <c r="T47" s="672">
        <f>T23</f>
        <v>64685</v>
      </c>
      <c r="U47" s="673">
        <f>(S47-T47)/T47</f>
        <v>2.9697766097240473E-2</v>
      </c>
      <c r="V47" s="671">
        <f>V23</f>
        <v>103687</v>
      </c>
      <c r="W47" s="672">
        <f>W23</f>
        <v>102612</v>
      </c>
      <c r="X47" s="673">
        <f>(V47-W47)/W47</f>
        <v>1.0476357541028341E-2</v>
      </c>
      <c r="Y47" s="677">
        <f t="shared" si="3"/>
        <v>2.909450586452663</v>
      </c>
      <c r="Z47" s="678">
        <f t="shared" si="3"/>
        <v>3.1209927611168564</v>
      </c>
    </row>
    <row r="48" spans="1:26" ht="4.5" customHeight="1" thickBot="1">
      <c r="A48" s="572"/>
      <c r="B48" s="573"/>
      <c r="C48" s="635"/>
      <c r="D48" s="635"/>
      <c r="E48" s="636"/>
      <c r="F48" s="635"/>
      <c r="G48" s="635"/>
      <c r="H48" s="636"/>
      <c r="I48" s="635"/>
      <c r="J48" s="635"/>
      <c r="K48" s="637"/>
      <c r="L48" s="638"/>
      <c r="M48" s="639"/>
      <c r="N48" s="639"/>
      <c r="O48" s="640"/>
      <c r="P48" s="635"/>
      <c r="Q48" s="635"/>
      <c r="R48" s="636"/>
      <c r="S48" s="635"/>
      <c r="T48" s="635"/>
      <c r="U48" s="636"/>
      <c r="V48" s="635"/>
      <c r="W48" s="635"/>
      <c r="X48" s="636"/>
      <c r="Y48" s="641"/>
      <c r="Z48" s="641"/>
    </row>
    <row r="49" spans="1:26" ht="16.5" thickBot="1">
      <c r="A49" s="580" t="s">
        <v>63</v>
      </c>
      <c r="B49" s="581"/>
      <c r="C49" s="642">
        <f>SUM(C43:C47)</f>
        <v>705583</v>
      </c>
      <c r="D49" s="642">
        <f>SUM(D43:D47)</f>
        <v>678337</v>
      </c>
      <c r="E49" s="583">
        <f>(C49-D49)/D49</f>
        <v>4.0165876253248751E-2</v>
      </c>
      <c r="F49" s="642">
        <f>SUM(F43:F47)</f>
        <v>421061</v>
      </c>
      <c r="G49" s="642">
        <f>SUM(G43:G47)</f>
        <v>404517</v>
      </c>
      <c r="H49" s="583">
        <f>(F49-G49)/G49</f>
        <v>4.0898157555801118E-2</v>
      </c>
      <c r="I49" s="642">
        <f>SUM(I43:I47)</f>
        <v>284522</v>
      </c>
      <c r="J49" s="642">
        <f>SUM(J43:J47)</f>
        <v>273820</v>
      </c>
      <c r="K49" s="583">
        <f>(I49-J49)/J49</f>
        <v>3.908406982689358E-2</v>
      </c>
      <c r="L49" s="643"/>
      <c r="M49" s="644">
        <f>P49/S49</f>
        <v>0.69492843305400653</v>
      </c>
      <c r="N49" s="644">
        <f>Q49/T49</f>
        <v>0.70840240356280615</v>
      </c>
      <c r="O49" s="586">
        <f>ROUND(+M49-N49,3)*100</f>
        <v>-1.3</v>
      </c>
      <c r="P49" s="642">
        <f>SUM(P43:P47)</f>
        <v>838329</v>
      </c>
      <c r="Q49" s="642">
        <f>SUM(Q43:Q47)</f>
        <v>872637</v>
      </c>
      <c r="R49" s="583">
        <f>(P49-Q49)/Q49</f>
        <v>-3.9315316678068889E-2</v>
      </c>
      <c r="S49" s="642">
        <f>SUM(S43:S47)</f>
        <v>1206353</v>
      </c>
      <c r="T49" s="642">
        <f>SUM(T43:T47)</f>
        <v>1231838</v>
      </c>
      <c r="U49" s="583">
        <f>(S49-T49)/T49</f>
        <v>-2.0688597039545783E-2</v>
      </c>
      <c r="V49" s="642">
        <f>SUM(V43:V47)</f>
        <v>1781189</v>
      </c>
      <c r="W49" s="642">
        <f>SUM(W43:W47)</f>
        <v>1803587</v>
      </c>
      <c r="X49" s="583">
        <f>(V49-W49)/W49</f>
        <v>-1.2418585851417203E-2</v>
      </c>
      <c r="Y49" s="645">
        <f>V49/C49</f>
        <v>2.52442164848076</v>
      </c>
      <c r="Z49" s="646">
        <f>W49/D49</f>
        <v>2.6588362421628187</v>
      </c>
    </row>
    <row r="50" spans="1:26" ht="11.25" customHeight="1">
      <c r="A50" s="647"/>
      <c r="B50" s="647"/>
      <c r="C50" s="647"/>
      <c r="D50" s="647"/>
      <c r="E50" s="648"/>
      <c r="F50" s="647"/>
      <c r="G50" s="647"/>
      <c r="H50" s="648"/>
      <c r="I50" s="647"/>
      <c r="J50" s="647"/>
      <c r="K50" s="648"/>
      <c r="L50" s="647"/>
      <c r="M50" s="649"/>
      <c r="N50" s="649"/>
      <c r="O50" s="648"/>
      <c r="P50" s="647"/>
      <c r="Q50" s="647"/>
      <c r="R50" s="647"/>
      <c r="S50" s="647"/>
      <c r="T50" s="647"/>
      <c r="U50" s="647"/>
      <c r="V50" s="647"/>
      <c r="W50" s="647"/>
      <c r="X50" s="647"/>
      <c r="Y50" s="647"/>
      <c r="Z50" s="647"/>
    </row>
    <row r="51" spans="1:26">
      <c r="A51" s="679" t="s">
        <v>67</v>
      </c>
      <c r="C51" s="650"/>
      <c r="D51" s="650"/>
    </row>
    <row r="52" spans="1:26">
      <c r="A52" s="679"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521" customWidth="1"/>
    <col min="2" max="2" width="30.5703125" style="521" bestFit="1" customWidth="1"/>
    <col min="3" max="4" width="12.7109375" style="521" customWidth="1"/>
    <col min="5" max="5" width="11.7109375" style="705" customWidth="1"/>
    <col min="6" max="7" width="12.7109375" style="521" customWidth="1"/>
    <col min="8" max="8" width="11.7109375" style="705" customWidth="1"/>
    <col min="9" max="10" width="12.7109375" style="521" customWidth="1"/>
    <col min="11" max="11" width="11.7109375" style="705" customWidth="1"/>
    <col min="12" max="12" width="1.140625" style="521" customWidth="1"/>
    <col min="13" max="14" width="11.7109375" style="521" customWidth="1"/>
    <col min="15" max="15" width="11.7109375" style="705" customWidth="1"/>
    <col min="16" max="17" width="12.7109375" style="521" customWidth="1"/>
    <col min="18" max="18" width="11.7109375" style="705" customWidth="1"/>
    <col min="19" max="20" width="12.7109375" style="521" customWidth="1"/>
    <col min="21" max="21" width="11.7109375" style="705" customWidth="1"/>
    <col min="22" max="23" width="12.7109375" style="521" customWidth="1"/>
    <col min="24" max="24" width="11.7109375" style="521" customWidth="1"/>
    <col min="25" max="26" width="12.7109375" style="705" customWidth="1"/>
    <col min="27" max="16384" width="9.140625" style="521"/>
  </cols>
  <sheetData>
    <row r="1" spans="1:26" ht="26.25">
      <c r="A1" s="520" t="s">
        <v>38</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3" customFormat="1" ht="26.25">
      <c r="A2" s="520" t="s">
        <v>36</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3" customFormat="1" ht="20.25">
      <c r="E3" s="525"/>
      <c r="H3" s="525"/>
      <c r="K3" s="525"/>
      <c r="O3" s="525"/>
      <c r="R3" s="525"/>
      <c r="U3" s="525"/>
      <c r="Y3" s="525"/>
      <c r="Z3" s="525"/>
    </row>
    <row r="4" spans="1:26" ht="24" thickBot="1">
      <c r="A4" s="526" t="s">
        <v>70</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40</v>
      </c>
      <c r="D5" s="529"/>
      <c r="E5" s="530" t="s">
        <v>41</v>
      </c>
      <c r="F5" s="529" t="s">
        <v>42</v>
      </c>
      <c r="G5" s="529"/>
      <c r="H5" s="530" t="s">
        <v>41</v>
      </c>
      <c r="I5" s="529" t="s">
        <v>43</v>
      </c>
      <c r="J5" s="529"/>
      <c r="K5" s="680" t="s">
        <v>41</v>
      </c>
      <c r="L5" s="532"/>
      <c r="M5" s="533" t="s">
        <v>44</v>
      </c>
      <c r="N5" s="533"/>
      <c r="O5" s="530" t="s">
        <v>45</v>
      </c>
      <c r="P5" s="529" t="s">
        <v>46</v>
      </c>
      <c r="Q5" s="529"/>
      <c r="R5" s="530" t="s">
        <v>41</v>
      </c>
      <c r="S5" s="529" t="s">
        <v>47</v>
      </c>
      <c r="T5" s="529"/>
      <c r="U5" s="530" t="s">
        <v>41</v>
      </c>
      <c r="V5" s="529" t="s">
        <v>48</v>
      </c>
      <c r="W5" s="529"/>
      <c r="X5" s="530" t="s">
        <v>41</v>
      </c>
      <c r="Y5" s="529" t="s">
        <v>49</v>
      </c>
      <c r="Z5" s="535"/>
    </row>
    <row r="6" spans="1:26" ht="30.75" thickBot="1">
      <c r="A6" s="536" t="s">
        <v>50</v>
      </c>
      <c r="B6" s="537" t="s">
        <v>51</v>
      </c>
      <c r="C6" s="538">
        <v>2016</v>
      </c>
      <c r="D6" s="538">
        <v>2015</v>
      </c>
      <c r="E6" s="539" t="s">
        <v>52</v>
      </c>
      <c r="F6" s="538">
        <v>2016</v>
      </c>
      <c r="G6" s="538">
        <v>2015</v>
      </c>
      <c r="H6" s="539" t="s">
        <v>52</v>
      </c>
      <c r="I6" s="538">
        <v>2016</v>
      </c>
      <c r="J6" s="538">
        <v>2015</v>
      </c>
      <c r="K6" s="539" t="s">
        <v>52</v>
      </c>
      <c r="L6" s="540"/>
      <c r="M6" s="681">
        <v>2016</v>
      </c>
      <c r="N6" s="681">
        <v>2015</v>
      </c>
      <c r="O6" s="539" t="s">
        <v>52</v>
      </c>
      <c r="P6" s="538">
        <v>2016</v>
      </c>
      <c r="Q6" s="538">
        <v>2015</v>
      </c>
      <c r="R6" s="539" t="s">
        <v>52</v>
      </c>
      <c r="S6" s="538">
        <v>2016</v>
      </c>
      <c r="T6" s="538">
        <v>2015</v>
      </c>
      <c r="U6" s="539" t="s">
        <v>52</v>
      </c>
      <c r="V6" s="538">
        <v>2016</v>
      </c>
      <c r="W6" s="538">
        <v>2015</v>
      </c>
      <c r="X6" s="539" t="s">
        <v>52</v>
      </c>
      <c r="Y6" s="538">
        <v>2016</v>
      </c>
      <c r="Z6" s="543">
        <v>2015</v>
      </c>
    </row>
    <row r="7" spans="1:26" ht="15">
      <c r="A7" s="544" t="s">
        <v>53</v>
      </c>
      <c r="B7" s="545" t="s">
        <v>54</v>
      </c>
      <c r="C7" s="546">
        <v>118071</v>
      </c>
      <c r="D7" s="546">
        <v>118777</v>
      </c>
      <c r="E7" s="547">
        <v>-5.9439117000766144E-3</v>
      </c>
      <c r="F7" s="546">
        <v>90750</v>
      </c>
      <c r="G7" s="546">
        <v>92538</v>
      </c>
      <c r="H7" s="547">
        <v>-1.9321792128639045E-2</v>
      </c>
      <c r="I7" s="546">
        <v>27321</v>
      </c>
      <c r="J7" s="546">
        <v>26239</v>
      </c>
      <c r="K7" s="547">
        <v>4.1236327603948318E-2</v>
      </c>
      <c r="L7" s="682"/>
      <c r="M7" s="549">
        <v>0.59902120567571793</v>
      </c>
      <c r="N7" s="549">
        <v>0.63832330889780642</v>
      </c>
      <c r="O7" s="550">
        <v>-3.9</v>
      </c>
      <c r="P7" s="546">
        <v>130111</v>
      </c>
      <c r="Q7" s="546">
        <v>137754</v>
      </c>
      <c r="R7" s="547">
        <v>-5.5482962382217574E-2</v>
      </c>
      <c r="S7" s="546">
        <v>217206</v>
      </c>
      <c r="T7" s="546">
        <v>215806</v>
      </c>
      <c r="U7" s="547">
        <v>6.4873080451887345E-3</v>
      </c>
      <c r="V7" s="546">
        <v>251378</v>
      </c>
      <c r="W7" s="546">
        <v>262862</v>
      </c>
      <c r="X7" s="547">
        <v>-4.3688323150550476E-2</v>
      </c>
      <c r="Y7" s="591">
        <v>2.1290410007537837</v>
      </c>
      <c r="Z7" s="552">
        <v>2.2130715542571373</v>
      </c>
    </row>
    <row r="8" spans="1:26" ht="15">
      <c r="A8" s="553"/>
      <c r="B8" s="545" t="s">
        <v>55</v>
      </c>
      <c r="C8" s="546">
        <v>230010</v>
      </c>
      <c r="D8" s="546">
        <v>189944</v>
      </c>
      <c r="E8" s="547">
        <v>0.21093585477825044</v>
      </c>
      <c r="F8" s="546">
        <v>174726</v>
      </c>
      <c r="G8" s="546">
        <v>152104</v>
      </c>
      <c r="H8" s="547">
        <v>0.14872718666175774</v>
      </c>
      <c r="I8" s="546">
        <v>55284</v>
      </c>
      <c r="J8" s="546">
        <v>37840</v>
      </c>
      <c r="K8" s="547">
        <v>0.46099365750528543</v>
      </c>
      <c r="L8" s="682"/>
      <c r="M8" s="549">
        <v>0.84247901674057479</v>
      </c>
      <c r="N8" s="549">
        <v>0.83113756100365843</v>
      </c>
      <c r="O8" s="550">
        <v>1.0999999999999999</v>
      </c>
      <c r="P8" s="546">
        <v>274526</v>
      </c>
      <c r="Q8" s="546">
        <v>231274</v>
      </c>
      <c r="R8" s="547">
        <v>0.1870162664199175</v>
      </c>
      <c r="S8" s="546">
        <v>325855</v>
      </c>
      <c r="T8" s="546">
        <v>278262</v>
      </c>
      <c r="U8" s="547">
        <v>0.17103664891361378</v>
      </c>
      <c r="V8" s="546">
        <v>516251</v>
      </c>
      <c r="W8" s="546">
        <v>417473</v>
      </c>
      <c r="X8" s="547">
        <v>0.23660931365621249</v>
      </c>
      <c r="Y8" s="591">
        <v>2.2444719794791532</v>
      </c>
      <c r="Z8" s="552">
        <v>2.197874110264078</v>
      </c>
    </row>
    <row r="9" spans="1:26" ht="15.75" thickBot="1">
      <c r="A9" s="554"/>
      <c r="B9" s="545" t="s">
        <v>56</v>
      </c>
      <c r="C9" s="546">
        <v>842286</v>
      </c>
      <c r="D9" s="546">
        <v>862171</v>
      </c>
      <c r="E9" s="547">
        <v>-2.3063870160327824E-2</v>
      </c>
      <c r="F9" s="546">
        <v>711904</v>
      </c>
      <c r="G9" s="546">
        <v>725616</v>
      </c>
      <c r="H9" s="547">
        <v>-1.8897047474146104E-2</v>
      </c>
      <c r="I9" s="546">
        <v>130382</v>
      </c>
      <c r="J9" s="546">
        <v>136555</v>
      </c>
      <c r="K9" s="547">
        <v>-4.5205228662443704E-2</v>
      </c>
      <c r="L9" s="682"/>
      <c r="M9" s="549">
        <v>0.80424720724509846</v>
      </c>
      <c r="N9" s="549">
        <v>0.83390852313758868</v>
      </c>
      <c r="O9" s="550">
        <v>-3</v>
      </c>
      <c r="P9" s="546">
        <v>1239090</v>
      </c>
      <c r="Q9" s="546">
        <v>1326806</v>
      </c>
      <c r="R9" s="547">
        <v>-6.611064466093762E-2</v>
      </c>
      <c r="S9" s="546">
        <v>1540683</v>
      </c>
      <c r="T9" s="546">
        <v>1591069</v>
      </c>
      <c r="U9" s="547">
        <v>-3.1668016911900111E-2</v>
      </c>
      <c r="V9" s="546">
        <v>2267163</v>
      </c>
      <c r="W9" s="546">
        <v>2426865</v>
      </c>
      <c r="X9" s="547">
        <v>-6.5805885370632478E-2</v>
      </c>
      <c r="Y9" s="591">
        <v>2.6916783610317636</v>
      </c>
      <c r="Z9" s="552">
        <v>2.8148302366931848</v>
      </c>
    </row>
    <row r="10" spans="1:26" ht="15.75" thickBot="1">
      <c r="A10" s="683" t="s">
        <v>57</v>
      </c>
      <c r="B10" s="684"/>
      <c r="C10" s="685">
        <v>1190367</v>
      </c>
      <c r="D10" s="685">
        <v>1170892</v>
      </c>
      <c r="E10" s="686">
        <v>1.6632618550643442E-2</v>
      </c>
      <c r="F10" s="685">
        <v>977380</v>
      </c>
      <c r="G10" s="685">
        <v>970258</v>
      </c>
      <c r="H10" s="686">
        <v>7.340315668615976E-3</v>
      </c>
      <c r="I10" s="685">
        <v>212987</v>
      </c>
      <c r="J10" s="685">
        <v>200634</v>
      </c>
      <c r="K10" s="686">
        <v>6.1569823659000968E-2</v>
      </c>
      <c r="L10" s="682"/>
      <c r="M10" s="687">
        <v>0.7888334651473502</v>
      </c>
      <c r="N10" s="687">
        <v>0.81329620068129815</v>
      </c>
      <c r="O10" s="688">
        <v>-2.4</v>
      </c>
      <c r="P10" s="685">
        <v>1643727</v>
      </c>
      <c r="Q10" s="685">
        <v>1695834</v>
      </c>
      <c r="R10" s="686">
        <v>-3.0726474407282788E-2</v>
      </c>
      <c r="S10" s="685">
        <v>2083744</v>
      </c>
      <c r="T10" s="685">
        <v>2085137</v>
      </c>
      <c r="U10" s="686">
        <v>-6.680616189727581E-4</v>
      </c>
      <c r="V10" s="685">
        <v>3034792</v>
      </c>
      <c r="W10" s="685">
        <v>3107200</v>
      </c>
      <c r="X10" s="686">
        <v>-2.3303295571575695E-2</v>
      </c>
      <c r="Y10" s="689">
        <v>2.5494591163901554</v>
      </c>
      <c r="Z10" s="690">
        <v>2.653703330452339</v>
      </c>
    </row>
    <row r="11" spans="1:26" ht="15">
      <c r="A11" s="553" t="s">
        <v>58</v>
      </c>
      <c r="B11" s="545" t="s">
        <v>54</v>
      </c>
      <c r="C11" s="546">
        <v>130304</v>
      </c>
      <c r="D11" s="546">
        <v>126690</v>
      </c>
      <c r="E11" s="547">
        <v>2.8526324098192439E-2</v>
      </c>
      <c r="F11" s="546">
        <v>25242</v>
      </c>
      <c r="G11" s="546">
        <v>26860</v>
      </c>
      <c r="H11" s="547">
        <v>-6.0238272524199554E-2</v>
      </c>
      <c r="I11" s="546">
        <v>105062</v>
      </c>
      <c r="J11" s="546">
        <v>99830</v>
      </c>
      <c r="K11" s="547">
        <v>5.2409095462285886E-2</v>
      </c>
      <c r="L11" s="682"/>
      <c r="M11" s="549">
        <v>0.44525142829397768</v>
      </c>
      <c r="N11" s="549">
        <v>0.43997869486309477</v>
      </c>
      <c r="O11" s="550">
        <v>0.5</v>
      </c>
      <c r="P11" s="546">
        <v>110043</v>
      </c>
      <c r="Q11" s="546">
        <v>111517</v>
      </c>
      <c r="R11" s="547">
        <v>-1.321771568460414E-2</v>
      </c>
      <c r="S11" s="546">
        <v>247148</v>
      </c>
      <c r="T11" s="546">
        <v>253460</v>
      </c>
      <c r="U11" s="547">
        <v>-2.4903337804781819E-2</v>
      </c>
      <c r="V11" s="546">
        <v>262731</v>
      </c>
      <c r="W11" s="546">
        <v>259269</v>
      </c>
      <c r="X11" s="547">
        <v>1.3352926882889972E-2</v>
      </c>
      <c r="Y11" s="591">
        <v>2.0162926694499017</v>
      </c>
      <c r="Z11" s="552">
        <v>2.046483542505328</v>
      </c>
    </row>
    <row r="12" spans="1:26" ht="15.75" thickBot="1">
      <c r="A12" s="553"/>
      <c r="B12" s="545" t="s">
        <v>55</v>
      </c>
      <c r="C12" s="546">
        <v>145759</v>
      </c>
      <c r="D12" s="546">
        <v>139322</v>
      </c>
      <c r="E12" s="547">
        <v>4.6202322676964155E-2</v>
      </c>
      <c r="F12" s="546">
        <v>41120</v>
      </c>
      <c r="G12" s="546">
        <v>39773</v>
      </c>
      <c r="H12" s="547">
        <v>3.3867196339225102E-2</v>
      </c>
      <c r="I12" s="546">
        <v>104639</v>
      </c>
      <c r="J12" s="546">
        <v>99549</v>
      </c>
      <c r="K12" s="547">
        <v>5.1130599001496753E-2</v>
      </c>
      <c r="L12" s="682"/>
      <c r="M12" s="549">
        <v>0.63809423598981463</v>
      </c>
      <c r="N12" s="549">
        <v>0.66441864093249237</v>
      </c>
      <c r="O12" s="550">
        <v>-2.6</v>
      </c>
      <c r="P12" s="546">
        <v>151608</v>
      </c>
      <c r="Q12" s="546">
        <v>149059</v>
      </c>
      <c r="R12" s="547">
        <v>1.7100611167390093E-2</v>
      </c>
      <c r="S12" s="546">
        <v>237595</v>
      </c>
      <c r="T12" s="546">
        <v>224345</v>
      </c>
      <c r="U12" s="547">
        <v>5.906082150259645E-2</v>
      </c>
      <c r="V12" s="546">
        <v>343677</v>
      </c>
      <c r="W12" s="546">
        <v>333275</v>
      </c>
      <c r="X12" s="547">
        <v>3.1211462005851023E-2</v>
      </c>
      <c r="Y12" s="591">
        <v>2.3578441125419358</v>
      </c>
      <c r="Z12" s="552">
        <v>2.3921204117081292</v>
      </c>
    </row>
    <row r="13" spans="1:26" ht="15.75" thickBot="1">
      <c r="A13" s="683" t="s">
        <v>57</v>
      </c>
      <c r="B13" s="684"/>
      <c r="C13" s="685">
        <v>276063</v>
      </c>
      <c r="D13" s="685">
        <v>266012</v>
      </c>
      <c r="E13" s="686">
        <v>3.7784009743921328E-2</v>
      </c>
      <c r="F13" s="685">
        <v>66362</v>
      </c>
      <c r="G13" s="685">
        <v>66633</v>
      </c>
      <c r="H13" s="686">
        <v>-4.0670538622004111E-3</v>
      </c>
      <c r="I13" s="685">
        <v>209701</v>
      </c>
      <c r="J13" s="685">
        <v>199379</v>
      </c>
      <c r="K13" s="686">
        <v>5.1770748173077405E-2</v>
      </c>
      <c r="L13" s="682"/>
      <c r="M13" s="687">
        <v>0.53977262178102625</v>
      </c>
      <c r="N13" s="687">
        <v>0.54536055503814318</v>
      </c>
      <c r="O13" s="688">
        <v>-0.6</v>
      </c>
      <c r="P13" s="685">
        <v>261651</v>
      </c>
      <c r="Q13" s="685">
        <v>260576</v>
      </c>
      <c r="R13" s="686">
        <v>4.1254758688444061E-3</v>
      </c>
      <c r="S13" s="685">
        <v>484743</v>
      </c>
      <c r="T13" s="685">
        <v>477805</v>
      </c>
      <c r="U13" s="686">
        <v>1.4520568014148031E-2</v>
      </c>
      <c r="V13" s="685">
        <v>606408</v>
      </c>
      <c r="W13" s="685">
        <v>592544</v>
      </c>
      <c r="X13" s="686">
        <v>2.3397418588324243E-2</v>
      </c>
      <c r="Y13" s="689">
        <v>2.1966290303300333</v>
      </c>
      <c r="Z13" s="690">
        <v>2.227508533449619</v>
      </c>
    </row>
    <row r="14" spans="1:26" ht="15">
      <c r="A14" s="553" t="s">
        <v>59</v>
      </c>
      <c r="B14" s="545" t="s">
        <v>54</v>
      </c>
      <c r="C14" s="546">
        <v>18210</v>
      </c>
      <c r="D14" s="546">
        <v>20866</v>
      </c>
      <c r="E14" s="547">
        <v>-0.12728841177034411</v>
      </c>
      <c r="F14" s="546">
        <v>4395</v>
      </c>
      <c r="G14" s="546">
        <v>4680</v>
      </c>
      <c r="H14" s="547">
        <v>-6.0897435897435896E-2</v>
      </c>
      <c r="I14" s="546">
        <v>13815</v>
      </c>
      <c r="J14" s="546">
        <v>16186</v>
      </c>
      <c r="K14" s="547">
        <v>-0.1464846163351044</v>
      </c>
      <c r="L14" s="682"/>
      <c r="M14" s="549">
        <v>0.36693987776567016</v>
      </c>
      <c r="N14" s="549">
        <v>0.38280415366864662</v>
      </c>
      <c r="O14" s="550">
        <v>-1.6</v>
      </c>
      <c r="P14" s="546">
        <v>15490</v>
      </c>
      <c r="Q14" s="546">
        <v>17916</v>
      </c>
      <c r="R14" s="547">
        <v>-0.13540968966287117</v>
      </c>
      <c r="S14" s="546">
        <v>42214</v>
      </c>
      <c r="T14" s="546">
        <v>46802</v>
      </c>
      <c r="U14" s="547">
        <v>-9.8029998718003511E-2</v>
      </c>
      <c r="V14" s="546">
        <v>36304</v>
      </c>
      <c r="W14" s="546">
        <v>43865</v>
      </c>
      <c r="X14" s="547">
        <v>-0.17236977088795166</v>
      </c>
      <c r="Y14" s="591">
        <v>1.9936298736957716</v>
      </c>
      <c r="Z14" s="552">
        <v>2.1022237132176746</v>
      </c>
    </row>
    <row r="15" spans="1:26" ht="15">
      <c r="A15" s="553"/>
      <c r="B15" s="545" t="s">
        <v>55</v>
      </c>
      <c r="C15" s="546">
        <v>84181</v>
      </c>
      <c r="D15" s="546">
        <v>85574</v>
      </c>
      <c r="E15" s="547">
        <v>-1.6278308832121908E-2</v>
      </c>
      <c r="F15" s="546">
        <v>49177</v>
      </c>
      <c r="G15" s="546">
        <v>52029</v>
      </c>
      <c r="H15" s="547">
        <v>-5.4815583616829075E-2</v>
      </c>
      <c r="I15" s="546">
        <v>35004</v>
      </c>
      <c r="J15" s="546">
        <v>33545</v>
      </c>
      <c r="K15" s="547">
        <v>4.3493814279326276E-2</v>
      </c>
      <c r="L15" s="682"/>
      <c r="M15" s="549">
        <v>0.62574109935945177</v>
      </c>
      <c r="N15" s="549">
        <v>0.69208060121560522</v>
      </c>
      <c r="O15" s="550">
        <v>-6.6000000000000005</v>
      </c>
      <c r="P15" s="546">
        <v>105015</v>
      </c>
      <c r="Q15" s="546">
        <v>115574</v>
      </c>
      <c r="R15" s="547">
        <v>-9.1361378856836317E-2</v>
      </c>
      <c r="S15" s="546">
        <v>167825</v>
      </c>
      <c r="T15" s="546">
        <v>166995</v>
      </c>
      <c r="U15" s="547">
        <v>4.9702086888829006E-3</v>
      </c>
      <c r="V15" s="546">
        <v>215796</v>
      </c>
      <c r="W15" s="546">
        <v>225480</v>
      </c>
      <c r="X15" s="547">
        <v>-4.2948376796168176E-2</v>
      </c>
      <c r="Y15" s="591">
        <v>2.5634763188843088</v>
      </c>
      <c r="Z15" s="552">
        <v>2.6349124734148224</v>
      </c>
    </row>
    <row r="16" spans="1:26" ht="15.75" thickBot="1">
      <c r="A16" s="553"/>
      <c r="B16" s="545" t="s">
        <v>56</v>
      </c>
      <c r="C16" s="546">
        <v>269528</v>
      </c>
      <c r="D16" s="546">
        <v>272668</v>
      </c>
      <c r="E16" s="547">
        <v>-1.1515836108380887E-2</v>
      </c>
      <c r="F16" s="546">
        <v>180474</v>
      </c>
      <c r="G16" s="546">
        <v>174513</v>
      </c>
      <c r="H16" s="547">
        <v>3.4157913737085488E-2</v>
      </c>
      <c r="I16" s="546">
        <v>89054</v>
      </c>
      <c r="J16" s="546">
        <v>98155</v>
      </c>
      <c r="K16" s="547">
        <v>-9.2720696857011869E-2</v>
      </c>
      <c r="L16" s="682"/>
      <c r="M16" s="549">
        <v>0.69788757225742337</v>
      </c>
      <c r="N16" s="549">
        <v>0.74304350427861887</v>
      </c>
      <c r="O16" s="550">
        <v>-4.5</v>
      </c>
      <c r="P16" s="546">
        <v>326573</v>
      </c>
      <c r="Q16" s="546">
        <v>360093</v>
      </c>
      <c r="R16" s="547">
        <v>-9.308706361967603E-2</v>
      </c>
      <c r="S16" s="546">
        <v>467945</v>
      </c>
      <c r="T16" s="546">
        <v>484619</v>
      </c>
      <c r="U16" s="547">
        <v>-3.4406409983925516E-2</v>
      </c>
      <c r="V16" s="546">
        <v>797930</v>
      </c>
      <c r="W16" s="546">
        <v>856643</v>
      </c>
      <c r="X16" s="547">
        <v>-6.8538469350709688E-2</v>
      </c>
      <c r="Y16" s="591">
        <v>2.9604716393102017</v>
      </c>
      <c r="Z16" s="552">
        <v>3.1417071310164744</v>
      </c>
    </row>
    <row r="17" spans="1:26" ht="15.75" thickBot="1">
      <c r="A17" s="683" t="s">
        <v>57</v>
      </c>
      <c r="B17" s="684"/>
      <c r="C17" s="685">
        <v>371919</v>
      </c>
      <c r="D17" s="685">
        <v>379108</v>
      </c>
      <c r="E17" s="686">
        <v>-1.8962934045179739E-2</v>
      </c>
      <c r="F17" s="685">
        <v>234046</v>
      </c>
      <c r="G17" s="685">
        <v>231222</v>
      </c>
      <c r="H17" s="686">
        <v>1.2213370700019894E-2</v>
      </c>
      <c r="I17" s="685">
        <v>137873</v>
      </c>
      <c r="J17" s="685">
        <v>147886</v>
      </c>
      <c r="K17" s="686">
        <v>-6.7707558524809655E-2</v>
      </c>
      <c r="L17" s="682"/>
      <c r="M17" s="687">
        <v>0.65942264124227123</v>
      </c>
      <c r="N17" s="687">
        <v>0.70671777278871051</v>
      </c>
      <c r="O17" s="688">
        <v>-4.7</v>
      </c>
      <c r="P17" s="685">
        <v>447078</v>
      </c>
      <c r="Q17" s="685">
        <v>493583</v>
      </c>
      <c r="R17" s="686">
        <v>-9.4219209332574258E-2</v>
      </c>
      <c r="S17" s="685">
        <v>677984</v>
      </c>
      <c r="T17" s="685">
        <v>698416</v>
      </c>
      <c r="U17" s="686">
        <v>-2.9254770795628965E-2</v>
      </c>
      <c r="V17" s="685">
        <v>1050030</v>
      </c>
      <c r="W17" s="685">
        <v>1125988</v>
      </c>
      <c r="X17" s="686">
        <v>-6.7458978248436038E-2</v>
      </c>
      <c r="Y17" s="689">
        <v>2.8232760359110451</v>
      </c>
      <c r="Z17" s="690">
        <v>2.9700982305833694</v>
      </c>
    </row>
    <row r="18" spans="1:26" ht="15">
      <c r="A18" s="553" t="s">
        <v>60</v>
      </c>
      <c r="B18" s="545" t="s">
        <v>54</v>
      </c>
      <c r="C18" s="546">
        <v>35943</v>
      </c>
      <c r="D18" s="546">
        <v>34969</v>
      </c>
      <c r="E18" s="547">
        <v>2.7853241442420431E-2</v>
      </c>
      <c r="F18" s="546">
        <v>9882</v>
      </c>
      <c r="G18" s="546">
        <v>10060</v>
      </c>
      <c r="H18" s="547">
        <v>-1.7693836978131212E-2</v>
      </c>
      <c r="I18" s="546">
        <v>26061</v>
      </c>
      <c r="J18" s="546">
        <v>24909</v>
      </c>
      <c r="K18" s="547">
        <v>4.6248343972058292E-2</v>
      </c>
      <c r="L18" s="682"/>
      <c r="M18" s="549">
        <v>0.43006654911552245</v>
      </c>
      <c r="N18" s="549">
        <v>0.43709477464126423</v>
      </c>
      <c r="O18" s="550">
        <v>-0.70000000000000007</v>
      </c>
      <c r="P18" s="546">
        <v>30244</v>
      </c>
      <c r="Q18" s="546">
        <v>30674</v>
      </c>
      <c r="R18" s="547">
        <v>-1.4018386907478647E-2</v>
      </c>
      <c r="S18" s="546">
        <v>70324</v>
      </c>
      <c r="T18" s="546">
        <v>70177</v>
      </c>
      <c r="U18" s="547">
        <v>2.0947033928495093E-3</v>
      </c>
      <c r="V18" s="546">
        <v>62455</v>
      </c>
      <c r="W18" s="546">
        <v>63388</v>
      </c>
      <c r="X18" s="547">
        <v>-1.4718874234870954E-2</v>
      </c>
      <c r="Y18" s="591">
        <v>1.7376123306346158</v>
      </c>
      <c r="Z18" s="552">
        <v>1.8126912408132918</v>
      </c>
    </row>
    <row r="19" spans="1:26" ht="15.75" thickBot="1">
      <c r="A19" s="553"/>
      <c r="B19" s="545" t="s">
        <v>61</v>
      </c>
      <c r="C19" s="546">
        <v>87006</v>
      </c>
      <c r="D19" s="546">
        <v>82014</v>
      </c>
      <c r="E19" s="547">
        <v>6.0867656741531932E-2</v>
      </c>
      <c r="F19" s="546">
        <v>40546</v>
      </c>
      <c r="G19" s="546">
        <v>38510</v>
      </c>
      <c r="H19" s="547">
        <v>5.2869384575434955E-2</v>
      </c>
      <c r="I19" s="546">
        <v>46460</v>
      </c>
      <c r="J19" s="546">
        <v>43504</v>
      </c>
      <c r="K19" s="547">
        <v>6.7947774917248988E-2</v>
      </c>
      <c r="L19" s="682"/>
      <c r="M19" s="549">
        <v>0.63313045391215073</v>
      </c>
      <c r="N19" s="549">
        <v>0.62257672821672316</v>
      </c>
      <c r="O19" s="550">
        <v>1.0999999999999999</v>
      </c>
      <c r="P19" s="546">
        <v>103608</v>
      </c>
      <c r="Q19" s="546">
        <v>104083</v>
      </c>
      <c r="R19" s="547">
        <v>-4.5636655361586424E-3</v>
      </c>
      <c r="S19" s="546">
        <v>163644</v>
      </c>
      <c r="T19" s="546">
        <v>167181</v>
      </c>
      <c r="U19" s="547">
        <v>-2.1156710391731118E-2</v>
      </c>
      <c r="V19" s="546">
        <v>200586</v>
      </c>
      <c r="W19" s="546">
        <v>195816</v>
      </c>
      <c r="X19" s="547">
        <v>2.4359602892511337E-2</v>
      </c>
      <c r="Y19" s="591">
        <v>2.3054272119164194</v>
      </c>
      <c r="Z19" s="552">
        <v>2.3875923622796109</v>
      </c>
    </row>
    <row r="20" spans="1:26" ht="15.75" thickBot="1">
      <c r="A20" s="683" t="s">
        <v>57</v>
      </c>
      <c r="B20" s="684"/>
      <c r="C20" s="685">
        <v>122949</v>
      </c>
      <c r="D20" s="685">
        <v>116983</v>
      </c>
      <c r="E20" s="686">
        <v>5.0998863082670133E-2</v>
      </c>
      <c r="F20" s="685">
        <v>50428</v>
      </c>
      <c r="G20" s="685">
        <v>48570</v>
      </c>
      <c r="H20" s="686">
        <v>3.8254066296067535E-2</v>
      </c>
      <c r="I20" s="685">
        <v>72521</v>
      </c>
      <c r="J20" s="685">
        <v>68413</v>
      </c>
      <c r="K20" s="686">
        <v>6.0047067077894554E-2</v>
      </c>
      <c r="L20" s="682"/>
      <c r="M20" s="687">
        <v>0.57209532927579843</v>
      </c>
      <c r="N20" s="687">
        <v>0.56773734190547609</v>
      </c>
      <c r="O20" s="688">
        <v>0.4</v>
      </c>
      <c r="P20" s="685">
        <v>133852</v>
      </c>
      <c r="Q20" s="685">
        <v>134757</v>
      </c>
      <c r="R20" s="686">
        <v>-6.7157921295368699E-3</v>
      </c>
      <c r="S20" s="685">
        <v>233968</v>
      </c>
      <c r="T20" s="685">
        <v>237358</v>
      </c>
      <c r="U20" s="686">
        <v>-1.4282223476773482E-2</v>
      </c>
      <c r="V20" s="685">
        <v>263041</v>
      </c>
      <c r="W20" s="685">
        <v>259204</v>
      </c>
      <c r="X20" s="686">
        <v>1.4803012299192914E-2</v>
      </c>
      <c r="Y20" s="689">
        <v>2.1394317969239278</v>
      </c>
      <c r="Z20" s="690">
        <v>2.2157407486557874</v>
      </c>
    </row>
    <row r="21" spans="1:26" ht="15">
      <c r="A21" s="544" t="s">
        <v>62</v>
      </c>
      <c r="B21" s="545" t="s">
        <v>54</v>
      </c>
      <c r="C21" s="546">
        <v>21324</v>
      </c>
      <c r="D21" s="546">
        <v>21116</v>
      </c>
      <c r="E21" s="547">
        <v>9.8503504451600676E-3</v>
      </c>
      <c r="F21" s="546">
        <v>9097</v>
      </c>
      <c r="G21" s="546">
        <v>9624</v>
      </c>
      <c r="H21" s="547">
        <v>-5.4758935993349959E-2</v>
      </c>
      <c r="I21" s="546">
        <v>12227</v>
      </c>
      <c r="J21" s="546">
        <v>11492</v>
      </c>
      <c r="K21" s="547">
        <v>6.3957535676992694E-2</v>
      </c>
      <c r="L21" s="682"/>
      <c r="M21" s="549">
        <v>0.58043824433130731</v>
      </c>
      <c r="N21" s="549">
        <v>0.57549030722140349</v>
      </c>
      <c r="O21" s="550">
        <v>0.5</v>
      </c>
      <c r="P21" s="546">
        <v>25880</v>
      </c>
      <c r="Q21" s="546">
        <v>25382</v>
      </c>
      <c r="R21" s="547">
        <v>1.9620203293672683E-2</v>
      </c>
      <c r="S21" s="546">
        <v>44587</v>
      </c>
      <c r="T21" s="546">
        <v>44105</v>
      </c>
      <c r="U21" s="547">
        <v>1.0928466160299286E-2</v>
      </c>
      <c r="V21" s="546">
        <v>48358</v>
      </c>
      <c r="W21" s="546">
        <v>46476</v>
      </c>
      <c r="X21" s="547">
        <v>4.049401841810827E-2</v>
      </c>
      <c r="Y21" s="591">
        <v>2.2677734008628776</v>
      </c>
      <c r="Z21" s="552">
        <v>2.2009850350445159</v>
      </c>
    </row>
    <row r="22" spans="1:26" ht="15.75" thickBot="1">
      <c r="A22" s="554"/>
      <c r="B22" s="545" t="s">
        <v>55</v>
      </c>
      <c r="C22" s="546">
        <v>80369</v>
      </c>
      <c r="D22" s="546">
        <v>76567</v>
      </c>
      <c r="E22" s="547">
        <v>4.9655856961876528E-2</v>
      </c>
      <c r="F22" s="546">
        <v>47211</v>
      </c>
      <c r="G22" s="546">
        <v>42390</v>
      </c>
      <c r="H22" s="547">
        <v>0.11372965322009908</v>
      </c>
      <c r="I22" s="546">
        <v>33158</v>
      </c>
      <c r="J22" s="546">
        <v>34177</v>
      </c>
      <c r="K22" s="547">
        <v>-2.981537291160722E-2</v>
      </c>
      <c r="L22" s="682"/>
      <c r="M22" s="549">
        <v>0.73916097227965838</v>
      </c>
      <c r="N22" s="549">
        <v>0.73631208984321372</v>
      </c>
      <c r="O22" s="550">
        <v>0.3</v>
      </c>
      <c r="P22" s="546">
        <v>112606</v>
      </c>
      <c r="Q22" s="546">
        <v>107263</v>
      </c>
      <c r="R22" s="547">
        <v>4.9812143982547567E-2</v>
      </c>
      <c r="S22" s="546">
        <v>152343</v>
      </c>
      <c r="T22" s="546">
        <v>145676</v>
      </c>
      <c r="U22" s="547">
        <v>4.5765946346687167E-2</v>
      </c>
      <c r="V22" s="546">
        <v>254913</v>
      </c>
      <c r="W22" s="546">
        <v>247579</v>
      </c>
      <c r="X22" s="547">
        <v>2.9622867852281493E-2</v>
      </c>
      <c r="Y22" s="591">
        <v>3.1717826525152732</v>
      </c>
      <c r="Z22" s="552">
        <v>3.2334948476497707</v>
      </c>
    </row>
    <row r="23" spans="1:26" ht="15.75" thickBot="1">
      <c r="A23" s="683" t="s">
        <v>57</v>
      </c>
      <c r="B23" s="684"/>
      <c r="C23" s="685">
        <v>101693</v>
      </c>
      <c r="D23" s="685">
        <v>97683</v>
      </c>
      <c r="E23" s="686">
        <v>4.1051155267549114E-2</v>
      </c>
      <c r="F23" s="685">
        <v>56308</v>
      </c>
      <c r="G23" s="685">
        <v>52014</v>
      </c>
      <c r="H23" s="686">
        <v>8.2554696812396661E-2</v>
      </c>
      <c r="I23" s="685">
        <v>45385</v>
      </c>
      <c r="J23" s="685">
        <v>45669</v>
      </c>
      <c r="K23" s="686">
        <v>-6.2186603604195406E-3</v>
      </c>
      <c r="L23" s="691"/>
      <c r="M23" s="687">
        <v>0.70322449601381198</v>
      </c>
      <c r="N23" s="687">
        <v>0.69893719603121496</v>
      </c>
      <c r="O23" s="688">
        <v>0.4</v>
      </c>
      <c r="P23" s="685">
        <v>138486</v>
      </c>
      <c r="Q23" s="685">
        <v>132645</v>
      </c>
      <c r="R23" s="686">
        <v>4.4034829808888384E-2</v>
      </c>
      <c r="S23" s="685">
        <v>196930</v>
      </c>
      <c r="T23" s="685">
        <v>189781</v>
      </c>
      <c r="U23" s="686">
        <v>3.7669735115738665E-2</v>
      </c>
      <c r="V23" s="685">
        <v>303271</v>
      </c>
      <c r="W23" s="685">
        <v>294055</v>
      </c>
      <c r="X23" s="686">
        <v>3.1341075649113259E-2</v>
      </c>
      <c r="Y23" s="689">
        <v>2.9822209984954715</v>
      </c>
      <c r="Z23" s="690">
        <v>3.0102986190022829</v>
      </c>
    </row>
    <row r="24" spans="1:26" s="592" customFormat="1" ht="4.5" customHeight="1" thickBot="1">
      <c r="A24" s="589"/>
      <c r="B24" s="589"/>
      <c r="C24" s="608"/>
      <c r="D24" s="608"/>
      <c r="E24" s="549" t="e">
        <v>#DIV/0!</v>
      </c>
      <c r="F24" s="608"/>
      <c r="G24" s="608"/>
      <c r="H24" s="549" t="e">
        <v>#DIV/0!</v>
      </c>
      <c r="I24" s="608"/>
      <c r="J24" s="608"/>
      <c r="K24" s="549" t="e">
        <v>#DIV/0!</v>
      </c>
      <c r="L24" s="692"/>
      <c r="M24" s="610"/>
      <c r="N24" s="610"/>
      <c r="O24" s="591">
        <v>0</v>
      </c>
      <c r="P24" s="608"/>
      <c r="Q24" s="608"/>
      <c r="R24" s="549" t="e">
        <v>#DIV/0!</v>
      </c>
      <c r="S24" s="608"/>
      <c r="T24" s="608"/>
      <c r="U24" s="549" t="e">
        <v>#DIV/0!</v>
      </c>
      <c r="V24" s="608"/>
      <c r="W24" s="608"/>
      <c r="X24" s="549" t="e">
        <v>#DIV/0!</v>
      </c>
      <c r="Y24" s="591" t="e">
        <v>#DIV/0!</v>
      </c>
      <c r="Z24" s="591" t="e">
        <v>#DIV/0!</v>
      </c>
    </row>
    <row r="25" spans="1:26" ht="16.5" thickBot="1">
      <c r="A25" s="693" t="s">
        <v>63</v>
      </c>
      <c r="B25" s="694"/>
      <c r="C25" s="695">
        <v>2062991</v>
      </c>
      <c r="D25" s="695">
        <v>2030678</v>
      </c>
      <c r="E25" s="696">
        <v>1.5912419398841176E-2</v>
      </c>
      <c r="F25" s="695">
        <v>1384524</v>
      </c>
      <c r="G25" s="695">
        <v>1368697</v>
      </c>
      <c r="H25" s="696">
        <v>1.1563552780491227E-2</v>
      </c>
      <c r="I25" s="695">
        <v>678467</v>
      </c>
      <c r="J25" s="695">
        <v>661981</v>
      </c>
      <c r="K25" s="696">
        <v>2.4904038031303012E-2</v>
      </c>
      <c r="L25" s="597"/>
      <c r="M25" s="697">
        <v>0.71376954556368966</v>
      </c>
      <c r="N25" s="697">
        <v>0.73672148845451146</v>
      </c>
      <c r="O25" s="698">
        <v>-2.2999999999999998</v>
      </c>
      <c r="P25" s="695">
        <v>2624794</v>
      </c>
      <c r="Q25" s="695">
        <v>2717395</v>
      </c>
      <c r="R25" s="696">
        <v>-3.4077121655114548E-2</v>
      </c>
      <c r="S25" s="695">
        <v>3677369</v>
      </c>
      <c r="T25" s="695">
        <v>3688497</v>
      </c>
      <c r="U25" s="696">
        <v>-3.0169470112080881E-3</v>
      </c>
      <c r="V25" s="695">
        <v>5257542</v>
      </c>
      <c r="W25" s="695">
        <v>5378991</v>
      </c>
      <c r="X25" s="696">
        <v>-2.2578398067592976E-2</v>
      </c>
      <c r="Y25" s="699">
        <v>2.5485045741837942</v>
      </c>
      <c r="Z25" s="700">
        <v>2.6488645664157486</v>
      </c>
    </row>
    <row r="26" spans="1:26" ht="11.25" customHeight="1" thickBot="1">
      <c r="A26" s="647"/>
      <c r="B26" s="647"/>
      <c r="C26" s="701"/>
      <c r="D26" s="701"/>
      <c r="E26" s="702"/>
      <c r="F26" s="701"/>
      <c r="G26" s="701"/>
      <c r="H26" s="702"/>
      <c r="I26" s="701"/>
      <c r="J26" s="701"/>
      <c r="K26" s="702"/>
      <c r="L26" s="648"/>
      <c r="M26" s="702"/>
      <c r="N26" s="702"/>
      <c r="O26" s="703"/>
      <c r="P26" s="701"/>
      <c r="Q26" s="701"/>
      <c r="R26" s="702"/>
      <c r="S26" s="701"/>
      <c r="T26" s="701"/>
      <c r="U26" s="702"/>
      <c r="V26" s="701"/>
      <c r="W26" s="701"/>
      <c r="X26" s="702"/>
      <c r="Y26" s="703"/>
      <c r="Z26" s="703"/>
    </row>
    <row r="27" spans="1:26" ht="16.5" thickBot="1">
      <c r="A27" s="593" t="s">
        <v>64</v>
      </c>
      <c r="B27" s="594"/>
      <c r="C27" s="595">
        <v>95454</v>
      </c>
      <c r="D27" s="595">
        <v>92688</v>
      </c>
      <c r="E27" s="596">
        <v>2.9842050750906266E-2</v>
      </c>
      <c r="F27" s="595">
        <v>19554</v>
      </c>
      <c r="G27" s="595">
        <v>20557</v>
      </c>
      <c r="H27" s="596">
        <v>-4.8791166026171132E-2</v>
      </c>
      <c r="I27" s="595">
        <v>75900</v>
      </c>
      <c r="J27" s="595">
        <v>72131</v>
      </c>
      <c r="K27" s="596">
        <v>5.2252152333947956E-2</v>
      </c>
      <c r="L27" s="597"/>
      <c r="M27" s="598">
        <v>0.45968107195586067</v>
      </c>
      <c r="N27" s="598">
        <v>0.45697079086447717</v>
      </c>
      <c r="O27" s="599">
        <v>0.3</v>
      </c>
      <c r="P27" s="595">
        <v>78149</v>
      </c>
      <c r="Q27" s="595">
        <v>77473</v>
      </c>
      <c r="R27" s="596">
        <v>8.7256205387683458E-3</v>
      </c>
      <c r="S27" s="595">
        <v>170007</v>
      </c>
      <c r="T27" s="595">
        <v>169536</v>
      </c>
      <c r="U27" s="596">
        <v>2.7781710079275196E-3</v>
      </c>
      <c r="V27" s="595">
        <v>196480</v>
      </c>
      <c r="W27" s="595">
        <v>192352</v>
      </c>
      <c r="X27" s="596">
        <v>2.1460655464980868E-2</v>
      </c>
      <c r="Y27" s="704">
        <v>2.0583736668971442</v>
      </c>
      <c r="Z27" s="601">
        <v>2.0752632487484894</v>
      </c>
    </row>
    <row r="28" spans="1:26">
      <c r="O28" s="602"/>
    </row>
    <row r="30" spans="1:26" ht="24" thickBot="1">
      <c r="A30" s="526" t="s">
        <v>65</v>
      </c>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row>
    <row r="31" spans="1:26" ht="15">
      <c r="A31" s="527"/>
      <c r="B31" s="528"/>
      <c r="C31" s="529" t="s">
        <v>40</v>
      </c>
      <c r="D31" s="529"/>
      <c r="E31" s="530" t="s">
        <v>41</v>
      </c>
      <c r="F31" s="529" t="s">
        <v>42</v>
      </c>
      <c r="G31" s="529"/>
      <c r="H31" s="530" t="s">
        <v>41</v>
      </c>
      <c r="I31" s="529" t="s">
        <v>43</v>
      </c>
      <c r="J31" s="529"/>
      <c r="K31" s="531" t="s">
        <v>41</v>
      </c>
      <c r="L31" s="532"/>
      <c r="M31" s="533" t="s">
        <v>44</v>
      </c>
      <c r="N31" s="533"/>
      <c r="O31" s="530" t="s">
        <v>45</v>
      </c>
      <c r="P31" s="529" t="s">
        <v>46</v>
      </c>
      <c r="Q31" s="529"/>
      <c r="R31" s="530" t="s">
        <v>41</v>
      </c>
      <c r="S31" s="529" t="s">
        <v>47</v>
      </c>
      <c r="T31" s="529"/>
      <c r="U31" s="530" t="s">
        <v>41</v>
      </c>
      <c r="V31" s="529" t="s">
        <v>48</v>
      </c>
      <c r="W31" s="529"/>
      <c r="X31" s="530" t="s">
        <v>41</v>
      </c>
      <c r="Y31" s="529" t="s">
        <v>49</v>
      </c>
      <c r="Z31" s="535"/>
    </row>
    <row r="32" spans="1:26" ht="28.5" customHeight="1" thickBot="1">
      <c r="A32" s="604" t="s">
        <v>51</v>
      </c>
      <c r="B32" s="605"/>
      <c r="C32" s="538">
        <v>2016</v>
      </c>
      <c r="D32" s="538">
        <v>2015</v>
      </c>
      <c r="E32" s="539" t="s">
        <v>52</v>
      </c>
      <c r="F32" s="538">
        <v>2016</v>
      </c>
      <c r="G32" s="538">
        <v>2015</v>
      </c>
      <c r="H32" s="539" t="s">
        <v>52</v>
      </c>
      <c r="I32" s="538">
        <v>2016</v>
      </c>
      <c r="J32" s="538">
        <v>2015</v>
      </c>
      <c r="K32" s="539" t="s">
        <v>52</v>
      </c>
      <c r="L32" s="540"/>
      <c r="M32" s="541">
        <v>2016</v>
      </c>
      <c r="N32" s="681">
        <v>2015</v>
      </c>
      <c r="O32" s="539" t="s">
        <v>52</v>
      </c>
      <c r="P32" s="538">
        <v>2016</v>
      </c>
      <c r="Q32" s="538">
        <v>2015</v>
      </c>
      <c r="R32" s="539" t="s">
        <v>52</v>
      </c>
      <c r="S32" s="538">
        <v>2016</v>
      </c>
      <c r="T32" s="538">
        <v>2015</v>
      </c>
      <c r="U32" s="539" t="s">
        <v>52</v>
      </c>
      <c r="V32" s="538">
        <v>2016</v>
      </c>
      <c r="W32" s="538">
        <v>2015</v>
      </c>
      <c r="X32" s="539" t="s">
        <v>52</v>
      </c>
      <c r="Y32" s="538">
        <v>2016</v>
      </c>
      <c r="Z32" s="543">
        <v>2015</v>
      </c>
    </row>
    <row r="33" spans="1:26" ht="15">
      <c r="A33" s="606" t="s">
        <v>54</v>
      </c>
      <c r="B33" s="607"/>
      <c r="C33" s="546">
        <f>C7+C11+C14+C18+C21</f>
        <v>323852</v>
      </c>
      <c r="D33" s="546">
        <f>D7+D11+D14+D18+D21</f>
        <v>322418</v>
      </c>
      <c r="E33" s="547">
        <f>(C33-D33)/D33</f>
        <v>4.44764250134918E-3</v>
      </c>
      <c r="F33" s="546">
        <f>F7+F11+F14+F18+F21</f>
        <v>139366</v>
      </c>
      <c r="G33" s="546">
        <f>G7+G11+G14+G18+G21</f>
        <v>143762</v>
      </c>
      <c r="H33" s="547">
        <f>(F33-G33)/G33</f>
        <v>-3.0578316940498881E-2</v>
      </c>
      <c r="I33" s="546">
        <f>I7+I11+I14+I18+I21</f>
        <v>184486</v>
      </c>
      <c r="J33" s="546">
        <f>J7+J11+J14+J18+J21</f>
        <v>178656</v>
      </c>
      <c r="K33" s="547">
        <f>(I33-J33)/J33</f>
        <v>3.2632545226580691E-2</v>
      </c>
      <c r="L33" s="706"/>
      <c r="M33" s="549">
        <f t="shared" ref="M33:N35" si="0">P33/S33</f>
        <v>0.50165492317519977</v>
      </c>
      <c r="N33" s="549">
        <f t="shared" si="0"/>
        <v>0.51279923851828346</v>
      </c>
      <c r="O33" s="550">
        <f>ROUND(+M33-N33,3)*100</f>
        <v>-1.0999999999999999</v>
      </c>
      <c r="P33" s="546">
        <f>P7+P11+P14+P18+P21</f>
        <v>311768</v>
      </c>
      <c r="Q33" s="546">
        <f>Q7+Q11+Q14+Q18+Q21</f>
        <v>323243</v>
      </c>
      <c r="R33" s="547">
        <f>(P33-Q33)/Q33</f>
        <v>-3.5499608653551659E-2</v>
      </c>
      <c r="S33" s="546">
        <f>S7+S11+S14+S18+S21</f>
        <v>621479</v>
      </c>
      <c r="T33" s="546">
        <f>T7+T11+T14+T18+T21</f>
        <v>630350</v>
      </c>
      <c r="U33" s="547">
        <f>(S33-T33)/T33</f>
        <v>-1.4073133973189498E-2</v>
      </c>
      <c r="V33" s="546">
        <f>V7+V11+V14+V18+V21</f>
        <v>661226</v>
      </c>
      <c r="W33" s="546">
        <f>W7+W11+W14+W18+W21</f>
        <v>675860</v>
      </c>
      <c r="X33" s="547">
        <f>(V33-W33)/W33</f>
        <v>-2.1652413221673127E-2</v>
      </c>
      <c r="Y33" s="707">
        <f t="shared" ref="Y33:Z35" si="1">V33/C33</f>
        <v>2.0417536405518568</v>
      </c>
      <c r="Z33" s="708">
        <f t="shared" si="1"/>
        <v>2.0962229155940424</v>
      </c>
    </row>
    <row r="34" spans="1:26" ht="15">
      <c r="A34" s="613" t="s">
        <v>55</v>
      </c>
      <c r="B34" s="614"/>
      <c r="C34" s="709">
        <f>C8+C12+C19+C15+C22</f>
        <v>627325</v>
      </c>
      <c r="D34" s="709">
        <f>D8+D12+D19+D15+D22</f>
        <v>573421</v>
      </c>
      <c r="E34" s="616">
        <f>(C34-D34)/D34</f>
        <v>9.4004230748437889E-2</v>
      </c>
      <c r="F34" s="709">
        <f>F8+F12+F19+F15+F22</f>
        <v>352780</v>
      </c>
      <c r="G34" s="709">
        <f>G8+G12+G19+G15+G22</f>
        <v>324806</v>
      </c>
      <c r="H34" s="616">
        <f>(F34-G34)/G34</f>
        <v>8.6125256306841619E-2</v>
      </c>
      <c r="I34" s="709">
        <f>I8+I12+I19+I15+I22</f>
        <v>274545</v>
      </c>
      <c r="J34" s="709">
        <f>J8+J12+J19+J15+J22</f>
        <v>248615</v>
      </c>
      <c r="K34" s="616">
        <f>(I34-J34)/J34</f>
        <v>0.1042978098666613</v>
      </c>
      <c r="L34" s="706"/>
      <c r="M34" s="710">
        <f t="shared" si="0"/>
        <v>0.713635174388071</v>
      </c>
      <c r="N34" s="711">
        <f t="shared" si="0"/>
        <v>0.71988042249091311</v>
      </c>
      <c r="O34" s="619">
        <f>ROUND(+M34-N34,3)*100</f>
        <v>-0.6</v>
      </c>
      <c r="P34" s="709">
        <f>P8+P12+P19+P15+P22</f>
        <v>747363</v>
      </c>
      <c r="Q34" s="709">
        <f>Q8+Q12+Q19+Q15+Q22</f>
        <v>707253</v>
      </c>
      <c r="R34" s="616">
        <f>(P34-Q34)/Q34</f>
        <v>5.6712378738584354E-2</v>
      </c>
      <c r="S34" s="709">
        <f>S8+S12+S19+S15+S22</f>
        <v>1047262</v>
      </c>
      <c r="T34" s="709">
        <f>T8+T12+T19+T15+T22</f>
        <v>982459</v>
      </c>
      <c r="U34" s="616">
        <f>(S34-T34)/T34</f>
        <v>6.5960004437844222E-2</v>
      </c>
      <c r="V34" s="709">
        <f>V8+V12+V19+V15+V22</f>
        <v>1531223</v>
      </c>
      <c r="W34" s="709">
        <f>W8+W12+W19+W15+W22</f>
        <v>1419623</v>
      </c>
      <c r="X34" s="616">
        <f>(V34-W34)/W34</f>
        <v>7.8612420339766259E-2</v>
      </c>
      <c r="Y34" s="712">
        <f t="shared" si="1"/>
        <v>2.4408767385326584</v>
      </c>
      <c r="Z34" s="713">
        <f t="shared" si="1"/>
        <v>2.4757080748699472</v>
      </c>
    </row>
    <row r="35" spans="1:26" ht="15.75" thickBot="1">
      <c r="A35" s="622" t="s">
        <v>56</v>
      </c>
      <c r="B35" s="623"/>
      <c r="C35" s="714">
        <f>C9+C16</f>
        <v>1111814</v>
      </c>
      <c r="D35" s="715">
        <f>D9+D16</f>
        <v>1134839</v>
      </c>
      <c r="E35" s="716">
        <f>(C35-D35)/D35</f>
        <v>-2.0289221642893839E-2</v>
      </c>
      <c r="F35" s="717">
        <f>F9+F16</f>
        <v>892378</v>
      </c>
      <c r="G35" s="715">
        <f>G9+G16</f>
        <v>900129</v>
      </c>
      <c r="H35" s="716">
        <f>(F35-G35)/G35</f>
        <v>-8.610987980611667E-3</v>
      </c>
      <c r="I35" s="717">
        <f>I9+I16</f>
        <v>219436</v>
      </c>
      <c r="J35" s="715">
        <f>J9+J16</f>
        <v>234710</v>
      </c>
      <c r="K35" s="628">
        <f>(I35-J35)/J35</f>
        <v>-6.5076051297345658E-2</v>
      </c>
      <c r="L35" s="718"/>
      <c r="M35" s="719">
        <f t="shared" si="0"/>
        <v>0.77946887128925813</v>
      </c>
      <c r="N35" s="720">
        <f t="shared" si="0"/>
        <v>0.81269391160906645</v>
      </c>
      <c r="O35" s="721">
        <f>ROUND(+M35-N35,3)*100</f>
        <v>-3.3000000000000003</v>
      </c>
      <c r="P35" s="717">
        <f>P9+P16</f>
        <v>1565663</v>
      </c>
      <c r="Q35" s="715">
        <f>Q9+Q16</f>
        <v>1686899</v>
      </c>
      <c r="R35" s="716">
        <f>(P35-Q35)/Q35</f>
        <v>-7.1869151620814281E-2</v>
      </c>
      <c r="S35" s="717">
        <f>S9+S16</f>
        <v>2008628</v>
      </c>
      <c r="T35" s="715">
        <f>T9+T16</f>
        <v>2075688</v>
      </c>
      <c r="U35" s="716">
        <f>(S35-T35)/T35</f>
        <v>-3.2307360258381802E-2</v>
      </c>
      <c r="V35" s="717">
        <f>V9+V16</f>
        <v>3065093</v>
      </c>
      <c r="W35" s="715">
        <f>W9+W16</f>
        <v>3283508</v>
      </c>
      <c r="X35" s="628">
        <f>(V35-W35)/W35</f>
        <v>-6.6518796360477875E-2</v>
      </c>
      <c r="Y35" s="722">
        <f t="shared" si="1"/>
        <v>2.7568397231911095</v>
      </c>
      <c r="Z35" s="723">
        <f t="shared" si="1"/>
        <v>2.8933690153405021</v>
      </c>
    </row>
    <row r="36" spans="1:26" s="592" customFormat="1" ht="4.5" customHeight="1" thickBot="1">
      <c r="A36" s="724"/>
      <c r="B36" s="724"/>
      <c r="C36" s="635"/>
      <c r="D36" s="635"/>
      <c r="E36" s="576"/>
      <c r="F36" s="635"/>
      <c r="G36" s="635"/>
      <c r="H36" s="576"/>
      <c r="I36" s="635"/>
      <c r="J36" s="635"/>
      <c r="K36" s="576"/>
      <c r="L36" s="638"/>
      <c r="M36" s="639"/>
      <c r="N36" s="639"/>
      <c r="O36" s="578"/>
      <c r="P36" s="635"/>
      <c r="Q36" s="635"/>
      <c r="R36" s="576"/>
      <c r="S36" s="635"/>
      <c r="T36" s="635"/>
      <c r="U36" s="576"/>
      <c r="V36" s="635"/>
      <c r="W36" s="635"/>
      <c r="X36" s="576"/>
      <c r="Y36" s="725"/>
      <c r="Z36" s="725"/>
    </row>
    <row r="37" spans="1:26" ht="16.5" thickBot="1">
      <c r="A37" s="693" t="s">
        <v>63</v>
      </c>
      <c r="B37" s="694"/>
      <c r="C37" s="695">
        <f>SUM(C33:C35)</f>
        <v>2062991</v>
      </c>
      <c r="D37" s="695">
        <f>SUM(D33:D35)</f>
        <v>2030678</v>
      </c>
      <c r="E37" s="696">
        <f>(C37-D37)/D37</f>
        <v>1.5912419398841176E-2</v>
      </c>
      <c r="F37" s="695">
        <f>SUM(F33:F35)</f>
        <v>1384524</v>
      </c>
      <c r="G37" s="695">
        <f>SUM(G33:G35)</f>
        <v>1368697</v>
      </c>
      <c r="H37" s="696">
        <f>(F37-G37)/G37</f>
        <v>1.1563552780491227E-2</v>
      </c>
      <c r="I37" s="695">
        <f>SUM(I33:I35)</f>
        <v>678467</v>
      </c>
      <c r="J37" s="695">
        <f>SUM(J33:J35)</f>
        <v>661981</v>
      </c>
      <c r="K37" s="696">
        <f>(I37-J37)/J37</f>
        <v>2.4904038031303012E-2</v>
      </c>
      <c r="L37" s="584"/>
      <c r="M37" s="697">
        <f>P37/S37</f>
        <v>0.71376954556368966</v>
      </c>
      <c r="N37" s="697">
        <f>Q37/T37</f>
        <v>0.73672148845451146</v>
      </c>
      <c r="O37" s="698">
        <f>ROUND(+M37-N37,3)*100</f>
        <v>-2.2999999999999998</v>
      </c>
      <c r="P37" s="695">
        <f>SUM(P33:P35)</f>
        <v>2624794</v>
      </c>
      <c r="Q37" s="695">
        <f>SUM(Q33:Q35)</f>
        <v>2717395</v>
      </c>
      <c r="R37" s="696">
        <f>(P37-Q37)/Q37</f>
        <v>-3.4077121655114548E-2</v>
      </c>
      <c r="S37" s="695">
        <f>SUM(S33:S35)</f>
        <v>3677369</v>
      </c>
      <c r="T37" s="695">
        <f>SUM(T33:T35)</f>
        <v>3688497</v>
      </c>
      <c r="U37" s="696">
        <f>(S37-T37)/T37</f>
        <v>-3.0169470112080881E-3</v>
      </c>
      <c r="V37" s="695">
        <f>SUM(V33:V35)</f>
        <v>5257542</v>
      </c>
      <c r="W37" s="695">
        <f>SUM(W33:W35)</f>
        <v>5378991</v>
      </c>
      <c r="X37" s="696">
        <f>(V37-W37)/W37</f>
        <v>-2.2578398067592976E-2</v>
      </c>
      <c r="Y37" s="726">
        <f>V37/C37</f>
        <v>2.5485045741837942</v>
      </c>
      <c r="Z37" s="727">
        <f>W37/D37</f>
        <v>2.6488645664157486</v>
      </c>
    </row>
    <row r="38" spans="1:26" ht="11.25" customHeight="1">
      <c r="A38" s="647"/>
      <c r="B38" s="647"/>
      <c r="C38" s="647"/>
      <c r="D38" s="647"/>
      <c r="E38" s="648"/>
      <c r="F38" s="647"/>
      <c r="G38" s="647"/>
      <c r="H38" s="648"/>
      <c r="I38" s="647"/>
      <c r="J38" s="647"/>
      <c r="K38" s="648"/>
      <c r="L38" s="647"/>
      <c r="M38" s="649"/>
      <c r="N38" s="649"/>
      <c r="O38" s="648"/>
      <c r="P38" s="647"/>
      <c r="Q38" s="647"/>
      <c r="R38" s="648"/>
      <c r="S38" s="647"/>
      <c r="T38" s="647"/>
      <c r="U38" s="648"/>
    </row>
    <row r="39" spans="1:26">
      <c r="C39" s="650"/>
      <c r="D39" s="650"/>
      <c r="E39" s="728"/>
      <c r="F39" s="650"/>
      <c r="G39" s="650"/>
      <c r="H39" s="728"/>
      <c r="I39" s="650"/>
    </row>
    <row r="40" spans="1:26" ht="24" thickBot="1">
      <c r="A40" s="526" t="s">
        <v>66</v>
      </c>
      <c r="B40" s="526"/>
      <c r="C40" s="526"/>
      <c r="D40" s="526"/>
      <c r="E40" s="526"/>
      <c r="F40" s="526"/>
      <c r="G40" s="526"/>
      <c r="H40" s="526"/>
      <c r="I40" s="526"/>
      <c r="J40" s="526"/>
      <c r="K40" s="526"/>
      <c r="L40" s="526"/>
      <c r="M40" s="526"/>
      <c r="N40" s="526"/>
      <c r="O40" s="526"/>
      <c r="P40" s="526"/>
      <c r="Q40" s="526"/>
      <c r="R40" s="526"/>
      <c r="S40" s="526"/>
      <c r="T40" s="526"/>
      <c r="U40" s="526"/>
      <c r="V40" s="526"/>
      <c r="W40" s="526"/>
      <c r="X40" s="526"/>
      <c r="Y40" s="526"/>
      <c r="Z40" s="526"/>
    </row>
    <row r="41" spans="1:26" ht="15">
      <c r="A41" s="527"/>
      <c r="B41" s="528"/>
      <c r="C41" s="529" t="s">
        <v>40</v>
      </c>
      <c r="D41" s="529"/>
      <c r="E41" s="530" t="s">
        <v>41</v>
      </c>
      <c r="F41" s="529" t="s">
        <v>42</v>
      </c>
      <c r="G41" s="529"/>
      <c r="H41" s="530" t="s">
        <v>41</v>
      </c>
      <c r="I41" s="529" t="s">
        <v>43</v>
      </c>
      <c r="J41" s="529"/>
      <c r="K41" s="531" t="s">
        <v>41</v>
      </c>
      <c r="L41" s="532"/>
      <c r="M41" s="533" t="s">
        <v>44</v>
      </c>
      <c r="N41" s="533"/>
      <c r="O41" s="530" t="s">
        <v>45</v>
      </c>
      <c r="P41" s="529" t="s">
        <v>46</v>
      </c>
      <c r="Q41" s="529"/>
      <c r="R41" s="530" t="s">
        <v>41</v>
      </c>
      <c r="S41" s="529" t="s">
        <v>47</v>
      </c>
      <c r="T41" s="529"/>
      <c r="U41" s="530" t="s">
        <v>41</v>
      </c>
      <c r="V41" s="529" t="s">
        <v>48</v>
      </c>
      <c r="W41" s="529"/>
      <c r="X41" s="530" t="s">
        <v>41</v>
      </c>
      <c r="Y41" s="529" t="s">
        <v>49</v>
      </c>
      <c r="Z41" s="535"/>
    </row>
    <row r="42" spans="1:26" ht="15.75" thickBot="1">
      <c r="A42" s="651" t="s">
        <v>50</v>
      </c>
      <c r="B42" s="652"/>
      <c r="C42" s="538">
        <v>2016</v>
      </c>
      <c r="D42" s="538">
        <v>2015</v>
      </c>
      <c r="E42" s="539" t="s">
        <v>52</v>
      </c>
      <c r="F42" s="538">
        <v>2016</v>
      </c>
      <c r="G42" s="538">
        <v>2015</v>
      </c>
      <c r="H42" s="539" t="s">
        <v>52</v>
      </c>
      <c r="I42" s="538">
        <v>2016</v>
      </c>
      <c r="J42" s="538">
        <v>2015</v>
      </c>
      <c r="K42" s="539" t="s">
        <v>52</v>
      </c>
      <c r="L42" s="540"/>
      <c r="M42" s="541">
        <v>2016</v>
      </c>
      <c r="N42" s="681">
        <v>2015</v>
      </c>
      <c r="O42" s="539" t="s">
        <v>52</v>
      </c>
      <c r="P42" s="538">
        <v>2016</v>
      </c>
      <c r="Q42" s="538">
        <v>2015</v>
      </c>
      <c r="R42" s="539" t="s">
        <v>52</v>
      </c>
      <c r="S42" s="538">
        <v>2016</v>
      </c>
      <c r="T42" s="538">
        <v>2015</v>
      </c>
      <c r="U42" s="539" t="s">
        <v>52</v>
      </c>
      <c r="V42" s="538">
        <v>2016</v>
      </c>
      <c r="W42" s="538">
        <v>2015</v>
      </c>
      <c r="X42" s="539" t="s">
        <v>52</v>
      </c>
      <c r="Y42" s="538">
        <v>2016</v>
      </c>
      <c r="Z42" s="543">
        <v>2015</v>
      </c>
    </row>
    <row r="43" spans="1:26" s="658" customFormat="1" ht="15">
      <c r="A43" s="653" t="s">
        <v>53</v>
      </c>
      <c r="B43" s="654"/>
      <c r="C43" s="574">
        <f>C10</f>
        <v>1190367</v>
      </c>
      <c r="D43" s="729">
        <f>D10</f>
        <v>1170892</v>
      </c>
      <c r="E43" s="636">
        <f>(C43-D43)/D43</f>
        <v>1.6632618550643442E-2</v>
      </c>
      <c r="F43" s="574">
        <f>F10</f>
        <v>977380</v>
      </c>
      <c r="G43" s="729">
        <f>G10</f>
        <v>970258</v>
      </c>
      <c r="H43" s="636">
        <f>(F43-G43)/G43</f>
        <v>7.340315668615976E-3</v>
      </c>
      <c r="I43" s="574">
        <f>I10</f>
        <v>212987</v>
      </c>
      <c r="J43" s="729">
        <f>J10</f>
        <v>200634</v>
      </c>
      <c r="K43" s="636">
        <f>(I43-J43)/J43</f>
        <v>6.1569823659000968E-2</v>
      </c>
      <c r="L43" s="706"/>
      <c r="M43" s="576">
        <f t="shared" ref="M43:N47" si="2">P43/S43</f>
        <v>0.7888334651473502</v>
      </c>
      <c r="N43" s="730">
        <f t="shared" si="2"/>
        <v>0.81329620068129815</v>
      </c>
      <c r="O43" s="640">
        <f>ROUND(+M43-N43,3)*100</f>
        <v>-2.4</v>
      </c>
      <c r="P43" s="574">
        <f>P10</f>
        <v>1643727</v>
      </c>
      <c r="Q43" s="729">
        <f>Q10</f>
        <v>1695834</v>
      </c>
      <c r="R43" s="636">
        <f>(P43-Q43)/Q43</f>
        <v>-3.0726474407282788E-2</v>
      </c>
      <c r="S43" s="574">
        <f>S10</f>
        <v>2083744</v>
      </c>
      <c r="T43" s="729">
        <f>T10</f>
        <v>2085137</v>
      </c>
      <c r="U43" s="636">
        <f>(S43-T43)/T43</f>
        <v>-6.680616189727581E-4</v>
      </c>
      <c r="V43" s="574">
        <f>V10</f>
        <v>3034792</v>
      </c>
      <c r="W43" s="729">
        <f>W10</f>
        <v>3107200</v>
      </c>
      <c r="X43" s="636">
        <f>(V43-W43)/W43</f>
        <v>-2.3303295571575695E-2</v>
      </c>
      <c r="Y43" s="725">
        <f t="shared" ref="Y43:Z47" si="3">V43/C43</f>
        <v>2.5494591163901554</v>
      </c>
      <c r="Z43" s="731">
        <f t="shared" si="3"/>
        <v>2.653703330452339</v>
      </c>
    </row>
    <row r="44" spans="1:26" s="658" customFormat="1" ht="15">
      <c r="A44" s="659" t="s">
        <v>58</v>
      </c>
      <c r="B44" s="660"/>
      <c r="C44" s="732">
        <f>C13</f>
        <v>276063</v>
      </c>
      <c r="D44" s="733">
        <f>D13</f>
        <v>266012</v>
      </c>
      <c r="E44" s="663">
        <f>(C44-D44)/D44</f>
        <v>3.7784009743921328E-2</v>
      </c>
      <c r="F44" s="732">
        <f>F13</f>
        <v>66362</v>
      </c>
      <c r="G44" s="733">
        <f>G13</f>
        <v>66633</v>
      </c>
      <c r="H44" s="663">
        <f>(F44-G44)/G44</f>
        <v>-4.0670538622004111E-3</v>
      </c>
      <c r="I44" s="732">
        <f>I13</f>
        <v>209701</v>
      </c>
      <c r="J44" s="733">
        <f>J13</f>
        <v>199379</v>
      </c>
      <c r="K44" s="663">
        <f>(I44-J44)/J44</f>
        <v>5.1770748173077405E-2</v>
      </c>
      <c r="L44" s="706"/>
      <c r="M44" s="734">
        <f t="shared" si="2"/>
        <v>0.53977262178102625</v>
      </c>
      <c r="N44" s="735">
        <f t="shared" si="2"/>
        <v>0.54536055503814318</v>
      </c>
      <c r="O44" s="666">
        <f>ROUND(+M44-N44,3)*100</f>
        <v>-0.6</v>
      </c>
      <c r="P44" s="732">
        <f>P13</f>
        <v>261651</v>
      </c>
      <c r="Q44" s="733">
        <f>Q13</f>
        <v>260576</v>
      </c>
      <c r="R44" s="663">
        <f>(P44-Q44)/Q44</f>
        <v>4.1254758688444061E-3</v>
      </c>
      <c r="S44" s="732">
        <f>S13</f>
        <v>484743</v>
      </c>
      <c r="T44" s="733">
        <f>T13</f>
        <v>477805</v>
      </c>
      <c r="U44" s="663">
        <f>(S44-T44)/T44</f>
        <v>1.4520568014148031E-2</v>
      </c>
      <c r="V44" s="732">
        <f>V13</f>
        <v>606408</v>
      </c>
      <c r="W44" s="733">
        <f>W13</f>
        <v>592544</v>
      </c>
      <c r="X44" s="663">
        <f>(V44-W44)/W44</f>
        <v>2.3397418588324243E-2</v>
      </c>
      <c r="Y44" s="736">
        <f t="shared" si="3"/>
        <v>2.1966290303300333</v>
      </c>
      <c r="Z44" s="737">
        <f t="shared" si="3"/>
        <v>2.227508533449619</v>
      </c>
    </row>
    <row r="45" spans="1:26" s="658" customFormat="1" ht="15">
      <c r="A45" s="659" t="s">
        <v>59</v>
      </c>
      <c r="B45" s="660"/>
      <c r="C45" s="732">
        <f>C17</f>
        <v>371919</v>
      </c>
      <c r="D45" s="733">
        <f>D17</f>
        <v>379108</v>
      </c>
      <c r="E45" s="663">
        <f>(C45-D45)/D45</f>
        <v>-1.8962934045179739E-2</v>
      </c>
      <c r="F45" s="732">
        <f>F17</f>
        <v>234046</v>
      </c>
      <c r="G45" s="733">
        <f>G17</f>
        <v>231222</v>
      </c>
      <c r="H45" s="663">
        <f>(F45-G45)/G45</f>
        <v>1.2213370700019894E-2</v>
      </c>
      <c r="I45" s="732">
        <f>I17</f>
        <v>137873</v>
      </c>
      <c r="J45" s="733">
        <f>J17</f>
        <v>147886</v>
      </c>
      <c r="K45" s="663">
        <f>(I45-J45)/J45</f>
        <v>-6.7707558524809655E-2</v>
      </c>
      <c r="L45" s="706"/>
      <c r="M45" s="734">
        <f t="shared" si="2"/>
        <v>0.65942264124227123</v>
      </c>
      <c r="N45" s="735">
        <f t="shared" si="2"/>
        <v>0.70671777278871051</v>
      </c>
      <c r="O45" s="666">
        <f>ROUND(+M45-N45,3)*100</f>
        <v>-4.7</v>
      </c>
      <c r="P45" s="732">
        <f>P17</f>
        <v>447078</v>
      </c>
      <c r="Q45" s="733">
        <f>Q17</f>
        <v>493583</v>
      </c>
      <c r="R45" s="663">
        <f>(P45-Q45)/Q45</f>
        <v>-9.4219209332574258E-2</v>
      </c>
      <c r="S45" s="732">
        <f>S17</f>
        <v>677984</v>
      </c>
      <c r="T45" s="733">
        <f>T17</f>
        <v>698416</v>
      </c>
      <c r="U45" s="663">
        <f>(S45-T45)/T45</f>
        <v>-2.9254770795628965E-2</v>
      </c>
      <c r="V45" s="732">
        <f>V17</f>
        <v>1050030</v>
      </c>
      <c r="W45" s="733">
        <f>W17</f>
        <v>1125988</v>
      </c>
      <c r="X45" s="663">
        <f>(V45-W45)/W45</f>
        <v>-6.7458978248436038E-2</v>
      </c>
      <c r="Y45" s="736">
        <f t="shared" si="3"/>
        <v>2.8232760359110451</v>
      </c>
      <c r="Z45" s="737">
        <f t="shared" si="3"/>
        <v>2.9700982305833694</v>
      </c>
    </row>
    <row r="46" spans="1:26" s="658" customFormat="1" ht="15">
      <c r="A46" s="659" t="s">
        <v>60</v>
      </c>
      <c r="B46" s="660"/>
      <c r="C46" s="732">
        <f>C20</f>
        <v>122949</v>
      </c>
      <c r="D46" s="733">
        <f>D20</f>
        <v>116983</v>
      </c>
      <c r="E46" s="663">
        <f>(C46-D46)/D46</f>
        <v>5.0998863082670133E-2</v>
      </c>
      <c r="F46" s="732">
        <f>F20</f>
        <v>50428</v>
      </c>
      <c r="G46" s="733">
        <f>G20</f>
        <v>48570</v>
      </c>
      <c r="H46" s="663">
        <f>(F46-G46)/G46</f>
        <v>3.8254066296067535E-2</v>
      </c>
      <c r="I46" s="732">
        <f>I20</f>
        <v>72521</v>
      </c>
      <c r="J46" s="733">
        <f>J20</f>
        <v>68413</v>
      </c>
      <c r="K46" s="663">
        <f>(I46-J46)/J46</f>
        <v>6.0047067077894554E-2</v>
      </c>
      <c r="L46" s="706"/>
      <c r="M46" s="734">
        <f t="shared" si="2"/>
        <v>0.57209532927579843</v>
      </c>
      <c r="N46" s="735">
        <f t="shared" si="2"/>
        <v>0.56773734190547609</v>
      </c>
      <c r="O46" s="666">
        <f>ROUND(+M46-N46,3)*100</f>
        <v>0.4</v>
      </c>
      <c r="P46" s="732">
        <f>P20</f>
        <v>133852</v>
      </c>
      <c r="Q46" s="733">
        <f>Q20</f>
        <v>134757</v>
      </c>
      <c r="R46" s="663">
        <f>(P46-Q46)/Q46</f>
        <v>-6.7157921295368699E-3</v>
      </c>
      <c r="S46" s="732">
        <f>S20</f>
        <v>233968</v>
      </c>
      <c r="T46" s="733">
        <f>T20</f>
        <v>237358</v>
      </c>
      <c r="U46" s="663">
        <f>(S46-T46)/T46</f>
        <v>-1.4282223476773482E-2</v>
      </c>
      <c r="V46" s="732">
        <f>V20</f>
        <v>263041</v>
      </c>
      <c r="W46" s="733">
        <f>W20</f>
        <v>259204</v>
      </c>
      <c r="X46" s="663">
        <f>(V46-W46)/W46</f>
        <v>1.4803012299192914E-2</v>
      </c>
      <c r="Y46" s="736">
        <f t="shared" si="3"/>
        <v>2.1394317969239278</v>
      </c>
      <c r="Z46" s="737">
        <f t="shared" si="3"/>
        <v>2.2157407486557874</v>
      </c>
    </row>
    <row r="47" spans="1:26" s="658" customFormat="1" ht="15.75" thickBot="1">
      <c r="A47" s="669" t="s">
        <v>62</v>
      </c>
      <c r="B47" s="670"/>
      <c r="C47" s="738">
        <f>C23</f>
        <v>101693</v>
      </c>
      <c r="D47" s="739">
        <f>D23</f>
        <v>97683</v>
      </c>
      <c r="E47" s="673">
        <f>(C47-D47)/D47</f>
        <v>4.1051155267549114E-2</v>
      </c>
      <c r="F47" s="738">
        <f>F23</f>
        <v>56308</v>
      </c>
      <c r="G47" s="739">
        <f>G23</f>
        <v>52014</v>
      </c>
      <c r="H47" s="673">
        <f>(F47-G47)/G47</f>
        <v>8.2554696812396661E-2</v>
      </c>
      <c r="I47" s="738">
        <f>I23</f>
        <v>45385</v>
      </c>
      <c r="J47" s="739">
        <f>J23</f>
        <v>45669</v>
      </c>
      <c r="K47" s="673">
        <f>(I47-J47)/J47</f>
        <v>-6.2186603604195406E-3</v>
      </c>
      <c r="L47" s="718"/>
      <c r="M47" s="740">
        <f t="shared" si="2"/>
        <v>0.70322449601381198</v>
      </c>
      <c r="N47" s="741">
        <f t="shared" si="2"/>
        <v>0.69893719603121496</v>
      </c>
      <c r="O47" s="676">
        <f>ROUND(+M47-N47,3)*100</f>
        <v>0.4</v>
      </c>
      <c r="P47" s="738">
        <f>P23</f>
        <v>138486</v>
      </c>
      <c r="Q47" s="739">
        <f>Q23</f>
        <v>132645</v>
      </c>
      <c r="R47" s="673">
        <f>(P47-Q47)/Q47</f>
        <v>4.4034829808888384E-2</v>
      </c>
      <c r="S47" s="738">
        <f>S23</f>
        <v>196930</v>
      </c>
      <c r="T47" s="739">
        <f>T23</f>
        <v>189781</v>
      </c>
      <c r="U47" s="673">
        <f>(S47-T47)/T47</f>
        <v>3.7669735115738665E-2</v>
      </c>
      <c r="V47" s="738">
        <f>V23</f>
        <v>303271</v>
      </c>
      <c r="W47" s="739">
        <f>W23</f>
        <v>294055</v>
      </c>
      <c r="X47" s="673">
        <f>(V47-W47)/W47</f>
        <v>3.1341075649113259E-2</v>
      </c>
      <c r="Y47" s="742">
        <f t="shared" si="3"/>
        <v>2.9822209984954715</v>
      </c>
      <c r="Z47" s="743">
        <f t="shared" si="3"/>
        <v>3.0102986190022829</v>
      </c>
    </row>
    <row r="48" spans="1:26" s="592" customFormat="1" ht="4.5" customHeight="1" thickBot="1">
      <c r="A48" s="724"/>
      <c r="B48" s="724"/>
      <c r="C48" s="635"/>
      <c r="D48" s="635"/>
      <c r="E48" s="576"/>
      <c r="F48" s="635"/>
      <c r="G48" s="635"/>
      <c r="H48" s="576"/>
      <c r="I48" s="635"/>
      <c r="J48" s="635"/>
      <c r="K48" s="576"/>
      <c r="L48" s="674"/>
      <c r="M48" s="639"/>
      <c r="N48" s="639"/>
      <c r="O48" s="578"/>
      <c r="P48" s="635"/>
      <c r="Q48" s="635"/>
      <c r="R48" s="576"/>
      <c r="S48" s="635"/>
      <c r="T48" s="635"/>
      <c r="U48" s="576"/>
      <c r="V48" s="635"/>
      <c r="W48" s="635"/>
      <c r="X48" s="576"/>
      <c r="Y48" s="725"/>
      <c r="Z48" s="725"/>
    </row>
    <row r="49" spans="1:26" ht="16.5" thickBot="1">
      <c r="A49" s="693" t="s">
        <v>63</v>
      </c>
      <c r="B49" s="694"/>
      <c r="C49" s="695">
        <f>SUM(C43:C47)</f>
        <v>2062991</v>
      </c>
      <c r="D49" s="695">
        <f>SUM(D43:D47)</f>
        <v>2030678</v>
      </c>
      <c r="E49" s="696">
        <f>(C49-D49)/D49</f>
        <v>1.5912419398841176E-2</v>
      </c>
      <c r="F49" s="695">
        <f>SUM(F43:F47)</f>
        <v>1384524</v>
      </c>
      <c r="G49" s="695">
        <f>SUM(G43:G47)</f>
        <v>1368697</v>
      </c>
      <c r="H49" s="696">
        <f>(F49-G49)/G49</f>
        <v>1.1563552780491227E-2</v>
      </c>
      <c r="I49" s="695">
        <f>SUM(I43:I47)</f>
        <v>678467</v>
      </c>
      <c r="J49" s="695">
        <f>SUM(J43:J47)</f>
        <v>661981</v>
      </c>
      <c r="K49" s="696">
        <f>(I49-J49)/J49</f>
        <v>2.4904038031303012E-2</v>
      </c>
      <c r="L49" s="597"/>
      <c r="M49" s="697">
        <f>P49/S49</f>
        <v>0.71376954556368966</v>
      </c>
      <c r="N49" s="697">
        <f>Q49/T49</f>
        <v>0.73672148845451146</v>
      </c>
      <c r="O49" s="698">
        <f>ROUND(+M49-N49,3)*100</f>
        <v>-2.2999999999999998</v>
      </c>
      <c r="P49" s="695">
        <f>SUM(P43:P47)</f>
        <v>2624794</v>
      </c>
      <c r="Q49" s="695">
        <f>SUM(Q43:Q47)</f>
        <v>2717395</v>
      </c>
      <c r="R49" s="696">
        <f>(P49-Q49)/Q49</f>
        <v>-3.4077121655114548E-2</v>
      </c>
      <c r="S49" s="695">
        <f>SUM(S43:S47)</f>
        <v>3677369</v>
      </c>
      <c r="T49" s="695">
        <f>SUM(T43:T47)</f>
        <v>3688497</v>
      </c>
      <c r="U49" s="696">
        <f>(S49-T49)/T49</f>
        <v>-3.0169470112080881E-3</v>
      </c>
      <c r="V49" s="695">
        <f>SUM(V43:V47)</f>
        <v>5257542</v>
      </c>
      <c r="W49" s="695">
        <f>SUM(W43:W47)</f>
        <v>5378991</v>
      </c>
      <c r="X49" s="696">
        <f>(V49-W49)/W49</f>
        <v>-2.2578398067592976E-2</v>
      </c>
      <c r="Y49" s="726">
        <f>V49/C49</f>
        <v>2.5485045741837942</v>
      </c>
      <c r="Z49" s="727">
        <f>W49/D49</f>
        <v>2.6488645664157486</v>
      </c>
    </row>
    <row r="50" spans="1:26" ht="11.25" customHeight="1">
      <c r="A50" s="647"/>
      <c r="B50" s="647"/>
      <c r="C50" s="647"/>
      <c r="D50" s="647"/>
      <c r="E50" s="648"/>
      <c r="F50" s="647"/>
      <c r="G50" s="647"/>
      <c r="H50" s="648"/>
      <c r="I50" s="647"/>
      <c r="J50" s="647"/>
      <c r="K50" s="648"/>
      <c r="L50" s="647"/>
      <c r="M50" s="649"/>
      <c r="N50" s="649"/>
      <c r="O50" s="648"/>
      <c r="P50" s="647"/>
      <c r="Q50" s="647"/>
      <c r="R50" s="648"/>
      <c r="S50" s="647"/>
      <c r="T50" s="647"/>
      <c r="U50" s="648"/>
    </row>
    <row r="51" spans="1:26">
      <c r="A51" s="679" t="s">
        <v>67</v>
      </c>
      <c r="C51" s="650"/>
      <c r="D51" s="650"/>
    </row>
    <row r="52" spans="1:26">
      <c r="A52" s="679"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519" customWidth="1"/>
    <col min="2" max="2" width="30.28515625" style="519" bestFit="1" customWidth="1"/>
    <col min="3" max="3" width="22.5703125" style="519" customWidth="1"/>
    <col min="4" max="4" width="22.5703125" style="519" bestFit="1" customWidth="1"/>
    <col min="5" max="5" width="15.5703125" style="986" bestFit="1" customWidth="1"/>
    <col min="6" max="16384" width="9.140625" style="519"/>
  </cols>
  <sheetData>
    <row r="1" spans="1:5" ht="20.25" thickBot="1">
      <c r="A1" s="914" t="s">
        <v>124</v>
      </c>
      <c r="B1" s="914"/>
      <c r="C1" s="914"/>
      <c r="D1" s="914"/>
      <c r="E1" s="914"/>
    </row>
    <row r="2" spans="1:5" s="111" customFormat="1" ht="16.149999999999999" customHeight="1">
      <c r="A2" s="915" t="s">
        <v>50</v>
      </c>
      <c r="B2" s="916" t="s">
        <v>125</v>
      </c>
      <c r="C2" s="917" t="s">
        <v>126</v>
      </c>
      <c r="D2" s="917"/>
      <c r="E2" s="918" t="s">
        <v>127</v>
      </c>
    </row>
    <row r="3" spans="1:5" s="924" customFormat="1" ht="16.5" thickBot="1">
      <c r="A3" s="919"/>
      <c r="B3" s="920" t="s">
        <v>128</v>
      </c>
      <c r="C3" s="921" t="s">
        <v>129</v>
      </c>
      <c r="D3" s="922" t="s">
        <v>130</v>
      </c>
      <c r="E3" s="923"/>
    </row>
    <row r="4" spans="1:5" ht="13.15" customHeight="1">
      <c r="A4" s="925" t="s">
        <v>131</v>
      </c>
      <c r="B4" s="926" t="s">
        <v>54</v>
      </c>
      <c r="C4" s="927">
        <v>98.726818181818189</v>
      </c>
      <c r="D4" s="928">
        <v>96.280476190476193</v>
      </c>
      <c r="E4" s="929">
        <v>2.5408494932059558E-2</v>
      </c>
    </row>
    <row r="5" spans="1:5" ht="13.15" customHeight="1">
      <c r="A5" s="930"/>
      <c r="B5" s="931" t="s">
        <v>55</v>
      </c>
      <c r="C5" s="932">
        <v>118.87888888888889</v>
      </c>
      <c r="D5" s="933">
        <v>118.98142857142857</v>
      </c>
      <c r="E5" s="934">
        <v>-8.6181250108384043E-4</v>
      </c>
    </row>
    <row r="6" spans="1:5" ht="13.15" customHeight="1">
      <c r="A6" s="930"/>
      <c r="B6" s="931" t="s">
        <v>56</v>
      </c>
      <c r="C6" s="932">
        <v>161.65214285714282</v>
      </c>
      <c r="D6" s="933">
        <v>163.06399999999996</v>
      </c>
      <c r="E6" s="934">
        <v>-8.6583006847443002E-3</v>
      </c>
    </row>
    <row r="7" spans="1:5" s="487" customFormat="1" ht="15.75" thickBot="1">
      <c r="A7" s="935"/>
      <c r="B7" s="936" t="s">
        <v>57</v>
      </c>
      <c r="C7" s="937">
        <v>122.33399999999997</v>
      </c>
      <c r="D7" s="938">
        <v>123.27255813953487</v>
      </c>
      <c r="E7" s="939">
        <v>-7.6136826695241983E-3</v>
      </c>
    </row>
    <row r="8" spans="1:5" ht="13.15" customHeight="1">
      <c r="A8" s="940" t="s">
        <v>58</v>
      </c>
      <c r="B8" s="941" t="s">
        <v>54</v>
      </c>
      <c r="C8" s="942">
        <v>113.97600000000003</v>
      </c>
      <c r="D8" s="928">
        <v>116.45590909090907</v>
      </c>
      <c r="E8" s="943">
        <v>-2.1294832613200875E-2</v>
      </c>
    </row>
    <row r="9" spans="1:5" ht="13.15" customHeight="1">
      <c r="A9" s="930"/>
      <c r="B9" s="931" t="s">
        <v>61</v>
      </c>
      <c r="C9" s="932">
        <v>130.39714285714285</v>
      </c>
      <c r="D9" s="933">
        <v>127.28</v>
      </c>
      <c r="E9" s="934">
        <v>2.4490437281134914E-2</v>
      </c>
    </row>
    <row r="10" spans="1:5" s="487" customFormat="1" ht="15.75" thickBot="1">
      <c r="A10" s="944"/>
      <c r="B10" s="945" t="s">
        <v>57</v>
      </c>
      <c r="C10" s="946">
        <v>118.23333333333332</v>
      </c>
      <c r="D10" s="947">
        <v>119.06862068965515</v>
      </c>
      <c r="E10" s="948">
        <v>-7.0151762192572293E-3</v>
      </c>
    </row>
    <row r="11" spans="1:5" ht="13.15" customHeight="1">
      <c r="A11" s="940" t="s">
        <v>59</v>
      </c>
      <c r="B11" s="941" t="s">
        <v>54</v>
      </c>
      <c r="C11" s="942">
        <v>94.76400000000001</v>
      </c>
      <c r="D11" s="928">
        <v>83.743333333333339</v>
      </c>
      <c r="E11" s="943">
        <v>0.13160052541495845</v>
      </c>
    </row>
    <row r="12" spans="1:5" ht="13.15" customHeight="1">
      <c r="A12" s="930"/>
      <c r="B12" s="931" t="s">
        <v>55</v>
      </c>
      <c r="C12" s="932">
        <v>227.36800000000002</v>
      </c>
      <c r="D12" s="933">
        <v>225.19800000000001</v>
      </c>
      <c r="E12" s="934">
        <v>9.6359647954245408E-3</v>
      </c>
    </row>
    <row r="13" spans="1:5" ht="13.15" customHeight="1">
      <c r="A13" s="930"/>
      <c r="B13" s="931" t="s">
        <v>56</v>
      </c>
      <c r="C13" s="932">
        <v>158.63333333333333</v>
      </c>
      <c r="D13" s="933">
        <v>159.97</v>
      </c>
      <c r="E13" s="934">
        <v>-8.3557333666729582E-3</v>
      </c>
    </row>
    <row r="14" spans="1:5" s="487" customFormat="1" ht="15.75" thickBot="1">
      <c r="A14" s="944"/>
      <c r="B14" s="945" t="s">
        <v>57</v>
      </c>
      <c r="C14" s="946">
        <v>160.50461538461539</v>
      </c>
      <c r="D14" s="947">
        <v>150.59714285714287</v>
      </c>
      <c r="E14" s="948">
        <v>6.5787918279902519E-2</v>
      </c>
    </row>
    <row r="15" spans="1:5" ht="13.15" customHeight="1">
      <c r="A15" s="925" t="s">
        <v>60</v>
      </c>
      <c r="B15" s="926" t="s">
        <v>54</v>
      </c>
      <c r="C15" s="927">
        <v>95.518571428571406</v>
      </c>
      <c r="D15" s="949">
        <v>96.05285714285715</v>
      </c>
      <c r="E15" s="929">
        <v>-5.5624135520624179E-3</v>
      </c>
    </row>
    <row r="16" spans="1:5" ht="13.15" customHeight="1">
      <c r="A16" s="930"/>
      <c r="B16" s="931" t="s">
        <v>61</v>
      </c>
      <c r="C16" s="932">
        <v>119.82</v>
      </c>
      <c r="D16" s="933">
        <v>123.99000000000001</v>
      </c>
      <c r="E16" s="934">
        <v>-3.363174449552396E-2</v>
      </c>
    </row>
    <row r="17" spans="1:5" s="487" customFormat="1" ht="15.75" thickBot="1">
      <c r="A17" s="935"/>
      <c r="B17" s="936" t="s">
        <v>57</v>
      </c>
      <c r="C17" s="937">
        <v>104.35545454545455</v>
      </c>
      <c r="D17" s="938">
        <v>106.21181818181817</v>
      </c>
      <c r="E17" s="939">
        <v>-1.7477938596115718E-2</v>
      </c>
    </row>
    <row r="18" spans="1:5" ht="13.15" customHeight="1">
      <c r="A18" s="940" t="s">
        <v>62</v>
      </c>
      <c r="B18" s="941" t="s">
        <v>54</v>
      </c>
      <c r="C18" s="942">
        <v>153.27199999999999</v>
      </c>
      <c r="D18" s="928">
        <v>246.34800000000004</v>
      </c>
      <c r="E18" s="943">
        <v>-0.37782324191793737</v>
      </c>
    </row>
    <row r="19" spans="1:5" ht="13.15" customHeight="1">
      <c r="A19" s="950"/>
      <c r="B19" s="931" t="s">
        <v>55</v>
      </c>
      <c r="C19" s="951">
        <v>256.91499999999996</v>
      </c>
      <c r="D19" s="952">
        <v>269.5</v>
      </c>
      <c r="E19" s="953">
        <v>-4.6697588126159692E-2</v>
      </c>
    </row>
    <row r="20" spans="1:5" s="487" customFormat="1" ht="15.75" thickBot="1">
      <c r="A20" s="944"/>
      <c r="B20" s="945" t="s">
        <v>57</v>
      </c>
      <c r="C20" s="946">
        <v>199.33555555555552</v>
      </c>
      <c r="D20" s="947">
        <v>256.63777777777773</v>
      </c>
      <c r="E20" s="948">
        <v>-0.22328054239871156</v>
      </c>
    </row>
    <row r="21" spans="1:5" s="111" customFormat="1" ht="16.5" thickBot="1">
      <c r="A21" s="954" t="s">
        <v>132</v>
      </c>
      <c r="B21" s="955"/>
      <c r="C21" s="956">
        <v>130.72209523809519</v>
      </c>
      <c r="D21" s="957">
        <v>135.28433962264151</v>
      </c>
      <c r="E21" s="958">
        <v>-3.372337402298093E-2</v>
      </c>
    </row>
    <row r="23" spans="1:5" ht="20.25" thickBot="1">
      <c r="A23" s="959" t="s">
        <v>133</v>
      </c>
      <c r="B23" s="959"/>
      <c r="C23" s="959"/>
      <c r="D23" s="959"/>
      <c r="E23" s="959"/>
    </row>
    <row r="24" spans="1:5" s="111" customFormat="1" ht="15.75" customHeight="1">
      <c r="A24" s="960" t="s">
        <v>134</v>
      </c>
      <c r="B24" s="961" t="s">
        <v>125</v>
      </c>
      <c r="C24" s="917" t="s">
        <v>126</v>
      </c>
      <c r="D24" s="917"/>
      <c r="E24" s="962" t="s">
        <v>127</v>
      </c>
    </row>
    <row r="25" spans="1:5" s="111" customFormat="1" ht="16.5" thickBot="1">
      <c r="A25" s="963"/>
      <c r="B25" s="964" t="s">
        <v>128</v>
      </c>
      <c r="C25" s="921" t="s">
        <v>129</v>
      </c>
      <c r="D25" s="922" t="s">
        <v>130</v>
      </c>
      <c r="E25" s="965"/>
    </row>
    <row r="26" spans="1:5" ht="13.15" customHeight="1">
      <c r="A26" s="940" t="s">
        <v>135</v>
      </c>
      <c r="B26" s="941" t="s">
        <v>54</v>
      </c>
      <c r="C26" s="942">
        <v>98.726818181818189</v>
      </c>
      <c r="D26" s="928">
        <v>96.280476190476193</v>
      </c>
      <c r="E26" s="966">
        <v>2.5408494932059558E-2</v>
      </c>
    </row>
    <row r="27" spans="1:5" ht="13.15" customHeight="1">
      <c r="A27" s="930"/>
      <c r="B27" s="931" t="s">
        <v>55</v>
      </c>
      <c r="C27" s="932">
        <v>118.81000000000002</v>
      </c>
      <c r="D27" s="933">
        <v>120.24875000000002</v>
      </c>
      <c r="E27" s="967">
        <v>-1.1964781338683343E-2</v>
      </c>
    </row>
    <row r="28" spans="1:5" ht="13.15" customHeight="1">
      <c r="A28" s="930"/>
      <c r="B28" s="931" t="s">
        <v>56</v>
      </c>
      <c r="C28" s="932">
        <v>161.65214285714282</v>
      </c>
      <c r="D28" s="933">
        <v>163.06399999999996</v>
      </c>
      <c r="E28" s="967">
        <v>-8.6583006847443002E-3</v>
      </c>
    </row>
    <row r="29" spans="1:5" s="487" customFormat="1" ht="15.75" thickBot="1">
      <c r="A29" s="944"/>
      <c r="B29" s="945" t="s">
        <v>57</v>
      </c>
      <c r="C29" s="946">
        <v>122.24391304347823</v>
      </c>
      <c r="D29" s="947">
        <v>123.40545454545453</v>
      </c>
      <c r="E29" s="968">
        <v>-9.4124000130680271E-3</v>
      </c>
    </row>
    <row r="30" spans="1:5" ht="13.15" customHeight="1">
      <c r="A30" s="940" t="s">
        <v>136</v>
      </c>
      <c r="B30" s="941" t="s">
        <v>54</v>
      </c>
      <c r="C30" s="942">
        <v>113.1981081081081</v>
      </c>
      <c r="D30" s="928">
        <v>124.21499999999996</v>
      </c>
      <c r="E30" s="966">
        <v>-8.8692121659154396E-2</v>
      </c>
    </row>
    <row r="31" spans="1:5" ht="13.15" customHeight="1">
      <c r="A31" s="930"/>
      <c r="B31" s="931" t="s">
        <v>55</v>
      </c>
      <c r="C31" s="932">
        <v>185.05941176470586</v>
      </c>
      <c r="D31" s="933">
        <v>182.84722222222223</v>
      </c>
      <c r="E31" s="967">
        <v>1.2098567949777534E-2</v>
      </c>
    </row>
    <row r="32" spans="1:5" ht="13.15" customHeight="1">
      <c r="A32" s="930"/>
      <c r="B32" s="931" t="s">
        <v>56</v>
      </c>
      <c r="C32" s="932">
        <v>153.65199999999999</v>
      </c>
      <c r="D32" s="933">
        <v>162.61249999999998</v>
      </c>
      <c r="E32" s="967">
        <v>-5.5103389960796355E-2</v>
      </c>
    </row>
    <row r="33" spans="1:5" s="487" customFormat="1" ht="15.75" thickBot="1">
      <c r="A33" s="944"/>
      <c r="B33" s="945" t="s">
        <v>57</v>
      </c>
      <c r="C33" s="946">
        <v>137.33220338983051</v>
      </c>
      <c r="D33" s="947">
        <v>143.71451612903232</v>
      </c>
      <c r="E33" s="968">
        <v>-4.4409659588399035E-2</v>
      </c>
    </row>
    <row r="34" spans="1:5" s="111" customFormat="1" ht="16.5" thickBot="1">
      <c r="A34" s="969" t="s">
        <v>132</v>
      </c>
      <c r="B34" s="970"/>
      <c r="C34" s="971">
        <v>130.72209523809519</v>
      </c>
      <c r="D34" s="957">
        <v>135.28433962264151</v>
      </c>
      <c r="E34" s="972">
        <v>-3.372337402298093E-2</v>
      </c>
    </row>
    <row r="36" spans="1:5" ht="20.25" thickBot="1">
      <c r="A36" s="973" t="s">
        <v>137</v>
      </c>
      <c r="B36" s="973"/>
      <c r="C36" s="973"/>
      <c r="D36" s="973"/>
      <c r="E36" s="973"/>
    </row>
    <row r="37" spans="1:5" ht="15">
      <c r="A37" s="974"/>
      <c r="B37" s="975"/>
      <c r="C37" s="976" t="s">
        <v>126</v>
      </c>
      <c r="D37" s="976"/>
      <c r="E37" s="977" t="s">
        <v>127</v>
      </c>
    </row>
    <row r="38" spans="1:5" ht="15.75" thickBot="1">
      <c r="A38" s="978"/>
      <c r="B38" s="979"/>
      <c r="C38" s="921" t="s">
        <v>129</v>
      </c>
      <c r="D38" s="922" t="s">
        <v>130</v>
      </c>
      <c r="E38" s="980"/>
    </row>
    <row r="39" spans="1:5" ht="15.75" thickBot="1">
      <c r="A39" s="981" t="s">
        <v>136</v>
      </c>
      <c r="B39" s="982" t="s">
        <v>57</v>
      </c>
      <c r="C39" s="983">
        <v>99.960714285714289</v>
      </c>
      <c r="D39" s="984">
        <v>93.850666666666669</v>
      </c>
      <c r="E39" s="985">
        <v>6.5103934112145753E-2</v>
      </c>
    </row>
  </sheetData>
  <mergeCells count="21">
    <mergeCell ref="A26:A29"/>
    <mergeCell ref="A30:A33"/>
    <mergeCell ref="A34:B34"/>
    <mergeCell ref="A36:E36"/>
    <mergeCell ref="A37:A38"/>
    <mergeCell ref="C37:D37"/>
    <mergeCell ref="E37:E38"/>
    <mergeCell ref="A11:A14"/>
    <mergeCell ref="A15:A17"/>
    <mergeCell ref="A18:A20"/>
    <mergeCell ref="A21:B21"/>
    <mergeCell ref="A23:E23"/>
    <mergeCell ref="A24:A25"/>
    <mergeCell ref="C24:D24"/>
    <mergeCell ref="E24:E25"/>
    <mergeCell ref="A1:E1"/>
    <mergeCell ref="A2:A3"/>
    <mergeCell ref="C2:D2"/>
    <mergeCell ref="E2:E3"/>
    <mergeCell ref="A4:A7"/>
    <mergeCell ref="A8:A10"/>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990" bestFit="1" customWidth="1"/>
    <col min="2" max="2" width="30.28515625" style="990" bestFit="1" customWidth="1"/>
    <col min="3" max="14" width="12.85546875" style="990" bestFit="1" customWidth="1"/>
    <col min="15" max="15" width="16.5703125" style="1016" customWidth="1"/>
    <col min="16" max="16384" width="13" style="990"/>
  </cols>
  <sheetData>
    <row r="1" spans="1:15" ht="24.95" customHeight="1" thickBot="1">
      <c r="A1" s="987" t="s">
        <v>138</v>
      </c>
      <c r="B1" s="988"/>
      <c r="C1" s="988"/>
      <c r="D1" s="988"/>
      <c r="E1" s="988"/>
      <c r="F1" s="988"/>
      <c r="G1" s="988"/>
      <c r="H1" s="988"/>
      <c r="I1" s="988"/>
      <c r="J1" s="988"/>
      <c r="K1" s="988"/>
      <c r="L1" s="988"/>
      <c r="M1" s="988"/>
      <c r="N1" s="988"/>
      <c r="O1" s="989"/>
    </row>
    <row r="2" spans="1:15">
      <c r="A2" s="991" t="s">
        <v>50</v>
      </c>
      <c r="B2" s="992" t="s">
        <v>139</v>
      </c>
      <c r="C2" s="993" t="s">
        <v>140</v>
      </c>
      <c r="D2" s="993" t="s">
        <v>141</v>
      </c>
      <c r="E2" s="993" t="s">
        <v>142</v>
      </c>
      <c r="F2" s="993" t="s">
        <v>143</v>
      </c>
      <c r="G2" s="993" t="s">
        <v>144</v>
      </c>
      <c r="H2" s="993" t="s">
        <v>145</v>
      </c>
      <c r="I2" s="993" t="s">
        <v>146</v>
      </c>
      <c r="J2" s="993" t="s">
        <v>147</v>
      </c>
      <c r="K2" s="993" t="s">
        <v>148</v>
      </c>
      <c r="L2" s="993" t="s">
        <v>149</v>
      </c>
      <c r="M2" s="993" t="s">
        <v>150</v>
      </c>
      <c r="N2" s="993" t="s">
        <v>151</v>
      </c>
      <c r="O2" s="994" t="s">
        <v>16</v>
      </c>
    </row>
    <row r="3" spans="1:15" ht="13.5" thickBot="1">
      <c r="A3" s="995"/>
      <c r="B3" s="996"/>
      <c r="C3" s="997" t="s">
        <v>152</v>
      </c>
      <c r="D3" s="997" t="s">
        <v>152</v>
      </c>
      <c r="E3" s="997" t="s">
        <v>152</v>
      </c>
      <c r="F3" s="997" t="s">
        <v>152</v>
      </c>
      <c r="G3" s="997" t="s">
        <v>152</v>
      </c>
      <c r="H3" s="997" t="s">
        <v>152</v>
      </c>
      <c r="I3" s="997" t="s">
        <v>152</v>
      </c>
      <c r="J3" s="997" t="s">
        <v>152</v>
      </c>
      <c r="K3" s="997" t="s">
        <v>152</v>
      </c>
      <c r="L3" s="997" t="s">
        <v>152</v>
      </c>
      <c r="M3" s="997" t="s">
        <v>152</v>
      </c>
      <c r="N3" s="997" t="s">
        <v>152</v>
      </c>
      <c r="O3" s="998" t="s">
        <v>152</v>
      </c>
    </row>
    <row r="4" spans="1:15" ht="13.5" thickBot="1">
      <c r="A4" s="999" t="s">
        <v>131</v>
      </c>
      <c r="B4" s="1000" t="s">
        <v>54</v>
      </c>
      <c r="C4" s="1001">
        <v>104.10136363636364</v>
      </c>
      <c r="D4" s="1001">
        <v>100.96772727272725</v>
      </c>
      <c r="E4" s="1001">
        <v>98.726818181818189</v>
      </c>
      <c r="F4" s="1001"/>
      <c r="G4" s="1001"/>
      <c r="H4" s="1001"/>
      <c r="I4" s="1001"/>
      <c r="J4" s="1001"/>
      <c r="K4" s="1001"/>
      <c r="L4" s="1001"/>
      <c r="M4" s="1001"/>
      <c r="N4" s="1001"/>
      <c r="O4" s="1002">
        <v>101.27</v>
      </c>
    </row>
    <row r="5" spans="1:15" ht="13.5" thickBot="1">
      <c r="A5" s="1003"/>
      <c r="B5" s="1004" t="s">
        <v>55</v>
      </c>
      <c r="C5" s="1005">
        <v>126.57000000000001</v>
      </c>
      <c r="D5" s="1005">
        <v>121.9725</v>
      </c>
      <c r="E5" s="1005">
        <v>118.87888888888889</v>
      </c>
      <c r="F5" s="1005"/>
      <c r="G5" s="1005"/>
      <c r="H5" s="1005"/>
      <c r="I5" s="1005"/>
      <c r="J5" s="1005"/>
      <c r="K5" s="1005"/>
      <c r="L5" s="1005"/>
      <c r="M5" s="1005"/>
      <c r="N5" s="1005"/>
      <c r="O5" s="1006">
        <v>121.82</v>
      </c>
    </row>
    <row r="6" spans="1:15" ht="13.5" thickBot="1">
      <c r="A6" s="1003"/>
      <c r="B6" s="1004" t="s">
        <v>56</v>
      </c>
      <c r="C6" s="1005">
        <v>169.60066666666665</v>
      </c>
      <c r="D6" s="1005">
        <v>160.84533333333331</v>
      </c>
      <c r="E6" s="1005">
        <v>161.65214285714282</v>
      </c>
      <c r="F6" s="1005"/>
      <c r="G6" s="1005"/>
      <c r="H6" s="1005"/>
      <c r="I6" s="1005"/>
      <c r="J6" s="1005"/>
      <c r="K6" s="1005"/>
      <c r="L6" s="1005"/>
      <c r="M6" s="1005"/>
      <c r="N6" s="1005"/>
      <c r="O6" s="1006">
        <v>162.56</v>
      </c>
    </row>
    <row r="7" spans="1:15" s="1010" customFormat="1" ht="15.75" thickBot="1">
      <c r="A7" s="1003"/>
      <c r="B7" s="1007" t="s">
        <v>57</v>
      </c>
      <c r="C7" s="1008">
        <v>129.8558695652174</v>
      </c>
      <c r="D7" s="1008">
        <v>124.6611111111112</v>
      </c>
      <c r="E7" s="1008">
        <v>122.33399999999997</v>
      </c>
      <c r="F7" s="1008"/>
      <c r="G7" s="1008"/>
      <c r="H7" s="1008"/>
      <c r="I7" s="1008"/>
      <c r="J7" s="1008"/>
      <c r="K7" s="1008"/>
      <c r="L7" s="1008"/>
      <c r="M7" s="1008"/>
      <c r="N7" s="1008"/>
      <c r="O7" s="1009">
        <v>125.27</v>
      </c>
    </row>
    <row r="8" spans="1:15" ht="13.5" thickBot="1">
      <c r="A8" s="1003" t="s">
        <v>58</v>
      </c>
      <c r="B8" s="1004" t="s">
        <v>54</v>
      </c>
      <c r="C8" s="1005">
        <v>136.82727272727274</v>
      </c>
      <c r="D8" s="1005">
        <v>118.224</v>
      </c>
      <c r="E8" s="1005">
        <v>113.97600000000003</v>
      </c>
      <c r="F8" s="1005"/>
      <c r="G8" s="1005"/>
      <c r="H8" s="1005"/>
      <c r="I8" s="1005"/>
      <c r="J8" s="1005"/>
      <c r="K8" s="1005"/>
      <c r="L8" s="1005"/>
      <c r="M8" s="1005"/>
      <c r="N8" s="1005"/>
      <c r="O8" s="1006">
        <v>121.76</v>
      </c>
    </row>
    <row r="9" spans="1:15" ht="13.5" thickBot="1">
      <c r="A9" s="1003"/>
      <c r="B9" s="1004" t="s">
        <v>61</v>
      </c>
      <c r="C9" s="1005">
        <v>151.47999999999999</v>
      </c>
      <c r="D9" s="1005">
        <v>129.45999999999998</v>
      </c>
      <c r="E9" s="1005">
        <v>130.39714285714285</v>
      </c>
      <c r="F9" s="1005"/>
      <c r="G9" s="1005"/>
      <c r="H9" s="1005"/>
      <c r="I9" s="1005"/>
      <c r="J9" s="1005"/>
      <c r="K9" s="1005"/>
      <c r="L9" s="1005"/>
      <c r="M9" s="1005"/>
      <c r="N9" s="1005"/>
      <c r="O9" s="1006">
        <v>137.11000000000001</v>
      </c>
    </row>
    <row r="10" spans="1:15" s="1010" customFormat="1" ht="15.75" thickBot="1">
      <c r="A10" s="1003"/>
      <c r="B10" s="1007" t="s">
        <v>57</v>
      </c>
      <c r="C10" s="1008">
        <v>140.36448275862068</v>
      </c>
      <c r="D10" s="1008">
        <v>121.13703703703706</v>
      </c>
      <c r="E10" s="1008">
        <v>118.23333333333332</v>
      </c>
      <c r="F10" s="1008"/>
      <c r="G10" s="1008"/>
      <c r="H10" s="1008"/>
      <c r="I10" s="1008"/>
      <c r="J10" s="1008"/>
      <c r="K10" s="1008"/>
      <c r="L10" s="1008"/>
      <c r="M10" s="1008"/>
      <c r="N10" s="1008"/>
      <c r="O10" s="1009">
        <v>125.46</v>
      </c>
    </row>
    <row r="11" spans="1:15" ht="13.5" thickBot="1">
      <c r="A11" s="1003" t="s">
        <v>59</v>
      </c>
      <c r="B11" s="1004" t="s">
        <v>54</v>
      </c>
      <c r="C11" s="1005">
        <v>99.383999999999986</v>
      </c>
      <c r="D11" s="1005">
        <v>95.155999999999992</v>
      </c>
      <c r="E11" s="1005">
        <v>94.76400000000001</v>
      </c>
      <c r="F11" s="1005"/>
      <c r="G11" s="1005"/>
      <c r="H11" s="1005"/>
      <c r="I11" s="1005"/>
      <c r="J11" s="1005"/>
      <c r="K11" s="1005"/>
      <c r="L11" s="1005"/>
      <c r="M11" s="1005"/>
      <c r="N11" s="1005"/>
      <c r="O11" s="1006">
        <v>96.43</v>
      </c>
    </row>
    <row r="12" spans="1:15" ht="13.5" thickBot="1">
      <c r="A12" s="1003"/>
      <c r="B12" s="1004" t="s">
        <v>55</v>
      </c>
      <c r="C12" s="1005">
        <v>227.34200000000001</v>
      </c>
      <c r="D12" s="1005">
        <v>223.77999999999997</v>
      </c>
      <c r="E12" s="1005">
        <v>227.36800000000002</v>
      </c>
      <c r="F12" s="1005"/>
      <c r="G12" s="1005"/>
      <c r="H12" s="1005"/>
      <c r="I12" s="1005"/>
      <c r="J12" s="1005"/>
      <c r="K12" s="1005"/>
      <c r="L12" s="1005"/>
      <c r="M12" s="1005"/>
      <c r="N12" s="1005"/>
      <c r="O12" s="1006">
        <v>226.16</v>
      </c>
    </row>
    <row r="13" spans="1:15" ht="13.5" thickBot="1">
      <c r="A13" s="1003"/>
      <c r="B13" s="1004" t="s">
        <v>56</v>
      </c>
      <c r="C13" s="1005">
        <v>172.25333333333333</v>
      </c>
      <c r="D13" s="1005">
        <v>161.85666666666668</v>
      </c>
      <c r="E13" s="1005">
        <v>158.63333333333333</v>
      </c>
      <c r="F13" s="1005"/>
      <c r="G13" s="1005"/>
      <c r="H13" s="1005"/>
      <c r="I13" s="1005"/>
      <c r="J13" s="1005"/>
      <c r="K13" s="1005"/>
      <c r="L13" s="1005"/>
      <c r="M13" s="1005"/>
      <c r="N13" s="1005"/>
      <c r="O13" s="1006">
        <v>164.25</v>
      </c>
    </row>
    <row r="14" spans="1:15" s="1010" customFormat="1" ht="15.75" thickBot="1">
      <c r="A14" s="1003"/>
      <c r="B14" s="1007" t="s">
        <v>57</v>
      </c>
      <c r="C14" s="1008">
        <v>165.41461538461539</v>
      </c>
      <c r="D14" s="1008">
        <v>160.01923076923077</v>
      </c>
      <c r="E14" s="1008">
        <v>160.50461538461539</v>
      </c>
      <c r="F14" s="1008"/>
      <c r="G14" s="1008"/>
      <c r="H14" s="1008"/>
      <c r="I14" s="1008"/>
      <c r="J14" s="1008"/>
      <c r="K14" s="1008"/>
      <c r="L14" s="1008"/>
      <c r="M14" s="1008"/>
      <c r="N14" s="1008"/>
      <c r="O14" s="1009">
        <v>161.97999999999999</v>
      </c>
    </row>
    <row r="15" spans="1:15" ht="13.5" thickBot="1">
      <c r="A15" s="1003" t="s">
        <v>60</v>
      </c>
      <c r="B15" s="1004" t="s">
        <v>54</v>
      </c>
      <c r="C15" s="1005">
        <v>100.33571428571429</v>
      </c>
      <c r="D15" s="1005">
        <v>97.500000000000014</v>
      </c>
      <c r="E15" s="1005">
        <v>95.518571428571406</v>
      </c>
      <c r="F15" s="1005"/>
      <c r="G15" s="1005"/>
      <c r="H15" s="1005"/>
      <c r="I15" s="1005"/>
      <c r="J15" s="1005"/>
      <c r="K15" s="1005"/>
      <c r="L15" s="1005"/>
      <c r="M15" s="1005"/>
      <c r="N15" s="1005"/>
      <c r="O15" s="1006">
        <v>97.78</v>
      </c>
    </row>
    <row r="16" spans="1:15" ht="13.5" thickBot="1">
      <c r="A16" s="1003"/>
      <c r="B16" s="1004" t="s">
        <v>61</v>
      </c>
      <c r="C16" s="1005">
        <v>126.185</v>
      </c>
      <c r="D16" s="1005">
        <v>120.38499999999999</v>
      </c>
      <c r="E16" s="1005">
        <v>119.82</v>
      </c>
      <c r="F16" s="1005"/>
      <c r="G16" s="1005"/>
      <c r="H16" s="1005"/>
      <c r="I16" s="1005"/>
      <c r="J16" s="1005"/>
      <c r="K16" s="1005"/>
      <c r="L16" s="1005"/>
      <c r="M16" s="1005"/>
      <c r="N16" s="1005"/>
      <c r="O16" s="1006">
        <v>122.13</v>
      </c>
    </row>
    <row r="17" spans="1:15" s="1010" customFormat="1" ht="15.75" thickBot="1">
      <c r="A17" s="1003"/>
      <c r="B17" s="1007" t="s">
        <v>57</v>
      </c>
      <c r="C17" s="1008">
        <v>109.73545454545456</v>
      </c>
      <c r="D17" s="1008">
        <v>105.82181818181817</v>
      </c>
      <c r="E17" s="1008">
        <v>104.35545454545455</v>
      </c>
      <c r="F17" s="1008"/>
      <c r="G17" s="1008"/>
      <c r="H17" s="1008"/>
      <c r="I17" s="1008"/>
      <c r="J17" s="1008"/>
      <c r="K17" s="1008"/>
      <c r="L17" s="1008"/>
      <c r="M17" s="1008"/>
      <c r="N17" s="1008"/>
      <c r="O17" s="1009">
        <v>106.64</v>
      </c>
    </row>
    <row r="18" spans="1:15" ht="13.5" thickBot="1">
      <c r="A18" s="1003" t="s">
        <v>62</v>
      </c>
      <c r="B18" s="1004" t="s">
        <v>54</v>
      </c>
      <c r="C18" s="1005">
        <v>174.22800000000001</v>
      </c>
      <c r="D18" s="1005">
        <v>154.33599999999998</v>
      </c>
      <c r="E18" s="1005">
        <v>153.27199999999999</v>
      </c>
      <c r="F18" s="1005"/>
      <c r="G18" s="1005"/>
      <c r="H18" s="1005"/>
      <c r="I18" s="1005"/>
      <c r="J18" s="1005"/>
      <c r="K18" s="1005"/>
      <c r="L18" s="1005"/>
      <c r="M18" s="1005"/>
      <c r="N18" s="1005"/>
      <c r="O18" s="1006">
        <v>160.61000000000001</v>
      </c>
    </row>
    <row r="19" spans="1:15" ht="13.5" thickBot="1">
      <c r="A19" s="1003"/>
      <c r="B19" s="1004" t="s">
        <v>55</v>
      </c>
      <c r="C19" s="1005">
        <v>309.51249999999999</v>
      </c>
      <c r="D19" s="1005">
        <v>284.78250000000003</v>
      </c>
      <c r="E19" s="1005">
        <v>256.91499999999996</v>
      </c>
      <c r="F19" s="1005"/>
      <c r="G19" s="1005"/>
      <c r="H19" s="1005"/>
      <c r="I19" s="1005"/>
      <c r="J19" s="1005"/>
      <c r="K19" s="1005"/>
      <c r="L19" s="1005"/>
      <c r="M19" s="1005"/>
      <c r="N19" s="1005"/>
      <c r="O19" s="1006">
        <v>283.74</v>
      </c>
    </row>
    <row r="20" spans="1:15" s="1010" customFormat="1" ht="15.75" thickBot="1">
      <c r="A20" s="1003"/>
      <c r="B20" s="1007" t="s">
        <v>57</v>
      </c>
      <c r="C20" s="1008">
        <v>234.35444444444445</v>
      </c>
      <c r="D20" s="1008">
        <v>212.3122222222222</v>
      </c>
      <c r="E20" s="1008">
        <v>199.33555555555552</v>
      </c>
      <c r="F20" s="1008"/>
      <c r="G20" s="1008"/>
      <c r="H20" s="1008"/>
      <c r="I20" s="1008"/>
      <c r="J20" s="1008"/>
      <c r="K20" s="1008"/>
      <c r="L20" s="1008"/>
      <c r="M20" s="1008"/>
      <c r="N20" s="1008"/>
      <c r="O20" s="1009">
        <v>215.33</v>
      </c>
    </row>
    <row r="21" spans="1:15" s="1015" customFormat="1" ht="16.5" thickBot="1">
      <c r="A21" s="1011" t="s">
        <v>132</v>
      </c>
      <c r="B21" s="1012"/>
      <c r="C21" s="1013">
        <v>143.61675925925923</v>
      </c>
      <c r="D21" s="1013">
        <v>133.67190476190476</v>
      </c>
      <c r="E21" s="1013">
        <v>130.72209523809519</v>
      </c>
      <c r="F21" s="1013"/>
      <c r="G21" s="1013"/>
      <c r="H21" s="1013"/>
      <c r="I21" s="1013"/>
      <c r="J21" s="1013"/>
      <c r="K21" s="1013"/>
      <c r="L21" s="1013"/>
      <c r="M21" s="1013"/>
      <c r="N21" s="1013"/>
      <c r="O21" s="1014">
        <v>135.35</v>
      </c>
    </row>
    <row r="22" spans="1:15" ht="15" customHeight="1" thickBot="1"/>
    <row r="23" spans="1:15" ht="15.75" customHeight="1" thickBot="1">
      <c r="A23" s="1017" t="s">
        <v>64</v>
      </c>
      <c r="B23" s="1018" t="s">
        <v>57</v>
      </c>
      <c r="C23" s="1019">
        <v>118.88</v>
      </c>
      <c r="D23" s="1019">
        <v>106.33</v>
      </c>
      <c r="E23" s="1019">
        <v>99.96</v>
      </c>
      <c r="F23" s="1019"/>
      <c r="G23" s="1019"/>
      <c r="H23" s="1019"/>
      <c r="I23" s="1019"/>
      <c r="J23" s="1019"/>
      <c r="K23" s="1019"/>
      <c r="L23" s="1019"/>
      <c r="M23" s="1019"/>
      <c r="N23" s="1019"/>
      <c r="O23" s="1020">
        <v>107.5</v>
      </c>
    </row>
    <row r="24" spans="1:15" ht="22.5" customHeight="1" thickBot="1"/>
    <row r="25" spans="1:15" ht="24.95" customHeight="1" thickBot="1">
      <c r="A25" s="987" t="s">
        <v>153</v>
      </c>
      <c r="B25" s="988"/>
      <c r="C25" s="988"/>
      <c r="D25" s="988"/>
      <c r="E25" s="988"/>
      <c r="F25" s="988"/>
      <c r="G25" s="988"/>
      <c r="H25" s="988"/>
      <c r="I25" s="988"/>
      <c r="J25" s="988"/>
      <c r="K25" s="988"/>
      <c r="L25" s="988"/>
      <c r="M25" s="988"/>
      <c r="N25" s="988"/>
      <c r="O25" s="989"/>
    </row>
    <row r="26" spans="1:15" ht="12.75" customHeight="1">
      <c r="A26" s="991" t="s">
        <v>50</v>
      </c>
      <c r="B26" s="992" t="s">
        <v>139</v>
      </c>
      <c r="C26" s="993" t="s">
        <v>154</v>
      </c>
      <c r="D26" s="993" t="s">
        <v>155</v>
      </c>
      <c r="E26" s="993" t="s">
        <v>156</v>
      </c>
      <c r="F26" s="993" t="s">
        <v>157</v>
      </c>
      <c r="G26" s="993" t="s">
        <v>158</v>
      </c>
      <c r="H26" s="993" t="s">
        <v>159</v>
      </c>
      <c r="I26" s="993" t="s">
        <v>160</v>
      </c>
      <c r="J26" s="993" t="s">
        <v>161</v>
      </c>
      <c r="K26" s="993" t="s">
        <v>162</v>
      </c>
      <c r="L26" s="993" t="s">
        <v>163</v>
      </c>
      <c r="M26" s="993" t="s">
        <v>164</v>
      </c>
      <c r="N26" s="993" t="s">
        <v>165</v>
      </c>
      <c r="O26" s="994" t="s">
        <v>16</v>
      </c>
    </row>
    <row r="27" spans="1:15" ht="13.5" thickBot="1">
      <c r="A27" s="995"/>
      <c r="B27" s="996"/>
      <c r="C27" s="997" t="s">
        <v>152</v>
      </c>
      <c r="D27" s="997" t="s">
        <v>152</v>
      </c>
      <c r="E27" s="997" t="s">
        <v>152</v>
      </c>
      <c r="F27" s="997" t="s">
        <v>152</v>
      </c>
      <c r="G27" s="997" t="s">
        <v>152</v>
      </c>
      <c r="H27" s="997" t="s">
        <v>152</v>
      </c>
      <c r="I27" s="997" t="s">
        <v>152</v>
      </c>
      <c r="J27" s="997" t="s">
        <v>152</v>
      </c>
      <c r="K27" s="997" t="s">
        <v>152</v>
      </c>
      <c r="L27" s="997" t="s">
        <v>152</v>
      </c>
      <c r="M27" s="997" t="s">
        <v>152</v>
      </c>
      <c r="N27" s="997" t="s">
        <v>152</v>
      </c>
      <c r="O27" s="998" t="s">
        <v>152</v>
      </c>
    </row>
    <row r="28" spans="1:15" ht="12.75" customHeight="1" thickBot="1">
      <c r="A28" s="999" t="s">
        <v>131</v>
      </c>
      <c r="B28" s="1000" t="s">
        <v>54</v>
      </c>
      <c r="C28" s="1001">
        <v>106.69090909090906</v>
      </c>
      <c r="D28" s="1001">
        <v>99.88636363636364</v>
      </c>
      <c r="E28" s="1001">
        <v>96.280476190476193</v>
      </c>
      <c r="F28" s="1001"/>
      <c r="G28" s="1001"/>
      <c r="H28" s="1001"/>
      <c r="I28" s="1001"/>
      <c r="J28" s="1001"/>
      <c r="K28" s="1001"/>
      <c r="L28" s="1001"/>
      <c r="M28" s="1001"/>
      <c r="N28" s="1001"/>
      <c r="O28" s="1002">
        <v>100.78</v>
      </c>
    </row>
    <row r="29" spans="1:15" ht="13.5" thickBot="1">
      <c r="A29" s="1003"/>
      <c r="B29" s="1004" t="s">
        <v>55</v>
      </c>
      <c r="C29" s="1005">
        <v>133.85285714285715</v>
      </c>
      <c r="D29" s="1005">
        <v>128.1142857142857</v>
      </c>
      <c r="E29" s="1005">
        <v>118.98142857142857</v>
      </c>
      <c r="F29" s="1005"/>
      <c r="G29" s="1005"/>
      <c r="H29" s="1005"/>
      <c r="I29" s="1005"/>
      <c r="J29" s="1005"/>
      <c r="K29" s="1005"/>
      <c r="L29" s="1005"/>
      <c r="M29" s="1005"/>
      <c r="N29" s="1005"/>
      <c r="O29" s="1006">
        <v>126.98</v>
      </c>
    </row>
    <row r="30" spans="1:15" ht="13.5" thickBot="1">
      <c r="A30" s="1003"/>
      <c r="B30" s="1004" t="s">
        <v>56</v>
      </c>
      <c r="C30" s="1005">
        <v>189.36733333333328</v>
      </c>
      <c r="D30" s="1005">
        <v>174.03799999999998</v>
      </c>
      <c r="E30" s="1005">
        <v>163.06399999999996</v>
      </c>
      <c r="F30" s="1005"/>
      <c r="G30" s="1005"/>
      <c r="H30" s="1005"/>
      <c r="I30" s="1005"/>
      <c r="J30" s="1005"/>
      <c r="K30" s="1005"/>
      <c r="L30" s="1005"/>
      <c r="M30" s="1005"/>
      <c r="N30" s="1005"/>
      <c r="O30" s="1006">
        <v>175.49</v>
      </c>
    </row>
    <row r="31" spans="1:15" ht="15" thickBot="1">
      <c r="A31" s="1003"/>
      <c r="B31" s="1007" t="s">
        <v>57</v>
      </c>
      <c r="C31" s="1008">
        <v>139.19727272727266</v>
      </c>
      <c r="D31" s="1008">
        <v>129.65613636363634</v>
      </c>
      <c r="E31" s="1008">
        <v>123.27255813953487</v>
      </c>
      <c r="F31" s="1008"/>
      <c r="G31" s="1008"/>
      <c r="H31" s="1008"/>
      <c r="I31" s="1008"/>
      <c r="J31" s="1008"/>
      <c r="K31" s="1008"/>
      <c r="L31" s="1008"/>
      <c r="M31" s="1008"/>
      <c r="N31" s="1008"/>
      <c r="O31" s="1009">
        <v>130.41999999999999</v>
      </c>
    </row>
    <row r="32" spans="1:15" ht="13.5" thickBot="1">
      <c r="A32" s="1003" t="s">
        <v>58</v>
      </c>
      <c r="B32" s="1004" t="s">
        <v>54</v>
      </c>
      <c r="C32" s="1005">
        <v>128.29090909090914</v>
      </c>
      <c r="D32" s="1005">
        <v>114.09363636363636</v>
      </c>
      <c r="E32" s="1005">
        <v>116.45590909090907</v>
      </c>
      <c r="F32" s="1005"/>
      <c r="G32" s="1005"/>
      <c r="H32" s="1005"/>
      <c r="I32" s="1005"/>
      <c r="J32" s="1005"/>
      <c r="K32" s="1005"/>
      <c r="L32" s="1005"/>
      <c r="M32" s="1005"/>
      <c r="N32" s="1005"/>
      <c r="O32" s="1006">
        <v>119.61</v>
      </c>
    </row>
    <row r="33" spans="1:15" ht="13.5" thickBot="1">
      <c r="A33" s="1003"/>
      <c r="B33" s="1004" t="s">
        <v>61</v>
      </c>
      <c r="C33" s="1005">
        <v>151.13857142857142</v>
      </c>
      <c r="D33" s="1005">
        <v>129.87571428571428</v>
      </c>
      <c r="E33" s="1005">
        <v>127.28</v>
      </c>
      <c r="F33" s="1005"/>
      <c r="G33" s="1005"/>
      <c r="H33" s="1005"/>
      <c r="I33" s="1005"/>
      <c r="J33" s="1005"/>
      <c r="K33" s="1005"/>
      <c r="L33" s="1005"/>
      <c r="M33" s="1005"/>
      <c r="N33" s="1005"/>
      <c r="O33" s="1006">
        <v>136.1</v>
      </c>
    </row>
    <row r="34" spans="1:15" ht="15" thickBot="1">
      <c r="A34" s="1003"/>
      <c r="B34" s="1007" t="s">
        <v>57</v>
      </c>
      <c r="C34" s="1008">
        <v>133.80586206896552</v>
      </c>
      <c r="D34" s="1008">
        <v>117.90310344827581</v>
      </c>
      <c r="E34" s="1008">
        <v>119.06862068965515</v>
      </c>
      <c r="F34" s="1008"/>
      <c r="G34" s="1008"/>
      <c r="H34" s="1008"/>
      <c r="I34" s="1008"/>
      <c r="J34" s="1008"/>
      <c r="K34" s="1008"/>
      <c r="L34" s="1008"/>
      <c r="M34" s="1008"/>
      <c r="N34" s="1008"/>
      <c r="O34" s="1009">
        <v>123.59</v>
      </c>
    </row>
    <row r="35" spans="1:15" ht="13.5" thickBot="1">
      <c r="A35" s="1003" t="s">
        <v>59</v>
      </c>
      <c r="B35" s="1004" t="s">
        <v>54</v>
      </c>
      <c r="C35" s="1005">
        <v>90.82</v>
      </c>
      <c r="D35" s="1005">
        <v>87.506666666666661</v>
      </c>
      <c r="E35" s="1005">
        <v>83.743333333333339</v>
      </c>
      <c r="F35" s="1005"/>
      <c r="G35" s="1005"/>
      <c r="H35" s="1005"/>
      <c r="I35" s="1005"/>
      <c r="J35" s="1005"/>
      <c r="K35" s="1005"/>
      <c r="L35" s="1005"/>
      <c r="M35" s="1005"/>
      <c r="N35" s="1005"/>
      <c r="O35" s="1006">
        <v>87.36</v>
      </c>
    </row>
    <row r="36" spans="1:15" ht="13.5" thickBot="1">
      <c r="A36" s="1003"/>
      <c r="B36" s="1004" t="s">
        <v>55</v>
      </c>
      <c r="C36" s="1005">
        <v>230.78000000000003</v>
      </c>
      <c r="D36" s="1005">
        <v>238.55</v>
      </c>
      <c r="E36" s="1005">
        <v>225.19800000000001</v>
      </c>
      <c r="F36" s="1005"/>
      <c r="G36" s="1005"/>
      <c r="H36" s="1005"/>
      <c r="I36" s="1005"/>
      <c r="J36" s="1005"/>
      <c r="K36" s="1005"/>
      <c r="L36" s="1005"/>
      <c r="M36" s="1005"/>
      <c r="N36" s="1005"/>
      <c r="O36" s="1006">
        <v>231.51</v>
      </c>
    </row>
    <row r="37" spans="1:15" ht="13.5" thickBot="1">
      <c r="A37" s="1003"/>
      <c r="B37" s="1004" t="s">
        <v>56</v>
      </c>
      <c r="C37" s="1005">
        <v>176.04</v>
      </c>
      <c r="D37" s="1005">
        <v>165.53333333333333</v>
      </c>
      <c r="E37" s="1005">
        <v>159.97</v>
      </c>
      <c r="F37" s="1005"/>
      <c r="G37" s="1005"/>
      <c r="H37" s="1005"/>
      <c r="I37" s="1005"/>
      <c r="J37" s="1005"/>
      <c r="K37" s="1005"/>
      <c r="L37" s="1005"/>
      <c r="M37" s="1005"/>
      <c r="N37" s="1005"/>
      <c r="O37" s="1006">
        <v>167.18</v>
      </c>
    </row>
    <row r="38" spans="1:15" ht="15" thickBot="1">
      <c r="A38" s="1003"/>
      <c r="B38" s="1007" t="s">
        <v>57</v>
      </c>
      <c r="C38" s="1008">
        <v>159.06714285714284</v>
      </c>
      <c r="D38" s="1008">
        <v>158.1707142857143</v>
      </c>
      <c r="E38" s="1008">
        <v>150.59714285714287</v>
      </c>
      <c r="F38" s="1008"/>
      <c r="G38" s="1008"/>
      <c r="H38" s="1008"/>
      <c r="I38" s="1008"/>
      <c r="J38" s="1008"/>
      <c r="K38" s="1008"/>
      <c r="L38" s="1008"/>
      <c r="M38" s="1008"/>
      <c r="N38" s="1008"/>
      <c r="O38" s="1009">
        <v>155.94999999999999</v>
      </c>
    </row>
    <row r="39" spans="1:15" ht="13.5" thickBot="1">
      <c r="A39" s="1003" t="s">
        <v>60</v>
      </c>
      <c r="B39" s="1004" t="s">
        <v>54</v>
      </c>
      <c r="C39" s="1005">
        <v>99.59571428571428</v>
      </c>
      <c r="D39" s="1005">
        <v>99.607142857142861</v>
      </c>
      <c r="E39" s="1005">
        <v>96.05285714285715</v>
      </c>
      <c r="F39" s="1005"/>
      <c r="G39" s="1005"/>
      <c r="H39" s="1005"/>
      <c r="I39" s="1005"/>
      <c r="J39" s="1005"/>
      <c r="K39" s="1005"/>
      <c r="L39" s="1005"/>
      <c r="M39" s="1005"/>
      <c r="N39" s="1005"/>
      <c r="O39" s="1006">
        <v>98.42</v>
      </c>
    </row>
    <row r="40" spans="1:15" ht="13.5" thickBot="1">
      <c r="A40" s="1003"/>
      <c r="B40" s="1004" t="s">
        <v>61</v>
      </c>
      <c r="C40" s="1005">
        <v>115.27999999999999</v>
      </c>
      <c r="D40" s="1005">
        <v>121.035</v>
      </c>
      <c r="E40" s="1005">
        <v>123.99000000000001</v>
      </c>
      <c r="F40" s="1005"/>
      <c r="G40" s="1005"/>
      <c r="H40" s="1005"/>
      <c r="I40" s="1005"/>
      <c r="J40" s="1005"/>
      <c r="K40" s="1005"/>
      <c r="L40" s="1005"/>
      <c r="M40" s="1005"/>
      <c r="N40" s="1005"/>
      <c r="O40" s="1006">
        <v>120.1</v>
      </c>
    </row>
    <row r="41" spans="1:15" ht="15" thickBot="1">
      <c r="A41" s="1003"/>
      <c r="B41" s="1007" t="s">
        <v>57</v>
      </c>
      <c r="C41" s="1008">
        <v>105.29909090909091</v>
      </c>
      <c r="D41" s="1008">
        <v>107.3990909090909</v>
      </c>
      <c r="E41" s="1008">
        <v>106.21181818181817</v>
      </c>
      <c r="F41" s="1008"/>
      <c r="G41" s="1008"/>
      <c r="H41" s="1008"/>
      <c r="I41" s="1008"/>
      <c r="J41" s="1008"/>
      <c r="K41" s="1008"/>
      <c r="L41" s="1008"/>
      <c r="M41" s="1008"/>
      <c r="N41" s="1008"/>
      <c r="O41" s="1009">
        <v>106.3</v>
      </c>
    </row>
    <row r="42" spans="1:15" ht="13.5" thickBot="1">
      <c r="A42" s="1003" t="s">
        <v>62</v>
      </c>
      <c r="B42" s="1004" t="s">
        <v>54</v>
      </c>
      <c r="C42" s="1005">
        <v>204.13400000000001</v>
      </c>
      <c r="D42" s="1005">
        <v>184.578</v>
      </c>
      <c r="E42" s="1005">
        <v>246.34800000000004</v>
      </c>
      <c r="F42" s="1005"/>
      <c r="G42" s="1005"/>
      <c r="H42" s="1005"/>
      <c r="I42" s="1005"/>
      <c r="J42" s="1005"/>
      <c r="K42" s="1005"/>
      <c r="L42" s="1005"/>
      <c r="M42" s="1005"/>
      <c r="N42" s="1005"/>
      <c r="O42" s="1006">
        <v>211.69</v>
      </c>
    </row>
    <row r="43" spans="1:15" ht="13.5" thickBot="1">
      <c r="A43" s="1003"/>
      <c r="B43" s="1004" t="s">
        <v>55</v>
      </c>
      <c r="C43" s="1005">
        <v>364.60249999999996</v>
      </c>
      <c r="D43" s="1005">
        <v>372.14249999999998</v>
      </c>
      <c r="E43" s="1005">
        <v>269.5</v>
      </c>
      <c r="F43" s="1005"/>
      <c r="G43" s="1005"/>
      <c r="H43" s="1005"/>
      <c r="I43" s="1005"/>
      <c r="J43" s="1005"/>
      <c r="K43" s="1005"/>
      <c r="L43" s="1005"/>
      <c r="M43" s="1005"/>
      <c r="N43" s="1005"/>
      <c r="O43" s="1006">
        <v>335.42</v>
      </c>
    </row>
    <row r="44" spans="1:15" ht="15" thickBot="1">
      <c r="A44" s="1003"/>
      <c r="B44" s="1007" t="s">
        <v>57</v>
      </c>
      <c r="C44" s="1008">
        <v>275.45333333333332</v>
      </c>
      <c r="D44" s="1008">
        <v>267.93999999999994</v>
      </c>
      <c r="E44" s="1008">
        <v>256.63777777777773</v>
      </c>
      <c r="F44" s="1008"/>
      <c r="G44" s="1008"/>
      <c r="H44" s="1008"/>
      <c r="I44" s="1008"/>
      <c r="J44" s="1008"/>
      <c r="K44" s="1008"/>
      <c r="L44" s="1008"/>
      <c r="M44" s="1008"/>
      <c r="N44" s="1008"/>
      <c r="O44" s="1009">
        <v>266.68</v>
      </c>
    </row>
    <row r="45" spans="1:15" ht="15.75" thickBot="1">
      <c r="A45" s="1011" t="s">
        <v>132</v>
      </c>
      <c r="B45" s="1012"/>
      <c r="C45" s="1013">
        <v>148.31177570093456</v>
      </c>
      <c r="D45" s="1013">
        <v>139.54485981308414</v>
      </c>
      <c r="E45" s="1013">
        <v>135.28433962264151</v>
      </c>
      <c r="F45" s="1013"/>
      <c r="G45" s="1013"/>
      <c r="H45" s="1013"/>
      <c r="I45" s="1013"/>
      <c r="J45" s="1013"/>
      <c r="K45" s="1013"/>
      <c r="L45" s="1013"/>
      <c r="M45" s="1013"/>
      <c r="N45" s="1013"/>
      <c r="O45" s="1014">
        <v>140.88999999999999</v>
      </c>
    </row>
    <row r="46" spans="1:15" ht="15" customHeight="1" thickBot="1"/>
    <row r="47" spans="1:15" ht="15.75" customHeight="1" thickBot="1">
      <c r="A47" s="1017" t="s">
        <v>64</v>
      </c>
      <c r="B47" s="1018" t="s">
        <v>57</v>
      </c>
      <c r="C47" s="1019">
        <v>109.27</v>
      </c>
      <c r="D47" s="1019">
        <v>99.78</v>
      </c>
      <c r="E47" s="1019">
        <v>93.85</v>
      </c>
      <c r="F47" s="1019"/>
      <c r="G47" s="1019"/>
      <c r="H47" s="1019"/>
      <c r="I47" s="1019"/>
      <c r="J47" s="1019"/>
      <c r="K47" s="1019"/>
      <c r="L47" s="1019"/>
      <c r="M47" s="1019"/>
      <c r="N47" s="1019"/>
      <c r="O47" s="1020">
        <v>100.97</v>
      </c>
    </row>
    <row r="48" spans="1:15" ht="22.5" customHeight="1" thickBot="1"/>
    <row r="49" spans="1:15" ht="24.95" customHeight="1" thickBot="1">
      <c r="A49" s="987" t="s">
        <v>166</v>
      </c>
      <c r="B49" s="988"/>
      <c r="C49" s="988"/>
      <c r="D49" s="988"/>
      <c r="E49" s="988"/>
      <c r="F49" s="988"/>
      <c r="G49" s="988"/>
      <c r="H49" s="988"/>
      <c r="I49" s="988"/>
      <c r="J49" s="988"/>
      <c r="K49" s="988"/>
      <c r="L49" s="988"/>
      <c r="M49" s="988"/>
      <c r="N49" s="988"/>
      <c r="O49" s="989"/>
    </row>
    <row r="50" spans="1:15" ht="12.75" customHeight="1">
      <c r="A50" s="1021" t="s">
        <v>50</v>
      </c>
      <c r="B50" s="1022" t="s">
        <v>139</v>
      </c>
      <c r="C50" s="1022" t="s">
        <v>167</v>
      </c>
      <c r="D50" s="1022" t="s">
        <v>168</v>
      </c>
      <c r="E50" s="1022" t="s">
        <v>169</v>
      </c>
      <c r="F50" s="1022" t="s">
        <v>170</v>
      </c>
      <c r="G50" s="1022" t="s">
        <v>171</v>
      </c>
      <c r="H50" s="1022" t="s">
        <v>172</v>
      </c>
      <c r="I50" s="1022" t="s">
        <v>173</v>
      </c>
      <c r="J50" s="1022" t="s">
        <v>174</v>
      </c>
      <c r="K50" s="1022" t="s">
        <v>175</v>
      </c>
      <c r="L50" s="1022" t="s">
        <v>176</v>
      </c>
      <c r="M50" s="1022" t="s">
        <v>177</v>
      </c>
      <c r="N50" s="1022" t="s">
        <v>178</v>
      </c>
      <c r="O50" s="1023" t="s">
        <v>16</v>
      </c>
    </row>
    <row r="51" spans="1:15" ht="13.5" thickBot="1">
      <c r="A51" s="1024"/>
      <c r="B51" s="1025"/>
      <c r="C51" s="1025"/>
      <c r="D51" s="1025"/>
      <c r="E51" s="1025"/>
      <c r="F51" s="1025"/>
      <c r="G51" s="1025"/>
      <c r="H51" s="1025"/>
      <c r="I51" s="1025"/>
      <c r="J51" s="1025"/>
      <c r="K51" s="1025"/>
      <c r="L51" s="1025"/>
      <c r="M51" s="1025"/>
      <c r="N51" s="1025"/>
      <c r="O51" s="1026" t="s">
        <v>152</v>
      </c>
    </row>
    <row r="52" spans="1:15" ht="13.5" thickBot="1">
      <c r="A52" s="1027" t="s">
        <v>131</v>
      </c>
      <c r="B52" s="1028" t="s">
        <v>54</v>
      </c>
      <c r="C52" s="1029">
        <v>-2.4271472392637682E-2</v>
      </c>
      <c r="D52" s="1029">
        <v>1.0825938566552586E-2</v>
      </c>
      <c r="E52" s="1029">
        <v>2.5408494932059558E-2</v>
      </c>
      <c r="F52" s="1029"/>
      <c r="G52" s="1029"/>
      <c r="H52" s="1029"/>
      <c r="I52" s="1029"/>
      <c r="J52" s="1029"/>
      <c r="K52" s="1029"/>
      <c r="L52" s="1029"/>
      <c r="M52" s="1029"/>
      <c r="N52" s="1029"/>
      <c r="O52" s="1030">
        <v>4.8620758086921501E-3</v>
      </c>
    </row>
    <row r="53" spans="1:15" ht="13.5" thickBot="1">
      <c r="A53" s="1031"/>
      <c r="B53" s="1032" t="s">
        <v>55</v>
      </c>
      <c r="C53" s="1033">
        <v>-5.4409426128904849E-2</v>
      </c>
      <c r="D53" s="1033">
        <v>-4.7939897413024006E-2</v>
      </c>
      <c r="E53" s="1033">
        <v>-8.6181250108384043E-4</v>
      </c>
      <c r="F53" s="1033"/>
      <c r="G53" s="1033"/>
      <c r="H53" s="1033"/>
      <c r="I53" s="1033"/>
      <c r="J53" s="1033"/>
      <c r="K53" s="1033"/>
      <c r="L53" s="1033"/>
      <c r="M53" s="1033"/>
      <c r="N53" s="1033"/>
      <c r="O53" s="1034">
        <v>-4.0636320680422194E-2</v>
      </c>
    </row>
    <row r="54" spans="1:15" ht="13.5" thickBot="1">
      <c r="A54" s="1031"/>
      <c r="B54" s="1032" t="s">
        <v>56</v>
      </c>
      <c r="C54" s="1035">
        <v>-0.10438266367659309</v>
      </c>
      <c r="D54" s="1033">
        <v>-7.5803368612984923E-2</v>
      </c>
      <c r="E54" s="1033">
        <v>-8.6583006847443002E-3</v>
      </c>
      <c r="F54" s="1033"/>
      <c r="G54" s="1033"/>
      <c r="H54" s="1033"/>
      <c r="I54" s="1033"/>
      <c r="J54" s="1033"/>
      <c r="K54" s="1033"/>
      <c r="L54" s="1033"/>
      <c r="M54" s="1033"/>
      <c r="N54" s="1033"/>
      <c r="O54" s="1034">
        <v>-7.3679411932303873E-2</v>
      </c>
    </row>
    <row r="55" spans="1:15" ht="15" thickBot="1">
      <c r="A55" s="1031"/>
      <c r="B55" s="1036" t="s">
        <v>57</v>
      </c>
      <c r="C55" s="1037">
        <v>-6.7109096169992805E-2</v>
      </c>
      <c r="D55" s="1037">
        <v>-3.8525174300397057E-2</v>
      </c>
      <c r="E55" s="1037">
        <v>-7.6136826695241983E-3</v>
      </c>
      <c r="F55" s="1037"/>
      <c r="G55" s="1037"/>
      <c r="H55" s="1037"/>
      <c r="I55" s="1037"/>
      <c r="J55" s="1037"/>
      <c r="K55" s="1037"/>
      <c r="L55" s="1037"/>
      <c r="M55" s="1037"/>
      <c r="N55" s="1037"/>
      <c r="O55" s="1038">
        <v>-3.9487808618310014E-2</v>
      </c>
    </row>
    <row r="56" spans="1:15" ht="13.5" thickBot="1">
      <c r="A56" s="1031" t="s">
        <v>58</v>
      </c>
      <c r="B56" s="1032" t="s">
        <v>54</v>
      </c>
      <c r="C56" s="1033">
        <v>6.6539115646258223E-2</v>
      </c>
      <c r="D56" s="1033">
        <v>3.6201525063145931E-2</v>
      </c>
      <c r="E56" s="1033">
        <v>-2.1294832613200875E-2</v>
      </c>
      <c r="F56" s="1033"/>
      <c r="G56" s="1033"/>
      <c r="H56" s="1033"/>
      <c r="I56" s="1033"/>
      <c r="J56" s="1033"/>
      <c r="K56" s="1033"/>
      <c r="L56" s="1033"/>
      <c r="M56" s="1033"/>
      <c r="N56" s="1033"/>
      <c r="O56" s="1034">
        <v>1.7975085695176037E-2</v>
      </c>
    </row>
    <row r="57" spans="1:15" ht="13.5" thickBot="1">
      <c r="A57" s="1031"/>
      <c r="B57" s="1032" t="s">
        <v>61</v>
      </c>
      <c r="C57" s="1033">
        <v>2.2590432620962389E-3</v>
      </c>
      <c r="D57" s="1033">
        <v>-3.2008623629185161E-3</v>
      </c>
      <c r="E57" s="1033">
        <v>2.4490437281134914E-2</v>
      </c>
      <c r="F57" s="1033"/>
      <c r="G57" s="1033"/>
      <c r="H57" s="1033"/>
      <c r="I57" s="1033"/>
      <c r="J57" s="1033"/>
      <c r="K57" s="1033"/>
      <c r="L57" s="1033"/>
      <c r="M57" s="1033"/>
      <c r="N57" s="1033"/>
      <c r="O57" s="1034">
        <v>7.4210139603234342E-3</v>
      </c>
    </row>
    <row r="58" spans="1:15" ht="15" thickBot="1">
      <c r="A58" s="1031"/>
      <c r="B58" s="1036" t="s">
        <v>57</v>
      </c>
      <c r="C58" s="1037">
        <v>4.9015944355821621E-2</v>
      </c>
      <c r="D58" s="1037">
        <v>2.742874016187348E-2</v>
      </c>
      <c r="E58" s="1037">
        <v>-7.0151762192572293E-3</v>
      </c>
      <c r="F58" s="1037"/>
      <c r="G58" s="1037"/>
      <c r="H58" s="1037"/>
      <c r="I58" s="1037"/>
      <c r="J58" s="1037"/>
      <c r="K58" s="1037"/>
      <c r="L58" s="1037"/>
      <c r="M58" s="1037"/>
      <c r="N58" s="1037"/>
      <c r="O58" s="1038">
        <v>1.5130674002750952E-2</v>
      </c>
    </row>
    <row r="59" spans="1:15" ht="13.5" thickBot="1">
      <c r="A59" s="1031" t="s">
        <v>59</v>
      </c>
      <c r="B59" s="1032" t="s">
        <v>54</v>
      </c>
      <c r="C59" s="1033">
        <v>9.4296410482272552E-2</v>
      </c>
      <c r="D59" s="1033">
        <v>8.7414292244400407E-2</v>
      </c>
      <c r="E59" s="1033">
        <v>0.13160052541495845</v>
      </c>
      <c r="F59" s="1033"/>
      <c r="G59" s="1033"/>
      <c r="H59" s="1033"/>
      <c r="I59" s="1033"/>
      <c r="J59" s="1033"/>
      <c r="K59" s="1033"/>
      <c r="L59" s="1033"/>
      <c r="M59" s="1033"/>
      <c r="N59" s="1033"/>
      <c r="O59" s="1034">
        <v>0.10382326007326016</v>
      </c>
    </row>
    <row r="60" spans="1:15" ht="13.5" thickBot="1">
      <c r="A60" s="1031"/>
      <c r="B60" s="1032" t="s">
        <v>55</v>
      </c>
      <c r="C60" s="1033">
        <v>-1.4897304792443089E-2</v>
      </c>
      <c r="D60" s="1033">
        <v>-6.191574093481466E-2</v>
      </c>
      <c r="E60" s="1033">
        <v>9.6359647954245408E-3</v>
      </c>
      <c r="F60" s="1033"/>
      <c r="G60" s="1033"/>
      <c r="H60" s="1033"/>
      <c r="I60" s="1033"/>
      <c r="J60" s="1033"/>
      <c r="K60" s="1033"/>
      <c r="L60" s="1033"/>
      <c r="M60" s="1033"/>
      <c r="N60" s="1033"/>
      <c r="O60" s="1034">
        <v>-2.3109152952356247E-2</v>
      </c>
    </row>
    <row r="61" spans="1:15" ht="13.5" thickBot="1">
      <c r="A61" s="1031"/>
      <c r="B61" s="1032" t="s">
        <v>56</v>
      </c>
      <c r="C61" s="1033">
        <v>-2.1510262819056249E-2</v>
      </c>
      <c r="D61" s="1033">
        <v>-2.2211035038260059E-2</v>
      </c>
      <c r="E61" s="1033">
        <v>-8.3557333666729582E-3</v>
      </c>
      <c r="F61" s="1033"/>
      <c r="G61" s="1033"/>
      <c r="H61" s="1033"/>
      <c r="I61" s="1033"/>
      <c r="J61" s="1033"/>
      <c r="K61" s="1033"/>
      <c r="L61" s="1033"/>
      <c r="M61" s="1033"/>
      <c r="N61" s="1033"/>
      <c r="O61" s="1034">
        <v>-1.752601985883483E-2</v>
      </c>
    </row>
    <row r="62" spans="1:15" ht="15" thickBot="1">
      <c r="A62" s="1031"/>
      <c r="B62" s="1036" t="s">
        <v>57</v>
      </c>
      <c r="C62" s="1037">
        <v>3.9904359966867392E-2</v>
      </c>
      <c r="D62" s="1037">
        <v>1.1686844128283939E-2</v>
      </c>
      <c r="E62" s="1037">
        <v>6.5787918279902519E-2</v>
      </c>
      <c r="F62" s="1037"/>
      <c r="G62" s="1037"/>
      <c r="H62" s="1037"/>
      <c r="I62" s="1037"/>
      <c r="J62" s="1037"/>
      <c r="K62" s="1037"/>
      <c r="L62" s="1037"/>
      <c r="M62" s="1037"/>
      <c r="N62" s="1037"/>
      <c r="O62" s="1038">
        <v>3.866623917922412E-2</v>
      </c>
    </row>
    <row r="63" spans="1:15" ht="13.5" thickBot="1">
      <c r="A63" s="1031" t="s">
        <v>60</v>
      </c>
      <c r="B63" s="1032" t="s">
        <v>54</v>
      </c>
      <c r="C63" s="1033">
        <v>7.4300385845633976E-3</v>
      </c>
      <c r="D63" s="1033">
        <v>-2.1154535675869383E-2</v>
      </c>
      <c r="E63" s="1033">
        <v>-5.5624135520624179E-3</v>
      </c>
      <c r="F63" s="1033"/>
      <c r="G63" s="1033"/>
      <c r="H63" s="1033"/>
      <c r="I63" s="1033"/>
      <c r="J63" s="1033"/>
      <c r="K63" s="1033"/>
      <c r="L63" s="1033"/>
      <c r="M63" s="1033"/>
      <c r="N63" s="1033"/>
      <c r="O63" s="1034">
        <v>-6.5027433448486133E-3</v>
      </c>
    </row>
    <row r="64" spans="1:15" ht="13.5" thickBot="1">
      <c r="A64" s="1031"/>
      <c r="B64" s="1032" t="s">
        <v>61</v>
      </c>
      <c r="C64" s="1033">
        <v>9.4595766828591402E-2</v>
      </c>
      <c r="D64" s="1033">
        <v>-5.370347420167767E-3</v>
      </c>
      <c r="E64" s="1033">
        <v>-3.363174449552396E-2</v>
      </c>
      <c r="F64" s="1033"/>
      <c r="G64" s="1033"/>
      <c r="H64" s="1033"/>
      <c r="I64" s="1033"/>
      <c r="J64" s="1033"/>
      <c r="K64" s="1033"/>
      <c r="L64" s="1033"/>
      <c r="M64" s="1033"/>
      <c r="N64" s="1033"/>
      <c r="O64" s="1034">
        <v>1.6902581182348053E-2</v>
      </c>
    </row>
    <row r="65" spans="1:15" ht="15" thickBot="1">
      <c r="A65" s="1031"/>
      <c r="B65" s="1036" t="s">
        <v>57</v>
      </c>
      <c r="C65" s="1037">
        <v>4.2131072529332181E-2</v>
      </c>
      <c r="D65" s="1037">
        <v>-1.4686090114187533E-2</v>
      </c>
      <c r="E65" s="1037">
        <v>-1.7477938596115718E-2</v>
      </c>
      <c r="F65" s="1037"/>
      <c r="G65" s="1037"/>
      <c r="H65" s="1037"/>
      <c r="I65" s="1037"/>
      <c r="J65" s="1037"/>
      <c r="K65" s="1037"/>
      <c r="L65" s="1037"/>
      <c r="M65" s="1037"/>
      <c r="N65" s="1037"/>
      <c r="O65" s="1038">
        <v>3.1984948259642845E-3</v>
      </c>
    </row>
    <row r="66" spans="1:15" ht="13.5" thickBot="1">
      <c r="A66" s="1031" t="s">
        <v>62</v>
      </c>
      <c r="B66" s="1032" t="s">
        <v>54</v>
      </c>
      <c r="C66" s="1039">
        <v>-0.14650180763616058</v>
      </c>
      <c r="D66" s="1039">
        <v>-0.16384401174571195</v>
      </c>
      <c r="E66" s="1039">
        <v>-0.37782324191793737</v>
      </c>
      <c r="F66" s="1039"/>
      <c r="G66" s="1039"/>
      <c r="H66" s="1039"/>
      <c r="I66" s="1039"/>
      <c r="J66" s="1039"/>
      <c r="K66" s="1039"/>
      <c r="L66" s="1039"/>
      <c r="M66" s="1039"/>
      <c r="N66" s="1039"/>
      <c r="O66" s="1040">
        <v>-0.24129623506070189</v>
      </c>
    </row>
    <row r="67" spans="1:15" ht="13.5" thickBot="1">
      <c r="A67" s="1031"/>
      <c r="B67" s="1032" t="s">
        <v>55</v>
      </c>
      <c r="C67" s="1039">
        <v>-0.15109605666444959</v>
      </c>
      <c r="D67" s="1039">
        <v>-0.23474878574739505</v>
      </c>
      <c r="E67" s="1039">
        <v>-4.6697588126159692E-2</v>
      </c>
      <c r="F67" s="1039"/>
      <c r="G67" s="1039"/>
      <c r="H67" s="1039"/>
      <c r="I67" s="1039"/>
      <c r="J67" s="1039"/>
      <c r="K67" s="1039"/>
      <c r="L67" s="1039"/>
      <c r="M67" s="1039"/>
      <c r="N67" s="1039"/>
      <c r="O67" s="1040">
        <v>-0.15407548744857194</v>
      </c>
    </row>
    <row r="68" spans="1:15" ht="15" thickBot="1">
      <c r="A68" s="1031"/>
      <c r="B68" s="1036" t="s">
        <v>57</v>
      </c>
      <c r="C68" s="1041">
        <v>-0.14920454362102062</v>
      </c>
      <c r="D68" s="1041">
        <v>-0.20761281547278401</v>
      </c>
      <c r="E68" s="1041">
        <v>-0.22328054239871156</v>
      </c>
      <c r="F68" s="1041"/>
      <c r="G68" s="1041"/>
      <c r="H68" s="1041"/>
      <c r="I68" s="1041"/>
      <c r="J68" s="1041"/>
      <c r="K68" s="1041"/>
      <c r="L68" s="1041"/>
      <c r="M68" s="1041"/>
      <c r="N68" s="1041"/>
      <c r="O68" s="1042">
        <v>-0.19255287235638216</v>
      </c>
    </row>
    <row r="69" spans="1:15" ht="15.75" thickBot="1">
      <c r="A69" s="1043" t="s">
        <v>132</v>
      </c>
      <c r="B69" s="1044"/>
      <c r="C69" s="1045">
        <v>-3.1656396934675431E-2</v>
      </c>
      <c r="D69" s="1045">
        <v>-4.2086502211876695E-2</v>
      </c>
      <c r="E69" s="1045">
        <v>-3.372337402298093E-2</v>
      </c>
      <c r="F69" s="1045"/>
      <c r="G69" s="1045"/>
      <c r="H69" s="1045"/>
      <c r="I69" s="1045"/>
      <c r="J69" s="1045"/>
      <c r="K69" s="1045"/>
      <c r="L69" s="1045"/>
      <c r="M69" s="1045"/>
      <c r="N69" s="1045"/>
      <c r="O69" s="1046">
        <v>-3.9321456455390674E-2</v>
      </c>
    </row>
    <row r="70" spans="1:15" ht="15" customHeight="1" thickBot="1"/>
    <row r="71" spans="1:15" ht="15.75" thickBot="1">
      <c r="A71" s="1017" t="s">
        <v>64</v>
      </c>
      <c r="B71" s="1018" t="s">
        <v>57</v>
      </c>
      <c r="C71" s="1047">
        <v>8.7947286537933558E-2</v>
      </c>
      <c r="D71" s="1047">
        <v>6.5644417718981732E-2</v>
      </c>
      <c r="E71" s="1047">
        <v>6.5103889184869465E-2</v>
      </c>
      <c r="F71" s="1047"/>
      <c r="G71" s="1047"/>
      <c r="H71" s="1047"/>
      <c r="I71" s="1047"/>
      <c r="J71" s="1047"/>
      <c r="K71" s="1047"/>
      <c r="L71" s="1047"/>
      <c r="M71" s="1047"/>
      <c r="N71" s="1047"/>
      <c r="O71" s="1048">
        <v>6.4672675051995657E-2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SEPTEMBER 2016</vt:lpstr>
      <vt:lpstr>REG+OCC BY CLASS FY 2016-2017</vt:lpstr>
      <vt:lpstr>REG+OCC BY CLASS CY 2016</vt:lpstr>
      <vt:lpstr>REG+OCC BY REGION SEPT 2016</vt:lpstr>
      <vt:lpstr>REG+OCC BY REGION FY 2016-2017</vt:lpstr>
      <vt:lpstr>REG+OCC BY REGION CY 2016</vt:lpstr>
      <vt:lpstr>ARR$ SEPTEMBER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SEPTEMBER 2016'!Print_Area</vt:lpstr>
      <vt:lpstr>'SUMMARY DASHBOARD'!Print_Area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2016-11-23T19:45:13Z</dcterms:created>
  <dcterms:modified xsi:type="dcterms:W3CDTF">2016-11-23T20:58:38Z</dcterms:modified>
</cp:coreProperties>
</file>