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8" r:id="rId1"/>
    <sheet name="REG+OCC BY CLASS JULY 2015" sheetId="1" r:id="rId2"/>
    <sheet name="REG+OCC BY CLASS CY 2015" sheetId="2" r:id="rId3"/>
    <sheet name="REG+OCC BY REGION JULY 2015" sheetId="3" r:id="rId4"/>
    <sheet name="REG+OCC BY REGION CY 2015" sheetId="4" r:id="rId5"/>
    <sheet name="ARR$ JULY 2015" sheetId="5" r:id="rId6"/>
    <sheet name="ARR$ BY REGION CY 2015" sheetId="6" r:id="rId7"/>
    <sheet name="ARR$ BY AREA CY 2015" sheetId="7" r:id="rId8"/>
    <sheet name="CONTACTO" sheetId="9" r:id="rId9"/>
    <sheet name="GLOSSARY" sheetId="10" r:id="rId10"/>
  </sheets>
  <definedNames>
    <definedName name="_xlnm.Print_Area" localSheetId="7">'ARR$ BY AREA CY 2015'!$A$1:$O$39</definedName>
    <definedName name="_xlnm.Print_Area" localSheetId="6">'ARR$ BY REGION CY 2015'!$A$1:$O$69</definedName>
    <definedName name="_xlnm.Print_Area" localSheetId="1">'REG+OCC BY CLASS JULY 2015'!$A$1:$W$30</definedName>
    <definedName name="_xlnm.Print_Area" localSheetId="0">'SUMMARY DASHBOARD'!$A$1:$L$47</definedName>
  </definedNames>
  <calcPr calcId="125725"/>
</workbook>
</file>

<file path=xl/calcChain.xml><?xml version="1.0" encoding="utf-8"?>
<calcChain xmlns="http://schemas.openxmlformats.org/spreadsheetml/2006/main">
  <c r="G28" i="8"/>
  <c r="F28"/>
  <c r="E28"/>
  <c r="G27"/>
  <c r="F27"/>
  <c r="E27"/>
  <c r="G26"/>
  <c r="F26"/>
  <c r="E26"/>
  <c r="G22"/>
  <c r="F22"/>
  <c r="E22"/>
  <c r="G21"/>
  <c r="F21"/>
  <c r="E21"/>
  <c r="G17"/>
  <c r="F17"/>
  <c r="E17"/>
  <c r="G13"/>
  <c r="F13"/>
  <c r="E13"/>
  <c r="G12"/>
  <c r="F12"/>
  <c r="E12"/>
  <c r="G11"/>
  <c r="F11"/>
  <c r="E11"/>
  <c r="G8"/>
  <c r="F8"/>
  <c r="E8"/>
  <c r="T47" i="4" l="1"/>
  <c r="J47"/>
  <c r="G47"/>
  <c r="T46"/>
  <c r="J46"/>
  <c r="G46"/>
  <c r="D46"/>
  <c r="T45"/>
  <c r="J45"/>
  <c r="G45"/>
  <c r="V35"/>
  <c r="T35"/>
  <c r="S35"/>
  <c r="U35" s="1"/>
  <c r="Q35"/>
  <c r="N35" s="1"/>
  <c r="P35"/>
  <c r="J35"/>
  <c r="I35"/>
  <c r="G35"/>
  <c r="W34"/>
  <c r="T34"/>
  <c r="S34"/>
  <c r="Q34"/>
  <c r="N34" s="1"/>
  <c r="P34"/>
  <c r="J34"/>
  <c r="I34"/>
  <c r="G34"/>
  <c r="F34"/>
  <c r="W33"/>
  <c r="V33"/>
  <c r="S33"/>
  <c r="J33"/>
  <c r="I33"/>
  <c r="F33"/>
  <c r="T47" i="3"/>
  <c r="G47"/>
  <c r="J47"/>
  <c r="T46"/>
  <c r="J46"/>
  <c r="D46"/>
  <c r="T45"/>
  <c r="J45"/>
  <c r="G45"/>
  <c r="W44"/>
  <c r="S44"/>
  <c r="J44"/>
  <c r="F44"/>
  <c r="W43"/>
  <c r="W35"/>
  <c r="V35"/>
  <c r="T35"/>
  <c r="Q35"/>
  <c r="P35"/>
  <c r="I35"/>
  <c r="G35"/>
  <c r="W34"/>
  <c r="T34"/>
  <c r="S34"/>
  <c r="U34" s="1"/>
  <c r="Q34"/>
  <c r="P34"/>
  <c r="J34"/>
  <c r="G34"/>
  <c r="F34"/>
  <c r="W33"/>
  <c r="V33"/>
  <c r="T33"/>
  <c r="T37" s="1"/>
  <c r="S33"/>
  <c r="Q33"/>
  <c r="P33"/>
  <c r="J33"/>
  <c r="I33"/>
  <c r="G33"/>
  <c r="F33"/>
  <c r="H34" i="4" l="1"/>
  <c r="N34" i="3"/>
  <c r="G37"/>
  <c r="N35"/>
  <c r="H34"/>
  <c r="I37" i="4"/>
  <c r="K33"/>
  <c r="P43"/>
  <c r="T43"/>
  <c r="Q44"/>
  <c r="V44"/>
  <c r="P45"/>
  <c r="I45"/>
  <c r="K45" s="1"/>
  <c r="F46"/>
  <c r="H46" s="1"/>
  <c r="Q46"/>
  <c r="N46" s="1"/>
  <c r="F47"/>
  <c r="H47" s="1"/>
  <c r="S37"/>
  <c r="I44"/>
  <c r="P44"/>
  <c r="F45"/>
  <c r="H45" s="1"/>
  <c r="V45"/>
  <c r="P46"/>
  <c r="C47"/>
  <c r="S47"/>
  <c r="U47" s="1"/>
  <c r="G43"/>
  <c r="X33"/>
  <c r="M34"/>
  <c r="O34" s="1"/>
  <c r="R34"/>
  <c r="M35"/>
  <c r="O35" s="1"/>
  <c r="R35"/>
  <c r="S45"/>
  <c r="U45" s="1"/>
  <c r="I47"/>
  <c r="K47" s="1"/>
  <c r="Q43"/>
  <c r="C35"/>
  <c r="Y35" s="1"/>
  <c r="W44"/>
  <c r="Q45"/>
  <c r="N45" s="1"/>
  <c r="W45"/>
  <c r="S46"/>
  <c r="U46" s="1"/>
  <c r="W46"/>
  <c r="Z46" s="1"/>
  <c r="P47"/>
  <c r="V47"/>
  <c r="Q47"/>
  <c r="N47" s="1"/>
  <c r="K35"/>
  <c r="K34"/>
  <c r="J37"/>
  <c r="U34"/>
  <c r="D35"/>
  <c r="D44"/>
  <c r="D47"/>
  <c r="Q33"/>
  <c r="V34"/>
  <c r="V37" s="1"/>
  <c r="F35"/>
  <c r="H35" s="1"/>
  <c r="W35"/>
  <c r="X35" s="1"/>
  <c r="G44"/>
  <c r="T44"/>
  <c r="G33"/>
  <c r="G37" s="1"/>
  <c r="P33"/>
  <c r="T33"/>
  <c r="T37" s="1"/>
  <c r="J44"/>
  <c r="R33" i="3"/>
  <c r="P37"/>
  <c r="M33"/>
  <c r="X33"/>
  <c r="J43"/>
  <c r="J49" s="1"/>
  <c r="I46"/>
  <c r="K46" s="1"/>
  <c r="W46"/>
  <c r="Z46" s="1"/>
  <c r="Q46"/>
  <c r="N46" s="1"/>
  <c r="S47"/>
  <c r="U47" s="1"/>
  <c r="W47"/>
  <c r="X35"/>
  <c r="V44"/>
  <c r="I45"/>
  <c r="K45" s="1"/>
  <c r="S45"/>
  <c r="U45" s="1"/>
  <c r="P46"/>
  <c r="V46"/>
  <c r="F47"/>
  <c r="H47" s="1"/>
  <c r="U33"/>
  <c r="M34"/>
  <c r="O34" s="1"/>
  <c r="R34"/>
  <c r="R35"/>
  <c r="W45"/>
  <c r="I47"/>
  <c r="K47" s="1"/>
  <c r="P47"/>
  <c r="H33"/>
  <c r="Q37"/>
  <c r="N37" s="1"/>
  <c r="N33"/>
  <c r="W37"/>
  <c r="F43"/>
  <c r="F45"/>
  <c r="H45" s="1"/>
  <c r="V45"/>
  <c r="S46"/>
  <c r="U46" s="1"/>
  <c r="D34"/>
  <c r="Z34" s="1"/>
  <c r="U44"/>
  <c r="V43"/>
  <c r="K33"/>
  <c r="G46"/>
  <c r="G44"/>
  <c r="H44" s="1"/>
  <c r="T44"/>
  <c r="D45"/>
  <c r="I34"/>
  <c r="K34" s="1"/>
  <c r="V34"/>
  <c r="V37" s="1"/>
  <c r="F35"/>
  <c r="H35" s="1"/>
  <c r="J35"/>
  <c r="J37" s="1"/>
  <c r="S35"/>
  <c r="U35" s="1"/>
  <c r="D47"/>
  <c r="G49" i="4" l="1"/>
  <c r="T49"/>
  <c r="H33"/>
  <c r="K44"/>
  <c r="N44"/>
  <c r="M35" i="3"/>
  <c r="O35" s="1"/>
  <c r="S37"/>
  <c r="U37" s="1"/>
  <c r="I37"/>
  <c r="K37" s="1"/>
  <c r="O33"/>
  <c r="K35"/>
  <c r="S43" i="4"/>
  <c r="R47"/>
  <c r="M47"/>
  <c r="O47" s="1"/>
  <c r="W43"/>
  <c r="F44"/>
  <c r="H44" s="1"/>
  <c r="I43"/>
  <c r="C34"/>
  <c r="N43"/>
  <c r="Q49"/>
  <c r="X45"/>
  <c r="R44"/>
  <c r="X44"/>
  <c r="R43"/>
  <c r="P49"/>
  <c r="F43"/>
  <c r="I46"/>
  <c r="K46" s="1"/>
  <c r="Q37"/>
  <c r="N37" s="1"/>
  <c r="N33"/>
  <c r="V43"/>
  <c r="Y47"/>
  <c r="M46"/>
  <c r="O46" s="1"/>
  <c r="R46"/>
  <c r="Z35"/>
  <c r="D33"/>
  <c r="Z44"/>
  <c r="W37"/>
  <c r="D34"/>
  <c r="Z34" s="1"/>
  <c r="F37"/>
  <c r="H37" s="1"/>
  <c r="U37"/>
  <c r="K37"/>
  <c r="J43"/>
  <c r="J49" s="1"/>
  <c r="V46"/>
  <c r="S44"/>
  <c r="U44" s="1"/>
  <c r="R33"/>
  <c r="P37"/>
  <c r="M33"/>
  <c r="X34"/>
  <c r="Y34"/>
  <c r="W47"/>
  <c r="Z47" s="1"/>
  <c r="C46"/>
  <c r="E46" s="1"/>
  <c r="C33"/>
  <c r="M45"/>
  <c r="O45" s="1"/>
  <c r="R45"/>
  <c r="E35"/>
  <c r="E47"/>
  <c r="U33"/>
  <c r="X37" i="3"/>
  <c r="S43"/>
  <c r="C44"/>
  <c r="D43"/>
  <c r="I44"/>
  <c r="K44" s="1"/>
  <c r="C43"/>
  <c r="Q43"/>
  <c r="C35"/>
  <c r="Q45"/>
  <c r="N45" s="1"/>
  <c r="R47"/>
  <c r="M47"/>
  <c r="C46"/>
  <c r="E46" s="1"/>
  <c r="G43"/>
  <c r="G49" s="1"/>
  <c r="P44"/>
  <c r="X45"/>
  <c r="H43"/>
  <c r="Q47"/>
  <c r="N47" s="1"/>
  <c r="P43"/>
  <c r="V47"/>
  <c r="F46"/>
  <c r="H46" s="1"/>
  <c r="P45"/>
  <c r="I43"/>
  <c r="D35"/>
  <c r="Z35" s="1"/>
  <c r="M46"/>
  <c r="O46" s="1"/>
  <c r="R46"/>
  <c r="X44"/>
  <c r="Y44"/>
  <c r="C34"/>
  <c r="E34" s="1"/>
  <c r="C33"/>
  <c r="D33"/>
  <c r="Z47"/>
  <c r="T43"/>
  <c r="T49" s="1"/>
  <c r="X46"/>
  <c r="R37"/>
  <c r="F37"/>
  <c r="H37" s="1"/>
  <c r="Z45"/>
  <c r="X34"/>
  <c r="Q44"/>
  <c r="N44" s="1"/>
  <c r="D44"/>
  <c r="Z44" s="1"/>
  <c r="W49"/>
  <c r="X43"/>
  <c r="V49"/>
  <c r="N49" i="4" l="1"/>
  <c r="M37" i="3"/>
  <c r="O37" s="1"/>
  <c r="Y34"/>
  <c r="Y46"/>
  <c r="C43" i="4"/>
  <c r="M37"/>
  <c r="O37" s="1"/>
  <c r="R37"/>
  <c r="C44"/>
  <c r="D43"/>
  <c r="E33"/>
  <c r="C37"/>
  <c r="Y33"/>
  <c r="D37"/>
  <c r="Z37" s="1"/>
  <c r="Z33"/>
  <c r="X43"/>
  <c r="V49"/>
  <c r="Y43"/>
  <c r="C45"/>
  <c r="D45"/>
  <c r="Z45" s="1"/>
  <c r="F49"/>
  <c r="H49" s="1"/>
  <c r="H43"/>
  <c r="M49"/>
  <c r="O49" s="1"/>
  <c r="R49"/>
  <c r="S49"/>
  <c r="U49" s="1"/>
  <c r="U43"/>
  <c r="Y46"/>
  <c r="X46"/>
  <c r="W49"/>
  <c r="Z43"/>
  <c r="O33"/>
  <c r="X47"/>
  <c r="M44"/>
  <c r="O44" s="1"/>
  <c r="X37"/>
  <c r="M43"/>
  <c r="O43" s="1"/>
  <c r="E34"/>
  <c r="K43"/>
  <c r="I49"/>
  <c r="K49" s="1"/>
  <c r="E35" i="3"/>
  <c r="Y35"/>
  <c r="E43"/>
  <c r="C49"/>
  <c r="C47"/>
  <c r="E47" s="1"/>
  <c r="X49"/>
  <c r="Y49"/>
  <c r="K43"/>
  <c r="I49"/>
  <c r="K49" s="1"/>
  <c r="X47"/>
  <c r="Y47"/>
  <c r="D49"/>
  <c r="Z49" s="1"/>
  <c r="Z43"/>
  <c r="S49"/>
  <c r="U49" s="1"/>
  <c r="U43"/>
  <c r="E33"/>
  <c r="C37"/>
  <c r="Y33"/>
  <c r="M45"/>
  <c r="O45" s="1"/>
  <c r="R45"/>
  <c r="R43"/>
  <c r="P49"/>
  <c r="M43"/>
  <c r="O43" s="1"/>
  <c r="M44"/>
  <c r="O44" s="1"/>
  <c r="R44"/>
  <c r="N43"/>
  <c r="Q49"/>
  <c r="N49" s="1"/>
  <c r="D37"/>
  <c r="Z37" s="1"/>
  <c r="Z33"/>
  <c r="C45"/>
  <c r="O47"/>
  <c r="Y43"/>
  <c r="E44"/>
  <c r="F49"/>
  <c r="H49" s="1"/>
  <c r="E37" i="4" l="1"/>
  <c r="Y37"/>
  <c r="X49"/>
  <c r="E43"/>
  <c r="C49"/>
  <c r="D49"/>
  <c r="Z49" s="1"/>
  <c r="E45"/>
  <c r="Y45"/>
  <c r="E44"/>
  <c r="Y44"/>
  <c r="E37" i="3"/>
  <c r="Y37"/>
  <c r="E45"/>
  <c r="Y45"/>
  <c r="M49"/>
  <c r="O49" s="1"/>
  <c r="R49"/>
  <c r="E49"/>
  <c r="E49" i="4" l="1"/>
  <c r="Y49"/>
</calcChain>
</file>

<file path=xl/sharedStrings.xml><?xml version="1.0" encoding="utf-8"?>
<sst xmlns="http://schemas.openxmlformats.org/spreadsheetml/2006/main" count="664" uniqueCount="190">
  <si>
    <t xml:space="preserve">TOTAL </t>
  </si>
  <si>
    <t>%</t>
  </si>
  <si>
    <t>NON</t>
  </si>
  <si>
    <t xml:space="preserve">CHANGE IN </t>
  </si>
  <si>
    <t>ROOM NIGHTS</t>
  </si>
  <si>
    <t>AVERAGE</t>
  </si>
  <si>
    <t>JULY</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</si>
  <si>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</si>
  <si>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</si>
  <si>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</si>
  <si>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</si>
  <si>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</si>
  <si>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</si>
  <si>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</si>
  <si>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</si>
  <si>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</si>
  <si>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</si>
  <si>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</si>
  <si>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</si>
  <si>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</si>
  <si>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</si>
  <si>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</si>
  <si>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</si>
  <si>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</si>
  <si>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</si>
  <si>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</si>
  <si>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CALENDAR YEAR 2015</t>
  </si>
  <si>
    <t>ROOMS NIGHT</t>
  </si>
  <si>
    <t>(AS OF JULY)</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</si>
  <si>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</si>
  <si>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</si>
  <si>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</si>
  <si>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</si>
  <si>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</si>
  <si>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</si>
  <si>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</si>
  <si>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JULY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</si>
  <si>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</si>
  <si>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</si>
  <si>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</si>
  <si>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</si>
  <si>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</si>
  <si>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</si>
  <si>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</si>
  <si>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</si>
  <si>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</si>
  <si>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</si>
  <si>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</si>
  <si>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</si>
  <si>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</si>
  <si>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</si>
  <si>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</si>
  <si>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</si>
  <si>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</si>
  <si>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</si>
  <si>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</si>
  <si>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</si>
  <si>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</si>
  <si>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</si>
  <si>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</si>
  <si>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</si>
  <si>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</si>
  <si>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JULY 2015</t>
  </si>
  <si>
    <t>BY REGION AS OF JULY 2015</t>
  </si>
  <si>
    <t>2014</t>
  </si>
  <si>
    <t>1/ Metropolitan Region includes the following municipalities: Bayamón, Cataño, Guaynabo, San Juan and Carolina.</t>
  </si>
  <si>
    <t>2/ Includes Paradores.</t>
  </si>
  <si>
    <t xml:space="preserve"> AS OF JULY 2015</t>
  </si>
  <si>
    <t>BY REGION - JULY 2015</t>
  </si>
  <si>
    <t>Classification by</t>
  </si>
  <si>
    <t>Average Room Rate $</t>
  </si>
  <si>
    <t>CHANGE %</t>
  </si>
  <si>
    <t>Number of Rooms</t>
  </si>
  <si>
    <t>July 2015</t>
  </si>
  <si>
    <t>July 2014</t>
  </si>
  <si>
    <t>Metropolitan</t>
  </si>
  <si>
    <t>Grand Total</t>
  </si>
  <si>
    <t>BY AREA - JULY 2015</t>
  </si>
  <si>
    <t>Area</t>
  </si>
  <si>
    <t>Metro</t>
  </si>
  <si>
    <t>Non Metro</t>
  </si>
  <si>
    <t>PARADORES - JULY 2015</t>
  </si>
  <si>
    <t>CALENDAR YEAR 2015 P</t>
  </si>
  <si>
    <t>Class By Num of Rooms</t>
  </si>
  <si>
    <t>2015 Jan</t>
  </si>
  <si>
    <t>2015 Feb</t>
  </si>
  <si>
    <t>2015 Mar</t>
  </si>
  <si>
    <t>2015 Apr</t>
  </si>
  <si>
    <t>2015 May</t>
  </si>
  <si>
    <t>2015 Jun</t>
  </si>
  <si>
    <t>2015 Jul</t>
  </si>
  <si>
    <t>2015 Aug</t>
  </si>
  <si>
    <t>2015 Sep</t>
  </si>
  <si>
    <t>2015 Oct</t>
  </si>
  <si>
    <t>2015 Nov</t>
  </si>
  <si>
    <t>2015 Dec</t>
  </si>
  <si>
    <t>ARR $</t>
  </si>
  <si>
    <t>CALENDAR YEAR 2014 R</t>
  </si>
  <si>
    <t>2014 Jan</t>
  </si>
  <si>
    <t>2014 Feb</t>
  </si>
  <si>
    <t>2014 Mar</t>
  </si>
  <si>
    <t>2014 Apr</t>
  </si>
  <si>
    <t>2014 May</t>
  </si>
  <si>
    <t>2014 Jun</t>
  </si>
  <si>
    <t>2014 Jul</t>
  </si>
  <si>
    <t>2014 Aug</t>
  </si>
  <si>
    <t>2014 Sep</t>
  </si>
  <si>
    <t>2014 Oct</t>
  </si>
  <si>
    <t>2014 Nov</t>
  </si>
  <si>
    <t>2014 Dec</t>
  </si>
  <si>
    <t>PERCENTAGE CHANGE:  CALENDAR YEAR 2015 vs 2014</t>
  </si>
  <si>
    <t>JAN</t>
  </si>
  <si>
    <t>FEB</t>
  </si>
  <si>
    <t>MAR</t>
  </si>
  <si>
    <t>APR</t>
  </si>
  <si>
    <t>MAY</t>
  </si>
  <si>
    <t>JUN</t>
  </si>
  <si>
    <t>JUL</t>
  </si>
  <si>
    <t>AUG</t>
  </si>
  <si>
    <t>SEP</t>
  </si>
  <si>
    <t>OCT</t>
  </si>
  <si>
    <t>NOV</t>
  </si>
  <si>
    <t>DEC</t>
  </si>
  <si>
    <t>ADR $</t>
  </si>
  <si>
    <t>Jan</t>
  </si>
  <si>
    <t>Feb</t>
  </si>
  <si>
    <t>Mar</t>
  </si>
  <si>
    <t>Apr</t>
  </si>
  <si>
    <t>May</t>
  </si>
  <si>
    <t>Jun</t>
  </si>
  <si>
    <t>Jul</t>
  </si>
  <si>
    <t>Aug</t>
  </si>
  <si>
    <t>Sep</t>
  </si>
  <si>
    <t>Oct</t>
  </si>
  <si>
    <t>Nov</t>
  </si>
  <si>
    <t>Dec</t>
  </si>
  <si>
    <t>PRTC MONTHLY STATISTICS REPORT</t>
  </si>
  <si>
    <t>REGISTRATION AND OCCUPANCY SURVEY</t>
  </si>
  <si>
    <t>Occupancy %</t>
  </si>
  <si>
    <t>Total Registrations</t>
  </si>
  <si>
    <t>No-Residentes</t>
  </si>
  <si>
    <t>Residentes</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</si>
  <si>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</si>
  <si>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</si>
  <si>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</si>
  <si>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</si>
  <si>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</si>
  <si>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</si>
  <si>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</si>
  <si>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</si>
  <si>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</si>
  <si>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</si>
  <si>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</si>
  <si>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</si>
  <si>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</si>
  <si>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</si>
  <si>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</si>
  <si>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</si>
  <si>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</si>
  <si>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</si>
  <si>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</si>
  <si>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</si>
  <si>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</si>
  <si>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</si>
  <si>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</si>
  <si>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</si>
  <si>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</si>
  <si>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</si>
  <si>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</si>
  <si>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</si>
  <si>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</si>
  <si>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</si>
  <si>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</si>
  <si>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</si>
  <si>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</si>
  <si>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</si>
  <si>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</si>
  <si>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</si>
  <si>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</si>
  <si>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</si>
  <si>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</si>
  <si>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</si>
  <si>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</si>
  <si>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</si>
  <si>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</si>
  <si>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JULY 2015</t>
  </si>
  <si>
    <t>CALENDAR YEAR 2015 VS. 2014</t>
  </si>
  <si>
    <t>* Sample includes 107 endorsed hotels and paradors representing over 12,500 rooms and over 95% of endorsed universe.</t>
  </si>
  <si>
    <t>25 de enero de 2016</t>
  </si>
  <si>
    <t>For the month of July 2015, the tourism occupancy percentage reveal a 2.4 points advance closing at 83.0%.  Total registrations rose 0.5% from 292,124 in 2014 to 293,649 in 2015.  Non-residents exceeded last year by 3.8% while Residents ended with a drop of -3.1%.  Total room demand increased by 2.3% or 7,892 more rooms sold.  The Average Room Rate (ARR$) for the month present a 5.2% gain with an average selling rate of $148.23 in 2015 vs. $140.88 in 2014.  As for Paradores, the occupancy rate for July 2015 expose a -5.0 points decrease when compared with last year 2014.  Total registrations for Paradores remain almost even with a total of 18,622.                                                                                                         Calendar Year 2015 finished off with 2.4 percentage points ahead on its occupancy rate closing at 76.0%.  Total registrations ended with a 3.7% climb from 1,585,423 in 2014 to 1,644,077 in 2015.  Non-residents and Residents registrations exceeded previous year by 5.3% and 0.5% respectively.  Room demand ended positive with a 3.5% rise, meanwhile, room supply remains over calendar year 2014 by 0.2%.  The (ARR$) for calendar period 2015 turned out 3.1% beyond 2014, closing at $160.84 vs. $156.02 for a total gain of $4.82.</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</si>
</sst>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3">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sz val="12"/>
      <color theme="0"/>
      <name val="Arial MT"/>
    </font>
    <font>
      <sz val="12"/>
      <name val="Arial MT"/>
    </font>
    <font>
      <b/>
      <i/>
      <sz val="12"/>
      <color theme="0"/>
      <name val="Arial MT"/>
    </font>
    <font>
      <b/>
      <sz val="12"/>
      <color indexed="8"/>
      <name val="Arial MT"/>
    </font>
    <font>
      <sz val="12"/>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1">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indexed="23"/>
        <bgColor indexed="64"/>
      </patternFill>
    </fill>
    <fill>
      <patternFill patternType="solid">
        <fgColor indexed="8"/>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bgColor indexed="64"/>
      </patternFill>
    </fill>
  </fills>
  <borders count="14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style="medium">
        <color indexed="64"/>
      </left>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right/>
      <top style="medium">
        <color indexed="23"/>
      </top>
      <bottom style="medium">
        <color indexed="23"/>
      </bottom>
      <diagonal/>
    </border>
    <border>
      <left style="medium">
        <color indexed="8"/>
      </left>
      <right/>
      <top style="medium">
        <color indexed="23"/>
      </top>
      <bottom/>
      <diagonal/>
    </border>
    <border>
      <left/>
      <right style="medium">
        <color indexed="8"/>
      </right>
      <top/>
      <bottom style="medium">
        <color indexed="8"/>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style="medium">
        <color indexed="64"/>
      </top>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2" fillId="0" borderId="0" applyNumberFormat="0" applyFill="0" applyBorder="0" applyAlignment="0" applyProtection="0">
      <alignment vertical="top"/>
      <protection locked="0"/>
    </xf>
  </cellStyleXfs>
  <cellXfs count="954">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4" fillId="2" borderId="2" xfId="1" applyFont="1" applyFill="1" applyBorder="1" applyAlignment="1">
      <alignment horizontal="centerContinuous"/>
    </xf>
    <xf numFmtId="37" fontId="14" fillId="2" borderId="3" xfId="1" applyNumberFormat="1" applyFont="1" applyFill="1" applyBorder="1" applyAlignment="1" applyProtection="1">
      <alignment horizontal="center"/>
    </xf>
    <xf numFmtId="37" fontId="14" fillId="2" borderId="2" xfId="1" applyNumberFormat="1" applyFont="1" applyFill="1" applyBorder="1" applyAlignment="1" applyProtection="1">
      <alignment horizontal="centerContinuous"/>
    </xf>
    <xf numFmtId="37" fontId="14" fillId="2" borderId="2" xfId="1" applyNumberFormat="1" applyFont="1" applyFill="1" applyBorder="1" applyAlignment="1" applyProtection="1">
      <alignment horizontal="center"/>
    </xf>
    <xf numFmtId="164" fontId="14" fillId="2" borderId="28" xfId="1" applyFont="1" applyFill="1" applyBorder="1"/>
    <xf numFmtId="164" fontId="14" fillId="2" borderId="2" xfId="1" applyFont="1" applyFill="1" applyBorder="1"/>
    <xf numFmtId="37" fontId="14" fillId="2" borderId="4" xfId="1" applyNumberFormat="1" applyFont="1" applyFill="1" applyBorder="1" applyAlignment="1" applyProtection="1">
      <alignment horizontal="center"/>
    </xf>
    <xf numFmtId="164" fontId="14" fillId="2" borderId="29" xfId="1" applyFont="1" applyFill="1" applyBorder="1"/>
    <xf numFmtId="169" fontId="14" fillId="2" borderId="3" xfId="1" applyNumberFormat="1" applyFont="1" applyFill="1" applyBorder="1" applyAlignment="1">
      <alignment horizontal="centerContinuous"/>
    </xf>
    <xf numFmtId="164" fontId="14" fillId="2" borderId="28" xfId="1" applyFont="1" applyFill="1" applyBorder="1" applyAlignment="1">
      <alignment horizontal="centerContinuous"/>
    </xf>
    <xf numFmtId="164" fontId="14" fillId="2" borderId="3" xfId="1" applyFont="1" applyFill="1" applyBorder="1"/>
    <xf numFmtId="164" fontId="14" fillId="2" borderId="30" xfId="1" applyFont="1" applyFill="1" applyBorder="1" applyAlignment="1">
      <alignment horizontal="centerContinuous"/>
    </xf>
    <xf numFmtId="0" fontId="15" fillId="0" borderId="0" xfId="3" applyFont="1"/>
    <xf numFmtId="0" fontId="16" fillId="2" borderId="31"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7" xfId="1" applyFont="1" applyFill="1" applyBorder="1" applyAlignment="1" applyProtection="1">
      <alignment horizontal="center"/>
    </xf>
    <xf numFmtId="37" fontId="14" fillId="2" borderId="0" xfId="1" applyNumberFormat="1" applyFont="1" applyFill="1" applyBorder="1" applyAlignment="1" applyProtection="1">
      <alignment horizontal="centerContinuous"/>
    </xf>
    <xf numFmtId="164" fontId="14" fillId="2" borderId="0" xfId="1" applyFont="1" applyFill="1" applyBorder="1" applyAlignment="1" applyProtection="1">
      <alignment horizontal="center"/>
    </xf>
    <xf numFmtId="164" fontId="14" fillId="2" borderId="26" xfId="1" applyFont="1" applyFill="1" applyBorder="1" applyAlignment="1">
      <alignment horizontal="centerContinuous"/>
    </xf>
    <xf numFmtId="164" fontId="14" fillId="2" borderId="8" xfId="1" applyFont="1" applyFill="1" applyBorder="1" applyAlignment="1" applyProtection="1">
      <alignment horizontal="center"/>
    </xf>
    <xf numFmtId="164" fontId="14" fillId="2" borderId="32"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37" fontId="14" fillId="2" borderId="26" xfId="1" applyNumberFormat="1" applyFont="1" applyFill="1" applyBorder="1" applyAlignment="1" applyProtection="1">
      <alignment horizontal="centerContinuous"/>
    </xf>
    <xf numFmtId="164" fontId="14" fillId="2" borderId="7" xfId="1" applyFont="1" applyFill="1" applyBorder="1" applyAlignment="1">
      <alignment horizontal="centerContinuous"/>
    </xf>
    <xf numFmtId="164" fontId="14" fillId="2" borderId="33" xfId="1" applyFont="1" applyFill="1" applyBorder="1" applyAlignment="1">
      <alignment horizontal="centerContinuous"/>
    </xf>
    <xf numFmtId="0" fontId="16" fillId="2" borderId="34"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12" xfId="1" applyNumberFormat="1" applyFont="1" applyFill="1" applyBorder="1" applyAlignment="1">
      <alignment horizontal="center"/>
    </xf>
    <xf numFmtId="0" fontId="14" fillId="2" borderId="11" xfId="1" applyNumberFormat="1" applyFont="1" applyFill="1" applyBorder="1" applyAlignment="1">
      <alignment horizontal="center"/>
    </xf>
    <xf numFmtId="0" fontId="14" fillId="2" borderId="14" xfId="1" applyNumberFormat="1" applyFont="1" applyFill="1" applyBorder="1" applyAlignment="1" applyProtection="1">
      <alignment horizontal="center"/>
    </xf>
    <xf numFmtId="0" fontId="14" fillId="2" borderId="15" xfId="1" applyNumberFormat="1" applyFont="1" applyFill="1" applyBorder="1" applyAlignment="1">
      <alignment horizontal="center"/>
    </xf>
    <xf numFmtId="0" fontId="14" fillId="2" borderId="35" xfId="1" applyNumberFormat="1" applyFont="1" applyFill="1" applyBorder="1" applyAlignment="1" applyProtection="1">
      <alignment horizontal="center"/>
    </xf>
    <xf numFmtId="169" fontId="14" fillId="2" borderId="12" xfId="1" applyNumberFormat="1" applyFont="1" applyFill="1" applyBorder="1" applyAlignment="1">
      <alignment horizontal="center"/>
    </xf>
    <xf numFmtId="0" fontId="14" fillId="2" borderId="12" xfId="1" applyNumberFormat="1" applyFont="1" applyFill="1" applyBorder="1" applyAlignment="1" applyProtection="1">
      <alignment horizontal="center"/>
    </xf>
    <xf numFmtId="0" fontId="14" fillId="2" borderId="36" xfId="1" applyNumberFormat="1" applyFont="1" applyFill="1" applyBorder="1" applyAlignment="1" applyProtection="1">
      <alignment horizontal="center"/>
    </xf>
    <xf numFmtId="0" fontId="15" fillId="0" borderId="0" xfId="3" applyNumberFormat="1" applyFont="1"/>
    <xf numFmtId="164" fontId="15" fillId="0" borderId="37" xfId="1" applyFont="1" applyFill="1" applyBorder="1"/>
    <xf numFmtId="164" fontId="15" fillId="0" borderId="17" xfId="1" applyFont="1" applyFill="1" applyBorder="1"/>
    <xf numFmtId="164" fontId="15" fillId="0" borderId="18" xfId="1" applyFont="1" applyFill="1" applyBorder="1"/>
    <xf numFmtId="37" fontId="15" fillId="0" borderId="17" xfId="1" applyNumberFormat="1" applyFont="1" applyFill="1" applyBorder="1" applyProtection="1"/>
    <xf numFmtId="164" fontId="15" fillId="0" borderId="38" xfId="1" applyFont="1" applyFill="1" applyBorder="1"/>
    <xf numFmtId="164" fontId="15" fillId="0" borderId="5" xfId="1" applyFont="1" applyFill="1" applyBorder="1"/>
    <xf numFmtId="169" fontId="15" fillId="0" borderId="18" xfId="1" applyNumberFormat="1" applyFont="1" applyFill="1" applyBorder="1"/>
    <xf numFmtId="164" fontId="15" fillId="0" borderId="39" xfId="1" applyFont="1" applyFill="1" applyBorder="1"/>
    <xf numFmtId="164" fontId="15" fillId="0" borderId="40" xfId="1" applyFont="1" applyFill="1" applyBorder="1"/>
    <xf numFmtId="164" fontId="15" fillId="0" borderId="0" xfId="1" applyFont="1" applyFill="1" applyBorder="1"/>
    <xf numFmtId="164" fontId="15" fillId="0" borderId="7" xfId="1" applyFont="1" applyFill="1" applyBorder="1"/>
    <xf numFmtId="37" fontId="15" fillId="0" borderId="0" xfId="1" applyNumberFormat="1" applyFont="1" applyFill="1" applyBorder="1" applyProtection="1"/>
    <xf numFmtId="164" fontId="15" fillId="0" borderId="0" xfId="1" applyFont="1" applyFill="1" applyBorder="1" applyAlignment="1">
      <alignment horizontal="right"/>
    </xf>
    <xf numFmtId="164" fontId="15" fillId="0" borderId="26" xfId="1" applyFont="1" applyFill="1" applyBorder="1"/>
    <xf numFmtId="164" fontId="15" fillId="0" borderId="9" xfId="1" applyFont="1" applyFill="1" applyBorder="1"/>
    <xf numFmtId="169" fontId="15" fillId="0" borderId="7" xfId="1" applyNumberFormat="1" applyFont="1" applyFill="1" applyBorder="1"/>
    <xf numFmtId="164" fontId="15" fillId="0" borderId="33" xfId="1" applyFont="1" applyFill="1" applyBorder="1"/>
    <xf numFmtId="164" fontId="17" fillId="0" borderId="40" xfId="1" applyFont="1" applyFill="1" applyBorder="1" applyAlignment="1"/>
    <xf numFmtId="37" fontId="17" fillId="0" borderId="0" xfId="1" applyNumberFormat="1" applyFont="1" applyFill="1" applyBorder="1" applyAlignment="1" applyProtection="1">
      <alignment horizontal="center"/>
    </xf>
    <xf numFmtId="166" fontId="17" fillId="0" borderId="7"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3" xfId="1" applyNumberFormat="1" applyFont="1" applyFill="1" applyBorder="1" applyAlignment="1" applyProtection="1">
      <alignment horizontal="center"/>
    </xf>
    <xf numFmtId="0" fontId="17" fillId="0" borderId="0" xfId="3" applyFont="1"/>
    <xf numFmtId="164" fontId="17" fillId="0" borderId="40" xfId="1" applyFont="1" applyFill="1" applyBorder="1" applyAlignment="1">
      <alignment horizontal="center"/>
    </xf>
    <xf numFmtId="37" fontId="18" fillId="0" borderId="0"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6" fontId="18" fillId="0" borderId="26"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5" fontId="18" fillId="0" borderId="7" xfId="1" applyNumberFormat="1" applyFont="1" applyFill="1" applyBorder="1" applyAlignment="1" applyProtection="1">
      <alignment horizontal="center"/>
    </xf>
    <xf numFmtId="37" fontId="18" fillId="0" borderId="26"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4" fontId="18" fillId="0" borderId="33" xfId="1" applyFont="1" applyFill="1" applyBorder="1" applyAlignment="1">
      <alignment horizontal="center"/>
    </xf>
    <xf numFmtId="0" fontId="18" fillId="0" borderId="0" xfId="3" applyFont="1"/>
    <xf numFmtId="164" fontId="17" fillId="0" borderId="40" xfId="1" applyFont="1" applyFill="1" applyBorder="1" applyAlignment="1">
      <alignment horizontal="left"/>
    </xf>
    <xf numFmtId="164" fontId="18" fillId="0" borderId="40" xfId="1" applyFont="1" applyFill="1" applyBorder="1"/>
    <xf numFmtId="164" fontId="19" fillId="0" borderId="40" xfId="1" applyFont="1" applyFill="1" applyBorder="1" applyAlignment="1">
      <alignment horizontal="left"/>
    </xf>
    <xf numFmtId="37" fontId="19" fillId="0" borderId="0"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33" xfId="1" applyNumberFormat="1" applyFont="1" applyFill="1" applyBorder="1" applyAlignment="1" applyProtection="1">
      <alignment horizontal="center"/>
    </xf>
    <xf numFmtId="164" fontId="19" fillId="0" borderId="40" xfId="1" applyFont="1" applyFill="1" applyBorder="1" applyAlignment="1">
      <alignment horizontal="right"/>
    </xf>
    <xf numFmtId="164" fontId="19" fillId="0" borderId="33" xfId="1" applyFont="1" applyFill="1" applyBorder="1" applyAlignment="1">
      <alignment horizontal="center"/>
    </xf>
    <xf numFmtId="164" fontId="18" fillId="0" borderId="40" xfId="1" applyFont="1" applyFill="1" applyBorder="1" applyAlignment="1">
      <alignment horizontal="right"/>
    </xf>
    <xf numFmtId="164" fontId="15" fillId="0" borderId="40" xfId="1" applyFont="1" applyFill="1" applyBorder="1" applyAlignment="1">
      <alignment horizontal="right"/>
    </xf>
    <xf numFmtId="37" fontId="15" fillId="0" borderId="0" xfId="1" applyNumberFormat="1" applyFont="1" applyFill="1" applyBorder="1" applyAlignment="1" applyProtection="1">
      <alignment horizontal="center"/>
    </xf>
    <xf numFmtId="166" fontId="15" fillId="0" borderId="7" xfId="1" applyNumberFormat="1" applyFont="1" applyFill="1" applyBorder="1" applyAlignment="1" applyProtection="1">
      <alignment horizontal="center"/>
    </xf>
    <xf numFmtId="166" fontId="15" fillId="0" borderId="0" xfId="1" applyNumberFormat="1" applyFont="1" applyFill="1" applyBorder="1" applyAlignment="1" applyProtection="1">
      <alignment horizontal="center"/>
    </xf>
    <xf numFmtId="37" fontId="15" fillId="0" borderId="26" xfId="1" applyNumberFormat="1" applyFont="1" applyFill="1" applyBorder="1" applyAlignment="1" applyProtection="1">
      <alignment horizontal="center"/>
    </xf>
    <xf numFmtId="166" fontId="15" fillId="0" borderId="9" xfId="1" applyNumberFormat="1" applyFont="1" applyFill="1" applyBorder="1" applyAlignment="1" applyProtection="1">
      <alignment horizontal="center"/>
    </xf>
    <xf numFmtId="165" fontId="15" fillId="0" borderId="7" xfId="1" applyNumberFormat="1" applyFont="1" applyFill="1" applyBorder="1" applyAlignment="1" applyProtection="1">
      <alignment horizontal="center"/>
    </xf>
    <xf numFmtId="37" fontId="15" fillId="0" borderId="7" xfId="1" applyNumberFormat="1" applyFont="1" applyFill="1" applyBorder="1" applyAlignment="1" applyProtection="1">
      <alignment horizontal="center"/>
    </xf>
    <xf numFmtId="168" fontId="15" fillId="0" borderId="0" xfId="1" applyNumberFormat="1" applyFont="1" applyFill="1" applyBorder="1" applyAlignment="1" applyProtection="1">
      <alignment horizontal="center"/>
    </xf>
    <xf numFmtId="168" fontId="15" fillId="0" borderId="33" xfId="1" applyNumberFormat="1" applyFont="1" applyFill="1" applyBorder="1" applyAlignment="1" applyProtection="1">
      <alignment horizontal="center"/>
    </xf>
    <xf numFmtId="164" fontId="15" fillId="4" borderId="40" xfId="1" applyFont="1" applyFill="1" applyBorder="1"/>
    <xf numFmtId="164" fontId="15" fillId="4" borderId="0" xfId="1" applyFont="1" applyFill="1" applyBorder="1" applyAlignment="1">
      <alignment horizontal="center"/>
    </xf>
    <xf numFmtId="164" fontId="15" fillId="4" borderId="7" xfId="1" applyFont="1" applyFill="1" applyBorder="1" applyAlignment="1">
      <alignment horizontal="center"/>
    </xf>
    <xf numFmtId="37" fontId="15" fillId="4" borderId="0" xfId="1" applyNumberFormat="1" applyFont="1" applyFill="1" applyBorder="1" applyAlignment="1" applyProtection="1">
      <alignment horizontal="center"/>
    </xf>
    <xf numFmtId="37" fontId="15" fillId="4" borderId="26" xfId="1" applyNumberFormat="1" applyFont="1" applyFill="1" applyBorder="1" applyAlignment="1" applyProtection="1">
      <alignment horizontal="center"/>
    </xf>
    <xf numFmtId="164" fontId="15" fillId="4" borderId="9" xfId="1" applyFont="1" applyFill="1" applyBorder="1" applyAlignment="1">
      <alignment horizontal="center"/>
    </xf>
    <xf numFmtId="165" fontId="15" fillId="4" borderId="7" xfId="1" applyNumberFormat="1" applyFont="1" applyFill="1" applyBorder="1" applyAlignment="1">
      <alignment horizontal="center"/>
    </xf>
    <xf numFmtId="164" fontId="15" fillId="4" borderId="33" xfId="1" applyFont="1" applyFill="1" applyBorder="1" applyAlignment="1">
      <alignment horizontal="center"/>
    </xf>
    <xf numFmtId="164" fontId="12" fillId="0" borderId="40"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3" xfId="1" applyNumberFormat="1" applyFont="1" applyFill="1" applyBorder="1" applyAlignment="1" applyProtection="1">
      <alignment horizontal="center"/>
    </xf>
    <xf numFmtId="164" fontId="12" fillId="0" borderId="40" xfId="1" applyFont="1" applyFill="1" applyBorder="1" applyAlignment="1">
      <alignment horizontal="left"/>
    </xf>
    <xf numFmtId="0" fontId="12" fillId="0" borderId="0" xfId="3" applyFont="1"/>
    <xf numFmtId="164" fontId="15" fillId="0" borderId="0" xfId="1" applyFont="1" applyFill="1" applyBorder="1" applyAlignment="1">
      <alignment horizontal="center"/>
    </xf>
    <xf numFmtId="164" fontId="20" fillId="0" borderId="40" xfId="1" applyFont="1" applyFill="1" applyBorder="1"/>
    <xf numFmtId="37" fontId="20" fillId="0" borderId="0"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6" fontId="20" fillId="0" borderId="9" xfId="1" applyNumberFormat="1" applyFont="1" applyFill="1" applyBorder="1" applyAlignment="1" applyProtection="1">
      <alignment horizontal="center"/>
    </xf>
    <xf numFmtId="165"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33" xfId="1" applyNumberFormat="1" applyFont="1" applyFill="1" applyBorder="1" applyAlignment="1" applyProtection="1">
      <alignment horizontal="center"/>
    </xf>
    <xf numFmtId="166" fontId="15" fillId="0" borderId="0" xfId="1" applyNumberFormat="1" applyFont="1" applyFill="1" applyBorder="1" applyAlignment="1" applyProtection="1">
      <alignment horizontal="right"/>
    </xf>
    <xf numFmtId="37" fontId="15" fillId="0" borderId="26" xfId="1" applyNumberFormat="1" applyFont="1" applyFill="1" applyBorder="1" applyProtection="1"/>
    <xf numFmtId="166" fontId="15" fillId="0" borderId="9" xfId="1" applyNumberFormat="1" applyFont="1" applyFill="1" applyBorder="1" applyProtection="1"/>
    <xf numFmtId="166" fontId="15" fillId="0" borderId="0" xfId="1" applyNumberFormat="1" applyFont="1" applyFill="1" applyBorder="1" applyProtection="1"/>
    <xf numFmtId="169" fontId="15" fillId="0" borderId="7" xfId="1" applyNumberFormat="1" applyFont="1" applyFill="1" applyBorder="1" applyAlignment="1" applyProtection="1">
      <alignment horizontal="center"/>
    </xf>
    <xf numFmtId="166" fontId="15" fillId="0" borderId="7" xfId="1" applyNumberFormat="1" applyFont="1" applyFill="1" applyBorder="1" applyAlignment="1" applyProtection="1">
      <alignment horizontal="right"/>
    </xf>
    <xf numFmtId="37" fontId="15" fillId="0" borderId="7" xfId="1" applyNumberFormat="1" applyFont="1" applyFill="1" applyBorder="1" applyProtection="1"/>
    <xf numFmtId="164" fontId="15" fillId="0" borderId="41" xfId="1" applyFont="1" applyFill="1" applyBorder="1"/>
    <xf numFmtId="164" fontId="15" fillId="0" borderId="11" xfId="1" applyFont="1" applyFill="1" applyBorder="1"/>
    <xf numFmtId="37" fontId="15" fillId="0" borderId="11" xfId="1" applyNumberFormat="1" applyFont="1" applyFill="1" applyBorder="1" applyProtection="1"/>
    <xf numFmtId="166" fontId="15" fillId="0" borderId="12" xfId="1" applyNumberFormat="1" applyFont="1" applyFill="1" applyBorder="1" applyProtection="1"/>
    <xf numFmtId="166" fontId="15" fillId="0" borderId="11" xfId="1" applyNumberFormat="1" applyFont="1" applyFill="1" applyBorder="1" applyAlignment="1" applyProtection="1">
      <alignment horizontal="right"/>
    </xf>
    <xf numFmtId="166" fontId="15" fillId="0" borderId="14" xfId="1" applyNumberFormat="1" applyFont="1" applyFill="1" applyBorder="1" applyProtection="1"/>
    <xf numFmtId="166" fontId="15" fillId="0" borderId="11" xfId="1" applyNumberFormat="1" applyFont="1" applyFill="1" applyBorder="1" applyProtection="1"/>
    <xf numFmtId="164" fontId="15" fillId="0" borderId="13" xfId="1" applyFont="1" applyFill="1" applyBorder="1"/>
    <xf numFmtId="169" fontId="15" fillId="0" borderId="12" xfId="1" applyNumberFormat="1" applyFont="1" applyFill="1" applyBorder="1" applyAlignment="1" applyProtection="1">
      <alignment horizontal="center"/>
    </xf>
    <xf numFmtId="37" fontId="15" fillId="0" borderId="14" xfId="1" applyNumberFormat="1" applyFont="1" applyFill="1" applyBorder="1" applyProtection="1"/>
    <xf numFmtId="166" fontId="15" fillId="0" borderId="12" xfId="1" applyNumberFormat="1" applyFont="1" applyFill="1" applyBorder="1" applyAlignment="1" applyProtection="1">
      <alignment horizontal="right"/>
    </xf>
    <xf numFmtId="37" fontId="15" fillId="0" borderId="12" xfId="1" applyNumberFormat="1" applyFont="1" applyFill="1" applyBorder="1" applyProtection="1"/>
    <xf numFmtId="37" fontId="15" fillId="0" borderId="11" xfId="1" applyNumberFormat="1" applyFont="1" applyFill="1" applyBorder="1" applyAlignment="1" applyProtection="1">
      <alignment horizontal="center"/>
    </xf>
    <xf numFmtId="168" fontId="15" fillId="0" borderId="36" xfId="1" applyNumberFormat="1" applyFont="1" applyFill="1" applyBorder="1" applyAlignment="1" applyProtection="1">
      <alignment horizontal="center"/>
    </xf>
    <xf numFmtId="169" fontId="15" fillId="0" borderId="0" xfId="3" applyNumberFormat="1" applyFont="1"/>
    <xf numFmtId="0" fontId="23" fillId="0" borderId="0" xfId="0" applyFont="1"/>
    <xf numFmtId="0" fontId="24" fillId="0" borderId="0" xfId="0" applyFont="1" applyAlignment="1">
      <alignment horizontal="center"/>
    </xf>
    <xf numFmtId="0" fontId="25" fillId="2" borderId="42" xfId="0" applyFont="1" applyFill="1" applyBorder="1"/>
    <xf numFmtId="0" fontId="25" fillId="2" borderId="43" xfId="0" applyFont="1" applyFill="1" applyBorder="1" applyAlignment="1">
      <alignment wrapText="1"/>
    </xf>
    <xf numFmtId="0" fontId="25" fillId="2" borderId="45" xfId="0" applyFont="1" applyFill="1" applyBorder="1" applyAlignment="1">
      <alignment horizontal="center"/>
    </xf>
    <xf numFmtId="0" fontId="25" fillId="2" borderId="46" xfId="0" applyFont="1" applyFill="1" applyBorder="1" applyAlignment="1">
      <alignment horizontal="center"/>
    </xf>
    <xf numFmtId="0" fontId="25" fillId="2" borderId="47" xfId="0" applyFont="1" applyFill="1" applyBorder="1"/>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wrapText="1"/>
    </xf>
    <xf numFmtId="49" fontId="25" fillId="2" borderId="51" xfId="0" applyNumberFormat="1" applyFont="1" applyFill="1" applyBorder="1" applyAlignment="1">
      <alignment horizontal="center" vertical="center"/>
    </xf>
    <xf numFmtId="49" fontId="25" fillId="2" borderId="52" xfId="0" applyNumberFormat="1" applyFont="1" applyFill="1" applyBorder="1" applyAlignment="1">
      <alignment horizontal="center" vertical="center"/>
    </xf>
    <xf numFmtId="49" fontId="25" fillId="2" borderId="53" xfId="0" applyNumberFormat="1" applyFont="1" applyFill="1" applyBorder="1" applyAlignment="1">
      <alignment horizontal="center" vertical="center"/>
    </xf>
    <xf numFmtId="1" fontId="25" fillId="2" borderId="49" xfId="0" applyNumberFormat="1" applyFont="1" applyFill="1" applyBorder="1" applyAlignment="1">
      <alignment horizontal="center" vertical="center"/>
    </xf>
    <xf numFmtId="49" fontId="25" fillId="2" borderId="54"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8" xfId="0" applyFont="1" applyBorder="1"/>
    <xf numFmtId="3" fontId="26" fillId="0" borderId="0" xfId="0" applyNumberFormat="1" applyFont="1" applyBorder="1" applyAlignment="1">
      <alignment horizontal="center"/>
    </xf>
    <xf numFmtId="166" fontId="26" fillId="0" borderId="55" xfId="0" applyNumberFormat="1" applyFont="1" applyBorder="1" applyAlignment="1">
      <alignment horizontal="center"/>
    </xf>
    <xf numFmtId="166" fontId="26" fillId="5" borderId="53" xfId="0" applyNumberFormat="1" applyFont="1" applyFill="1" applyBorder="1"/>
    <xf numFmtId="166" fontId="26" fillId="0" borderId="0" xfId="0" applyNumberFormat="1" applyFont="1" applyBorder="1" applyAlignment="1">
      <alignment horizontal="center"/>
    </xf>
    <xf numFmtId="165" fontId="26" fillId="0" borderId="55" xfId="0" applyNumberFormat="1" applyFont="1" applyBorder="1" applyAlignment="1">
      <alignment horizontal="center"/>
    </xf>
    <xf numFmtId="165" fontId="26" fillId="0" borderId="26" xfId="0" applyNumberFormat="1" applyFont="1" applyBorder="1" applyAlignment="1">
      <alignment horizontal="center"/>
    </xf>
    <xf numFmtId="165" fontId="26" fillId="0" borderId="8" xfId="0" applyNumberFormat="1" applyFont="1" applyBorder="1" applyAlignment="1">
      <alignment horizontal="center"/>
    </xf>
    <xf numFmtId="0" fontId="26" fillId="6" borderId="56" xfId="0" applyFont="1" applyFill="1" applyBorder="1"/>
    <xf numFmtId="0" fontId="26" fillId="6" borderId="57" xfId="0" applyFont="1" applyFill="1" applyBorder="1"/>
    <xf numFmtId="3" fontId="26" fillId="6" borderId="58" xfId="0" applyNumberFormat="1" applyFont="1" applyFill="1" applyBorder="1" applyAlignment="1">
      <alignment horizontal="center"/>
    </xf>
    <xf numFmtId="166" fontId="26" fillId="6" borderId="59" xfId="0" applyNumberFormat="1" applyFont="1" applyFill="1" applyBorder="1" applyAlignment="1">
      <alignment horizontal="center"/>
    </xf>
    <xf numFmtId="166" fontId="26" fillId="6" borderId="58" xfId="0" applyNumberFormat="1" applyFont="1" applyFill="1" applyBorder="1" applyAlignment="1">
      <alignment horizontal="center"/>
    </xf>
    <xf numFmtId="165" fontId="26" fillId="6" borderId="59" xfId="0" applyNumberFormat="1" applyFont="1" applyFill="1" applyBorder="1" applyAlignment="1">
      <alignment horizontal="center"/>
    </xf>
    <xf numFmtId="165" fontId="26" fillId="6" borderId="60" xfId="0" applyNumberFormat="1" applyFont="1" applyFill="1" applyBorder="1" applyAlignment="1">
      <alignment horizontal="center"/>
    </xf>
    <xf numFmtId="165" fontId="26" fillId="6" borderId="57" xfId="0" applyNumberFormat="1" applyFont="1" applyFill="1" applyBorder="1" applyAlignment="1">
      <alignment horizontal="center"/>
    </xf>
    <xf numFmtId="166" fontId="26" fillId="5" borderId="61" xfId="0" applyNumberFormat="1" applyFont="1" applyFill="1" applyBorder="1"/>
    <xf numFmtId="0" fontId="26" fillId="0" borderId="32" xfId="0" applyFont="1" applyFill="1" applyBorder="1"/>
    <xf numFmtId="0" fontId="26" fillId="0" borderId="8" xfId="0" applyFont="1" applyFill="1" applyBorder="1"/>
    <xf numFmtId="3" fontId="26" fillId="0" borderId="0" xfId="0" applyNumberFormat="1" applyFont="1" applyFill="1" applyBorder="1" applyAlignment="1">
      <alignment horizontal="center"/>
    </xf>
    <xf numFmtId="166" fontId="26" fillId="0" borderId="58" xfId="0" applyNumberFormat="1" applyFont="1" applyFill="1" applyBorder="1" applyAlignment="1">
      <alignment horizontal="center"/>
    </xf>
    <xf numFmtId="166" fontId="26" fillId="0" borderId="58" xfId="0" applyNumberFormat="1" applyFont="1" applyFill="1" applyBorder="1"/>
    <xf numFmtId="166" fontId="26" fillId="0" borderId="0" xfId="0" applyNumberFormat="1" applyFont="1" applyFill="1" applyBorder="1" applyAlignment="1">
      <alignment horizontal="center"/>
    </xf>
    <xf numFmtId="165" fontId="26" fillId="0" borderId="58" xfId="0" applyNumberFormat="1" applyFont="1" applyFill="1" applyBorder="1" applyAlignment="1">
      <alignment horizontal="center"/>
    </xf>
    <xf numFmtId="165" fontId="26" fillId="0" borderId="0" xfId="0" applyNumberFormat="1" applyFont="1" applyFill="1" applyBorder="1" applyAlignment="1">
      <alignment horizontal="center"/>
    </xf>
    <xf numFmtId="165" fontId="26" fillId="0" borderId="8" xfId="0" applyNumberFormat="1" applyFont="1" applyFill="1" applyBorder="1" applyAlignment="1">
      <alignment horizontal="center"/>
    </xf>
    <xf numFmtId="3" fontId="10" fillId="7" borderId="58" xfId="0" applyNumberFormat="1" applyFont="1" applyFill="1" applyBorder="1" applyAlignment="1">
      <alignment horizontal="center"/>
    </xf>
    <xf numFmtId="166" fontId="10" fillId="7" borderId="59" xfId="0" applyNumberFormat="1" applyFont="1" applyFill="1" applyBorder="1" applyAlignment="1">
      <alignment horizontal="center"/>
    </xf>
    <xf numFmtId="166" fontId="10" fillId="5" borderId="61" xfId="0" applyNumberFormat="1" applyFont="1" applyFill="1" applyBorder="1"/>
    <xf numFmtId="166" fontId="10" fillId="7" borderId="58" xfId="0" applyNumberFormat="1" applyFont="1" applyFill="1" applyBorder="1" applyAlignment="1">
      <alignment horizontal="center"/>
    </xf>
    <xf numFmtId="165" fontId="10" fillId="7" borderId="59" xfId="0" applyNumberFormat="1" applyFont="1" applyFill="1" applyBorder="1" applyAlignment="1">
      <alignment horizontal="center"/>
    </xf>
    <xf numFmtId="165" fontId="10" fillId="7" borderId="60" xfId="0" applyNumberFormat="1" applyFont="1" applyFill="1" applyBorder="1" applyAlignment="1">
      <alignment horizontal="center"/>
    </xf>
    <xf numFmtId="165" fontId="10" fillId="7" borderId="57" xfId="0" applyNumberFormat="1" applyFont="1" applyFill="1" applyBorder="1" applyAlignment="1">
      <alignment horizontal="center"/>
    </xf>
    <xf numFmtId="0" fontId="26" fillId="0" borderId="0" xfId="0" applyFont="1" applyBorder="1"/>
    <xf numFmtId="165" fontId="26" fillId="0" borderId="0" xfId="0" applyNumberFormat="1" applyFont="1" applyBorder="1" applyAlignment="1">
      <alignment horizontal="center"/>
    </xf>
    <xf numFmtId="0" fontId="0" fillId="0" borderId="0" xfId="0" applyBorder="1"/>
    <xf numFmtId="3" fontId="10" fillId="8" borderId="58" xfId="0" applyNumberFormat="1" applyFont="1" applyFill="1" applyBorder="1" applyAlignment="1">
      <alignment horizontal="center"/>
    </xf>
    <xf numFmtId="166" fontId="10" fillId="8" borderId="59" xfId="0" applyNumberFormat="1" applyFont="1" applyFill="1" applyBorder="1" applyAlignment="1">
      <alignment horizontal="center"/>
    </xf>
    <xf numFmtId="166" fontId="10" fillId="5" borderId="62" xfId="0" applyNumberFormat="1" applyFont="1" applyFill="1" applyBorder="1"/>
    <xf numFmtId="166" fontId="10" fillId="8" borderId="58" xfId="0" applyNumberFormat="1" applyFont="1" applyFill="1" applyBorder="1" applyAlignment="1">
      <alignment horizontal="center"/>
    </xf>
    <xf numFmtId="165" fontId="10" fillId="8" borderId="59" xfId="0" applyNumberFormat="1" applyFont="1" applyFill="1" applyBorder="1" applyAlignment="1">
      <alignment horizontal="center"/>
    </xf>
    <xf numFmtId="165" fontId="10" fillId="8" borderId="60" xfId="0" applyNumberFormat="1" applyFont="1" applyFill="1" applyBorder="1" applyAlignment="1">
      <alignment horizontal="center"/>
    </xf>
    <xf numFmtId="165" fontId="10" fillId="8" borderId="57" xfId="0" applyNumberFormat="1" applyFont="1" applyFill="1" applyBorder="1" applyAlignment="1">
      <alignment horizontal="center"/>
    </xf>
    <xf numFmtId="0" fontId="27" fillId="0" borderId="0" xfId="0" applyFont="1" applyAlignment="1">
      <alignment horizontal="center"/>
    </xf>
    <xf numFmtId="166" fontId="26" fillId="9" borderId="53" xfId="0" applyNumberFormat="1" applyFont="1" applyFill="1" applyBorder="1" applyAlignment="1">
      <alignment horizontal="center"/>
    </xf>
    <xf numFmtId="170" fontId="26" fillId="0" borderId="0" xfId="0" applyNumberFormat="1" applyFont="1" applyBorder="1" applyAlignment="1">
      <alignment horizontal="center"/>
    </xf>
    <xf numFmtId="170" fontId="26" fillId="0" borderId="8" xfId="0" applyNumberFormat="1" applyFont="1" applyBorder="1" applyAlignment="1">
      <alignment horizontal="center"/>
    </xf>
    <xf numFmtId="3" fontId="26" fillId="0" borderId="65" xfId="0" applyNumberFormat="1" applyFont="1" applyBorder="1" applyAlignment="1">
      <alignment horizontal="center"/>
    </xf>
    <xf numFmtId="166" fontId="26" fillId="0" borderId="66" xfId="0" applyNumberFormat="1" applyFont="1" applyBorder="1" applyAlignment="1">
      <alignment horizontal="center"/>
    </xf>
    <xf numFmtId="166" fontId="26" fillId="0" borderId="63" xfId="0" applyNumberFormat="1" applyFont="1" applyBorder="1" applyAlignment="1">
      <alignment horizontal="center"/>
    </xf>
    <xf numFmtId="166" fontId="26" fillId="0" borderId="65" xfId="0" applyNumberFormat="1" applyFont="1" applyBorder="1" applyAlignment="1">
      <alignment horizontal="center"/>
    </xf>
    <xf numFmtId="165" fontId="26" fillId="0" borderId="66" xfId="0" applyNumberFormat="1" applyFont="1" applyBorder="1" applyAlignment="1">
      <alignment horizontal="center"/>
    </xf>
    <xf numFmtId="170" fontId="26" fillId="0" borderId="65" xfId="0" applyNumberFormat="1" applyFont="1" applyBorder="1" applyAlignment="1">
      <alignment horizontal="center"/>
    </xf>
    <xf numFmtId="170" fontId="26" fillId="0" borderId="64" xfId="0" applyNumberFormat="1" applyFont="1" applyBorder="1" applyAlignment="1">
      <alignment horizontal="center"/>
    </xf>
    <xf numFmtId="3" fontId="26" fillId="0" borderId="49" xfId="0" applyNumberFormat="1" applyFont="1" applyBorder="1" applyAlignment="1">
      <alignment horizontal="center"/>
    </xf>
    <xf numFmtId="3" fontId="26" fillId="0" borderId="67" xfId="0" applyNumberFormat="1" applyFont="1" applyBorder="1" applyAlignment="1">
      <alignment horizontal="center"/>
    </xf>
    <xf numFmtId="166" fontId="26" fillId="0" borderId="68" xfId="0" applyNumberFormat="1" applyFont="1" applyBorder="1" applyAlignment="1">
      <alignment horizontal="center"/>
    </xf>
    <xf numFmtId="3" fontId="26" fillId="0" borderId="51" xfId="0" applyNumberFormat="1" applyFont="1" applyBorder="1" applyAlignment="1">
      <alignment horizontal="center"/>
    </xf>
    <xf numFmtId="166" fontId="26" fillId="0" borderId="52" xfId="0" applyNumberFormat="1" applyFont="1" applyBorder="1" applyAlignment="1">
      <alignment horizontal="center"/>
    </xf>
    <xf numFmtId="166" fontId="26" fillId="9" borderId="61" xfId="0" applyNumberFormat="1" applyFont="1" applyFill="1" applyBorder="1" applyAlignment="1">
      <alignment horizontal="center"/>
    </xf>
    <xf numFmtId="166" fontId="26" fillId="0" borderId="49" xfId="0" applyNumberFormat="1" applyFont="1" applyBorder="1" applyAlignment="1">
      <alignment horizontal="center"/>
    </xf>
    <xf numFmtId="166" fontId="26" fillId="0" borderId="67" xfId="0" applyNumberFormat="1" applyFont="1" applyBorder="1" applyAlignment="1">
      <alignment horizontal="center"/>
    </xf>
    <xf numFmtId="165" fontId="26" fillId="0" borderId="68" xfId="0" applyNumberFormat="1" applyFont="1" applyBorder="1" applyAlignment="1">
      <alignment horizontal="center"/>
    </xf>
    <xf numFmtId="170" fontId="26" fillId="0" borderId="51" xfId="0" applyNumberFormat="1" applyFont="1" applyBorder="1" applyAlignment="1">
      <alignment horizontal="center"/>
    </xf>
    <xf numFmtId="170" fontId="26" fillId="0" borderId="50" xfId="0" applyNumberFormat="1" applyFont="1" applyBorder="1" applyAlignment="1">
      <alignment horizontal="center"/>
    </xf>
    <xf numFmtId="166" fontId="26" fillId="0" borderId="55" xfId="0" applyNumberFormat="1" applyFont="1" applyFill="1" applyBorder="1" applyAlignment="1">
      <alignment horizontal="center"/>
    </xf>
    <xf numFmtId="166" fontId="26" fillId="0" borderId="69" xfId="0" applyNumberFormat="1" applyFont="1" applyFill="1" applyBorder="1" applyAlignment="1">
      <alignment horizontal="center"/>
    </xf>
    <xf numFmtId="165" fontId="26" fillId="0" borderId="55" xfId="0" applyNumberFormat="1" applyFont="1" applyFill="1" applyBorder="1" applyAlignment="1">
      <alignment horizontal="center"/>
    </xf>
    <xf numFmtId="170" fontId="26" fillId="0" borderId="0" xfId="0" applyNumberFormat="1" applyFont="1" applyFill="1" applyBorder="1" applyAlignment="1">
      <alignment horizontal="center"/>
    </xf>
    <xf numFmtId="166" fontId="10" fillId="5" borderId="62" xfId="0" applyNumberFormat="1" applyFont="1" applyFill="1" applyBorder="1" applyAlignment="1">
      <alignment horizontal="center"/>
    </xf>
    <xf numFmtId="170" fontId="10" fillId="7" borderId="58" xfId="0" applyNumberFormat="1" applyFont="1" applyFill="1" applyBorder="1" applyAlignment="1">
      <alignment horizontal="center"/>
    </xf>
    <xf numFmtId="170" fontId="10" fillId="7" borderId="57" xfId="0" applyNumberFormat="1" applyFont="1" applyFill="1" applyBorder="1" applyAlignment="1">
      <alignment horizontal="center"/>
    </xf>
    <xf numFmtId="0" fontId="26" fillId="0" borderId="0" xfId="0" applyFont="1"/>
    <xf numFmtId="0" fontId="26" fillId="0" borderId="0" xfId="0" applyFont="1" applyAlignment="1">
      <alignment horizontal="center"/>
    </xf>
    <xf numFmtId="166" fontId="26" fillId="0" borderId="0" xfId="0" applyNumberFormat="1" applyFont="1"/>
    <xf numFmtId="3" fontId="0" fillId="0" borderId="0" xfId="0" applyNumberFormat="1"/>
    <xf numFmtId="3" fontId="26" fillId="0" borderId="70" xfId="0" applyNumberFormat="1" applyFont="1" applyFill="1" applyBorder="1" applyAlignment="1">
      <alignment horizontal="center"/>
    </xf>
    <xf numFmtId="166" fontId="26" fillId="0" borderId="70" xfId="0" applyNumberFormat="1" applyFont="1" applyFill="1" applyBorder="1" applyAlignment="1">
      <alignment horizontal="center"/>
    </xf>
    <xf numFmtId="170" fontId="26" fillId="0" borderId="8" xfId="0" applyNumberFormat="1" applyFont="1" applyFill="1" applyBorder="1" applyAlignment="1">
      <alignment horizontal="center"/>
    </xf>
    <xf numFmtId="0" fontId="0" fillId="0" borderId="0" xfId="0" applyFill="1" applyBorder="1"/>
    <xf numFmtId="3" fontId="26" fillId="0" borderId="65" xfId="0" applyNumberFormat="1" applyFont="1" applyFill="1" applyBorder="1" applyAlignment="1">
      <alignment horizontal="center"/>
    </xf>
    <xf numFmtId="3" fontId="26" fillId="0" borderId="71" xfId="0" applyNumberFormat="1" applyFont="1" applyFill="1" applyBorder="1" applyAlignment="1">
      <alignment horizontal="center"/>
    </xf>
    <xf numFmtId="166" fontId="26" fillId="0" borderId="66" xfId="0" applyNumberFormat="1" applyFont="1" applyFill="1" applyBorder="1" applyAlignment="1">
      <alignment horizontal="center"/>
    </xf>
    <xf numFmtId="166" fontId="26" fillId="0" borderId="63" xfId="0" applyNumberFormat="1" applyFont="1" applyFill="1" applyBorder="1" applyAlignment="1">
      <alignment horizontal="center"/>
    </xf>
    <xf numFmtId="166" fontId="26" fillId="0" borderId="71" xfId="0" applyNumberFormat="1" applyFont="1" applyFill="1" applyBorder="1" applyAlignment="1">
      <alignment horizontal="center"/>
    </xf>
    <xf numFmtId="165" fontId="26" fillId="0" borderId="66" xfId="0" applyNumberFormat="1" applyFont="1" applyFill="1" applyBorder="1" applyAlignment="1">
      <alignment horizontal="center"/>
    </xf>
    <xf numFmtId="170" fontId="26" fillId="0" borderId="65" xfId="0" applyNumberFormat="1" applyFont="1" applyFill="1" applyBorder="1" applyAlignment="1">
      <alignment horizontal="center"/>
    </xf>
    <xf numFmtId="170" fontId="26" fillId="0" borderId="64" xfId="0" applyNumberFormat="1" applyFont="1" applyFill="1" applyBorder="1" applyAlignment="1">
      <alignment horizontal="center"/>
    </xf>
    <xf numFmtId="3" fontId="26" fillId="0" borderId="51" xfId="0" applyNumberFormat="1" applyFont="1" applyFill="1" applyBorder="1" applyAlignment="1">
      <alignment horizontal="center"/>
    </xf>
    <xf numFmtId="3" fontId="26" fillId="0" borderId="67" xfId="0" applyNumberFormat="1" applyFont="1" applyFill="1" applyBorder="1" applyAlignment="1">
      <alignment horizontal="center"/>
    </xf>
    <xf numFmtId="166" fontId="26" fillId="0" borderId="52" xfId="0" applyNumberFormat="1" applyFont="1" applyFill="1" applyBorder="1" applyAlignment="1">
      <alignment horizontal="center"/>
    </xf>
    <xf numFmtId="166" fontId="26" fillId="0" borderId="51" xfId="0" applyNumberFormat="1" applyFont="1" applyFill="1" applyBorder="1" applyAlignment="1">
      <alignment horizontal="center"/>
    </xf>
    <xf numFmtId="166" fontId="26" fillId="0" borderId="67" xfId="0" applyNumberFormat="1" applyFont="1" applyFill="1" applyBorder="1" applyAlignment="1">
      <alignment horizontal="center"/>
    </xf>
    <xf numFmtId="165" fontId="26" fillId="0" borderId="52" xfId="0" applyNumberFormat="1" applyFont="1" applyFill="1" applyBorder="1" applyAlignment="1">
      <alignment horizontal="center"/>
    </xf>
    <xf numFmtId="170" fontId="26" fillId="0" borderId="51" xfId="0" applyNumberFormat="1" applyFont="1" applyFill="1" applyBorder="1" applyAlignment="1">
      <alignment horizontal="center"/>
    </xf>
    <xf numFmtId="170" fontId="26" fillId="0" borderId="50" xfId="0" applyNumberFormat="1" applyFont="1" applyFill="1" applyBorder="1" applyAlignment="1">
      <alignment horizontal="center"/>
    </xf>
    <xf numFmtId="0" fontId="28" fillId="0" borderId="0" xfId="0" applyFont="1"/>
    <xf numFmtId="0" fontId="13" fillId="0" borderId="0" xfId="3"/>
    <xf numFmtId="0" fontId="30" fillId="0" borderId="0" xfId="3" applyFont="1"/>
    <xf numFmtId="0" fontId="30" fillId="0" borderId="0" xfId="3" applyFont="1" applyAlignment="1">
      <alignment horizontal="center"/>
    </xf>
    <xf numFmtId="0" fontId="25" fillId="2" borderId="42" xfId="3" applyFont="1" applyFill="1" applyBorder="1"/>
    <xf numFmtId="0" fontId="25" fillId="2" borderId="43" xfId="3" applyFont="1" applyFill="1" applyBorder="1" applyAlignment="1">
      <alignment wrapText="1"/>
    </xf>
    <xf numFmtId="0" fontId="25" fillId="2" borderId="45" xfId="3" applyFont="1" applyFill="1" applyBorder="1" applyAlignment="1">
      <alignment horizontal="center"/>
    </xf>
    <xf numFmtId="0" fontId="25" fillId="2" borderId="72" xfId="3" applyFont="1" applyFill="1" applyBorder="1" applyAlignment="1">
      <alignment horizontal="center"/>
    </xf>
    <xf numFmtId="0" fontId="25" fillId="2" borderId="47" xfId="3" applyFont="1" applyFill="1" applyBorder="1"/>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wrapText="1"/>
    </xf>
    <xf numFmtId="49" fontId="25" fillId="2" borderId="51" xfId="3" applyNumberFormat="1" applyFont="1" applyFill="1" applyBorder="1" applyAlignment="1">
      <alignment horizontal="center" vertical="center"/>
    </xf>
    <xf numFmtId="49" fontId="25" fillId="2" borderId="52" xfId="3" applyNumberFormat="1" applyFont="1" applyFill="1" applyBorder="1" applyAlignment="1">
      <alignment horizontal="center" vertical="center"/>
    </xf>
    <xf numFmtId="49" fontId="25" fillId="2" borderId="53" xfId="3" applyNumberFormat="1" applyFont="1" applyFill="1" applyBorder="1" applyAlignment="1">
      <alignment horizontal="center" vertical="center"/>
    </xf>
    <xf numFmtId="1" fontId="25" fillId="2" borderId="51"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8" xfId="3" applyFont="1" applyBorder="1"/>
    <xf numFmtId="3" fontId="26" fillId="0" borderId="0" xfId="3" applyNumberFormat="1" applyFont="1" applyBorder="1" applyAlignment="1">
      <alignment horizontal="center"/>
    </xf>
    <xf numFmtId="166" fontId="26" fillId="0" borderId="55" xfId="3" applyNumberFormat="1" applyFont="1" applyBorder="1" applyAlignment="1">
      <alignment horizontal="center"/>
    </xf>
    <xf numFmtId="10" fontId="26" fillId="5" borderId="53" xfId="3" applyNumberFormat="1" applyFont="1" applyFill="1" applyBorder="1" applyAlignment="1">
      <alignment horizontal="center"/>
    </xf>
    <xf numFmtId="166" fontId="26" fillId="0" borderId="0" xfId="3" applyNumberFormat="1" applyFont="1" applyBorder="1" applyAlignment="1">
      <alignment horizontal="center"/>
    </xf>
    <xf numFmtId="165" fontId="26" fillId="0" borderId="55" xfId="3" applyNumberFormat="1" applyFont="1" applyBorder="1" applyAlignment="1">
      <alignment horizontal="center"/>
    </xf>
    <xf numFmtId="165" fontId="26" fillId="0" borderId="0" xfId="3" applyNumberFormat="1" applyFont="1" applyBorder="1" applyAlignment="1">
      <alignment horizontal="center"/>
    </xf>
    <xf numFmtId="165" fontId="26" fillId="0" borderId="8" xfId="3" applyNumberFormat="1" applyFont="1" applyBorder="1" applyAlignment="1">
      <alignment horizontal="center"/>
    </xf>
    <xf numFmtId="0" fontId="26" fillId="10" borderId="56" xfId="3" applyFont="1" applyFill="1" applyBorder="1"/>
    <xf numFmtId="0" fontId="26" fillId="10" borderId="57" xfId="3" applyFont="1" applyFill="1" applyBorder="1"/>
    <xf numFmtId="3" fontId="26" fillId="10" borderId="58" xfId="3" applyNumberFormat="1" applyFont="1" applyFill="1" applyBorder="1" applyAlignment="1">
      <alignment horizontal="center"/>
    </xf>
    <xf numFmtId="166" fontId="26" fillId="10" borderId="59" xfId="3" applyNumberFormat="1" applyFont="1" applyFill="1" applyBorder="1" applyAlignment="1">
      <alignment horizontal="center"/>
    </xf>
    <xf numFmtId="166" fontId="26" fillId="10" borderId="58" xfId="3" applyNumberFormat="1" applyFont="1" applyFill="1" applyBorder="1" applyAlignment="1">
      <alignment horizontal="center"/>
    </xf>
    <xf numFmtId="165" fontId="26" fillId="10" borderId="59" xfId="3" applyNumberFormat="1" applyFont="1" applyFill="1" applyBorder="1" applyAlignment="1">
      <alignment horizontal="center"/>
    </xf>
    <xf numFmtId="165" fontId="26" fillId="10" borderId="58" xfId="3" applyNumberFormat="1" applyFont="1" applyFill="1" applyBorder="1" applyAlignment="1">
      <alignment horizontal="center"/>
    </xf>
    <xf numFmtId="165" fontId="26" fillId="10" borderId="57" xfId="3" applyNumberFormat="1" applyFont="1" applyFill="1" applyBorder="1" applyAlignment="1">
      <alignment horizontal="center"/>
    </xf>
    <xf numFmtId="10" fontId="26" fillId="5" borderId="61" xfId="3" applyNumberFormat="1" applyFont="1" applyFill="1" applyBorder="1" applyAlignment="1">
      <alignment horizontal="center"/>
    </xf>
    <xf numFmtId="0" fontId="26" fillId="0" borderId="0" xfId="3" applyFont="1" applyBorder="1"/>
    <xf numFmtId="3" fontId="26" fillId="0" borderId="0" xfId="3" applyNumberFormat="1" applyFont="1" applyBorder="1"/>
    <xf numFmtId="10" fontId="26" fillId="0" borderId="0" xfId="3" applyNumberFormat="1" applyFont="1" applyFill="1" applyBorder="1"/>
    <xf numFmtId="166" fontId="26" fillId="0" borderId="0" xfId="3" applyNumberFormat="1" applyFont="1" applyBorder="1"/>
    <xf numFmtId="0" fontId="13" fillId="0" borderId="0" xfId="3" applyBorder="1"/>
    <xf numFmtId="3" fontId="10" fillId="11" borderId="58" xfId="3" applyNumberFormat="1" applyFont="1" applyFill="1" applyBorder="1" applyAlignment="1">
      <alignment horizontal="center"/>
    </xf>
    <xf numFmtId="166" fontId="10" fillId="11" borderId="59" xfId="3" applyNumberFormat="1" applyFont="1" applyFill="1" applyBorder="1" applyAlignment="1">
      <alignment horizontal="center"/>
    </xf>
    <xf numFmtId="166" fontId="10" fillId="5" borderId="62" xfId="3" applyNumberFormat="1" applyFont="1" applyFill="1" applyBorder="1" applyAlignment="1">
      <alignment horizontal="center"/>
    </xf>
    <xf numFmtId="166" fontId="10" fillId="11" borderId="58" xfId="3" applyNumberFormat="1" applyFont="1" applyFill="1" applyBorder="1" applyAlignment="1">
      <alignment horizontal="center"/>
    </xf>
    <xf numFmtId="165" fontId="10" fillId="11" borderId="59" xfId="3" applyNumberFormat="1" applyFont="1" applyFill="1" applyBorder="1" applyAlignment="1">
      <alignment horizontal="center"/>
    </xf>
    <xf numFmtId="165" fontId="10" fillId="11" borderId="58" xfId="3" applyNumberFormat="1" applyFont="1" applyFill="1" applyBorder="1" applyAlignment="1">
      <alignment horizontal="center"/>
    </xf>
    <xf numFmtId="165" fontId="10" fillId="11" borderId="57" xfId="3" applyNumberFormat="1" applyFont="1" applyFill="1" applyBorder="1" applyAlignment="1">
      <alignment horizontal="center"/>
    </xf>
    <xf numFmtId="0" fontId="26" fillId="0" borderId="0" xfId="3" applyFont="1"/>
    <xf numFmtId="3" fontId="26" fillId="0" borderId="0" xfId="3" applyNumberFormat="1" applyFont="1" applyAlignment="1">
      <alignment horizontal="center"/>
    </xf>
    <xf numFmtId="166" fontId="26" fillId="0" borderId="0" xfId="3" applyNumberFormat="1" applyFont="1" applyAlignment="1">
      <alignment horizontal="center"/>
    </xf>
    <xf numFmtId="0" fontId="26" fillId="0" borderId="0" xfId="3" applyFont="1" applyAlignment="1">
      <alignment horizontal="center"/>
    </xf>
    <xf numFmtId="165" fontId="26" fillId="0" borderId="0" xfId="3" applyNumberFormat="1" applyFont="1" applyAlignment="1">
      <alignment horizontal="center"/>
    </xf>
    <xf numFmtId="3" fontId="10" fillId="8" borderId="58" xfId="3" applyNumberFormat="1" applyFont="1" applyFill="1" applyBorder="1" applyAlignment="1">
      <alignment horizontal="center"/>
    </xf>
    <xf numFmtId="166" fontId="10" fillId="8" borderId="59" xfId="3" applyNumberFormat="1" applyFont="1" applyFill="1" applyBorder="1" applyAlignment="1">
      <alignment horizontal="center"/>
    </xf>
    <xf numFmtId="166" fontId="10" fillId="8" borderId="58" xfId="3" applyNumberFormat="1" applyFont="1" applyFill="1" applyBorder="1" applyAlignment="1">
      <alignment horizontal="center"/>
    </xf>
    <xf numFmtId="165" fontId="10" fillId="8" borderId="59" xfId="3" applyNumberFormat="1" applyFont="1" applyFill="1" applyBorder="1" applyAlignment="1">
      <alignment horizontal="center"/>
    </xf>
    <xf numFmtId="165" fontId="10" fillId="8" borderId="58" xfId="3" applyNumberFormat="1" applyFont="1" applyFill="1" applyBorder="1" applyAlignment="1">
      <alignment horizontal="center"/>
    </xf>
    <xf numFmtId="165" fontId="10" fillId="8" borderId="57" xfId="3" applyNumberFormat="1" applyFont="1" applyFill="1" applyBorder="1" applyAlignment="1">
      <alignment horizontal="center"/>
    </xf>
    <xf numFmtId="0" fontId="13" fillId="0" borderId="0" xfId="3" applyAlignment="1">
      <alignment horizontal="center"/>
    </xf>
    <xf numFmtId="0" fontId="27" fillId="0" borderId="0" xfId="3" applyFont="1" applyAlignment="1">
      <alignment horizontal="center"/>
    </xf>
    <xf numFmtId="0" fontId="25" fillId="2" borderId="46" xfId="3" applyFont="1" applyFill="1" applyBorder="1" applyAlignment="1">
      <alignment horizontal="center"/>
    </xf>
    <xf numFmtId="1" fontId="25" fillId="2" borderId="49" xfId="3" applyNumberFormat="1" applyFont="1" applyFill="1" applyBorder="1" applyAlignment="1">
      <alignment horizontal="center" vertical="center"/>
    </xf>
    <xf numFmtId="166" fontId="26" fillId="9" borderId="53" xfId="3" applyNumberFormat="1" applyFont="1" applyFill="1" applyBorder="1" applyAlignment="1">
      <alignment horizontal="center"/>
    </xf>
    <xf numFmtId="170" fontId="26" fillId="0" borderId="0" xfId="3" applyNumberFormat="1" applyFont="1" applyBorder="1" applyAlignment="1">
      <alignment horizontal="center"/>
    </xf>
    <xf numFmtId="170" fontId="26" fillId="0" borderId="8" xfId="3" applyNumberFormat="1" applyFont="1" applyBorder="1" applyAlignment="1">
      <alignment horizontal="center"/>
    </xf>
    <xf numFmtId="3" fontId="26" fillId="0" borderId="65" xfId="3" applyNumberFormat="1" applyFont="1" applyBorder="1" applyAlignment="1">
      <alignment horizontal="center"/>
    </xf>
    <xf numFmtId="166" fontId="26" fillId="0" borderId="66" xfId="3" applyNumberFormat="1" applyFont="1" applyBorder="1" applyAlignment="1">
      <alignment horizontal="center"/>
    </xf>
    <xf numFmtId="166" fontId="26" fillId="0" borderId="63" xfId="3" applyNumberFormat="1" applyFont="1" applyBorder="1" applyAlignment="1">
      <alignment horizontal="center"/>
    </xf>
    <xf numFmtId="166" fontId="26" fillId="0" borderId="65" xfId="3" applyNumberFormat="1" applyFont="1" applyBorder="1" applyAlignment="1">
      <alignment horizontal="center"/>
    </xf>
    <xf numFmtId="165" fontId="26" fillId="0" borderId="66" xfId="3" applyNumberFormat="1" applyFont="1" applyBorder="1" applyAlignment="1">
      <alignment horizontal="center"/>
    </xf>
    <xf numFmtId="170" fontId="26" fillId="0" borderId="65" xfId="3" applyNumberFormat="1" applyFont="1" applyBorder="1" applyAlignment="1">
      <alignment horizontal="center"/>
    </xf>
    <xf numFmtId="170" fontId="26" fillId="0" borderId="64" xfId="3" applyNumberFormat="1" applyFont="1" applyBorder="1" applyAlignment="1">
      <alignment horizontal="center"/>
    </xf>
    <xf numFmtId="3" fontId="26" fillId="0" borderId="49" xfId="3" applyNumberFormat="1" applyFont="1" applyBorder="1" applyAlignment="1">
      <alignment horizontal="center"/>
    </xf>
    <xf numFmtId="3" fontId="26" fillId="0" borderId="67" xfId="3" applyNumberFormat="1" applyFont="1" applyBorder="1" applyAlignment="1">
      <alignment horizontal="center"/>
    </xf>
    <xf numFmtId="166" fontId="26" fillId="0" borderId="73" xfId="3" applyNumberFormat="1" applyFont="1" applyBorder="1" applyAlignment="1">
      <alignment horizontal="center"/>
    </xf>
    <xf numFmtId="3" fontId="26" fillId="0" borderId="74" xfId="3" applyNumberFormat="1" applyFont="1" applyBorder="1" applyAlignment="1">
      <alignment horizontal="center"/>
    </xf>
    <xf numFmtId="166" fontId="26" fillId="0" borderId="52" xfId="3" applyNumberFormat="1" applyFont="1" applyBorder="1" applyAlignment="1">
      <alignment horizontal="center"/>
    </xf>
    <xf numFmtId="166" fontId="26" fillId="9" borderId="61" xfId="3" applyNumberFormat="1" applyFont="1" applyFill="1" applyBorder="1" applyAlignment="1">
      <alignment horizontal="center"/>
    </xf>
    <xf numFmtId="166" fontId="26" fillId="0" borderId="49" xfId="3" applyNumberFormat="1" applyFont="1" applyBorder="1" applyAlignment="1">
      <alignment horizontal="center"/>
    </xf>
    <xf numFmtId="166" fontId="26" fillId="0" borderId="67" xfId="3" applyNumberFormat="1" applyFont="1" applyBorder="1" applyAlignment="1">
      <alignment horizontal="center"/>
    </xf>
    <xf numFmtId="165" fontId="26" fillId="0" borderId="73" xfId="3" applyNumberFormat="1" applyFont="1" applyBorder="1" applyAlignment="1">
      <alignment horizontal="center"/>
    </xf>
    <xf numFmtId="170" fontId="26" fillId="0" borderId="51" xfId="3" applyNumberFormat="1" applyFont="1" applyBorder="1" applyAlignment="1">
      <alignment horizontal="center"/>
    </xf>
    <xf numFmtId="170" fontId="26" fillId="0" borderId="50" xfId="3" applyNumberFormat="1" applyFont="1" applyBorder="1" applyAlignment="1">
      <alignment horizontal="center"/>
    </xf>
    <xf numFmtId="0" fontId="26" fillId="0" borderId="0" xfId="3" applyFont="1" applyFill="1" applyBorder="1"/>
    <xf numFmtId="3" fontId="26" fillId="0" borderId="0" xfId="3" applyNumberFormat="1" applyFont="1" applyFill="1" applyBorder="1"/>
    <xf numFmtId="166" fontId="26" fillId="0" borderId="0" xfId="3" applyNumberFormat="1" applyFont="1" applyFill="1" applyBorder="1" applyAlignment="1">
      <alignment horizontal="center"/>
    </xf>
    <xf numFmtId="166" fontId="26" fillId="0" borderId="58" xfId="3" applyNumberFormat="1" applyFont="1" applyFill="1" applyBorder="1"/>
    <xf numFmtId="166" fontId="26" fillId="0" borderId="0" xfId="3" applyNumberFormat="1" applyFont="1" applyFill="1" applyBorder="1"/>
    <xf numFmtId="165" fontId="26" fillId="0" borderId="0" xfId="3" applyNumberFormat="1" applyFont="1" applyFill="1" applyBorder="1" applyAlignment="1">
      <alignment horizontal="center"/>
    </xf>
    <xf numFmtId="170" fontId="26" fillId="0" borderId="0" xfId="3" applyNumberFormat="1" applyFont="1" applyFill="1" applyBorder="1" applyAlignment="1">
      <alignment horizontal="center"/>
    </xf>
    <xf numFmtId="166" fontId="10" fillId="5" borderId="61" xfId="3" applyNumberFormat="1" applyFont="1" applyFill="1" applyBorder="1" applyAlignment="1">
      <alignment horizontal="center"/>
    </xf>
    <xf numFmtId="170" fontId="10" fillId="11" borderId="58" xfId="3" applyNumberFormat="1" applyFont="1" applyFill="1" applyBorder="1" applyAlignment="1">
      <alignment horizontal="center"/>
    </xf>
    <xf numFmtId="170" fontId="10" fillId="11" borderId="57" xfId="3" applyNumberFormat="1" applyFont="1" applyFill="1" applyBorder="1" applyAlignment="1">
      <alignment horizontal="center"/>
    </xf>
    <xf numFmtId="166" fontId="26" fillId="0" borderId="0" xfId="3" applyNumberFormat="1" applyFont="1"/>
    <xf numFmtId="3" fontId="13" fillId="0" borderId="0" xfId="3" applyNumberFormat="1"/>
    <xf numFmtId="3" fontId="13" fillId="0" borderId="0" xfId="3" applyNumberFormat="1" applyAlignment="1">
      <alignment horizontal="center"/>
    </xf>
    <xf numFmtId="3" fontId="26" fillId="0" borderId="0" xfId="3" applyNumberFormat="1" applyFont="1" applyFill="1" applyBorder="1" applyAlignment="1">
      <alignment horizontal="center"/>
    </xf>
    <xf numFmtId="3" fontId="26" fillId="0" borderId="70" xfId="3" applyNumberFormat="1" applyFont="1" applyFill="1" applyBorder="1" applyAlignment="1">
      <alignment horizontal="center"/>
    </xf>
    <xf numFmtId="166" fontId="26" fillId="0" borderId="55" xfId="3" applyNumberFormat="1" applyFont="1" applyFill="1" applyBorder="1" applyAlignment="1">
      <alignment horizontal="center"/>
    </xf>
    <xf numFmtId="166" fontId="26" fillId="0" borderId="70" xfId="3" applyNumberFormat="1" applyFont="1" applyFill="1" applyBorder="1" applyAlignment="1">
      <alignment horizontal="center"/>
    </xf>
    <xf numFmtId="165" fontId="26" fillId="0" borderId="55" xfId="3" applyNumberFormat="1" applyFont="1" applyFill="1" applyBorder="1" applyAlignment="1">
      <alignment horizontal="center"/>
    </xf>
    <xf numFmtId="170" fontId="26" fillId="0" borderId="8" xfId="3" applyNumberFormat="1" applyFont="1" applyFill="1" applyBorder="1" applyAlignment="1">
      <alignment horizontal="center"/>
    </xf>
    <xf numFmtId="0" fontId="13" fillId="0" borderId="0" xfId="3" applyFill="1" applyBorder="1"/>
    <xf numFmtId="3" fontId="26" fillId="0" borderId="65" xfId="3" applyNumberFormat="1" applyFont="1" applyFill="1" applyBorder="1" applyAlignment="1">
      <alignment horizontal="center"/>
    </xf>
    <xf numFmtId="3" fontId="26" fillId="0" borderId="71" xfId="3" applyNumberFormat="1" applyFont="1" applyFill="1" applyBorder="1" applyAlignment="1">
      <alignment horizontal="center"/>
    </xf>
    <xf numFmtId="166" fontId="26" fillId="0" borderId="66" xfId="3" applyNumberFormat="1" applyFont="1" applyFill="1" applyBorder="1" applyAlignment="1">
      <alignment horizontal="center"/>
    </xf>
    <xf numFmtId="166" fontId="26" fillId="0" borderId="63" xfId="3" applyNumberFormat="1" applyFont="1" applyFill="1" applyBorder="1" applyAlignment="1">
      <alignment horizontal="center"/>
    </xf>
    <xf numFmtId="166" fontId="26" fillId="0" borderId="71" xfId="3" applyNumberFormat="1" applyFont="1" applyFill="1" applyBorder="1" applyAlignment="1">
      <alignment horizontal="center"/>
    </xf>
    <xf numFmtId="165" fontId="26" fillId="0" borderId="66" xfId="3" applyNumberFormat="1" applyFont="1" applyFill="1" applyBorder="1" applyAlignment="1">
      <alignment horizontal="center"/>
    </xf>
    <xf numFmtId="170" fontId="26" fillId="0" borderId="65" xfId="3" applyNumberFormat="1" applyFont="1" applyFill="1" applyBorder="1" applyAlignment="1">
      <alignment horizontal="center"/>
    </xf>
    <xf numFmtId="170" fontId="26" fillId="0" borderId="64" xfId="3" applyNumberFormat="1" applyFont="1" applyFill="1" applyBorder="1" applyAlignment="1">
      <alignment horizontal="center"/>
    </xf>
    <xf numFmtId="3" fontId="26" fillId="0" borderId="51" xfId="3" applyNumberFormat="1" applyFont="1" applyFill="1" applyBorder="1" applyAlignment="1">
      <alignment horizontal="center"/>
    </xf>
    <xf numFmtId="3" fontId="26" fillId="0" borderId="67" xfId="3" applyNumberFormat="1" applyFont="1" applyFill="1" applyBorder="1" applyAlignment="1">
      <alignment horizontal="center"/>
    </xf>
    <xf numFmtId="166" fontId="26" fillId="0" borderId="52" xfId="3" applyNumberFormat="1" applyFont="1" applyFill="1" applyBorder="1" applyAlignment="1">
      <alignment horizontal="center"/>
    </xf>
    <xf numFmtId="166" fontId="26" fillId="0" borderId="51" xfId="3" applyNumberFormat="1" applyFont="1" applyFill="1" applyBorder="1" applyAlignment="1">
      <alignment horizontal="center"/>
    </xf>
    <xf numFmtId="166" fontId="26" fillId="0" borderId="67" xfId="3" applyNumberFormat="1" applyFont="1" applyFill="1" applyBorder="1" applyAlignment="1">
      <alignment horizontal="center"/>
    </xf>
    <xf numFmtId="165" fontId="26" fillId="0" borderId="52" xfId="3" applyNumberFormat="1" applyFont="1" applyFill="1" applyBorder="1" applyAlignment="1">
      <alignment horizontal="center"/>
    </xf>
    <xf numFmtId="170" fontId="26" fillId="0" borderId="51" xfId="3" applyNumberFormat="1" applyFont="1" applyFill="1" applyBorder="1" applyAlignment="1">
      <alignment horizontal="center"/>
    </xf>
    <xf numFmtId="170" fontId="26" fillId="0" borderId="50" xfId="3" applyNumberFormat="1" applyFont="1" applyFill="1" applyBorder="1" applyAlignment="1">
      <alignment horizontal="center"/>
    </xf>
    <xf numFmtId="166" fontId="26" fillId="0" borderId="51" xfId="3" applyNumberFormat="1" applyFont="1" applyFill="1" applyBorder="1"/>
    <xf numFmtId="0" fontId="28" fillId="0" borderId="0" xfId="3" applyFont="1"/>
    <xf numFmtId="49" fontId="32" fillId="2" borderId="47" xfId="0" applyNumberFormat="1" applyFont="1" applyFill="1" applyBorder="1" applyAlignment="1">
      <alignment horizontal="center" vertical="center" wrapText="1"/>
    </xf>
    <xf numFmtId="49" fontId="32" fillId="2" borderId="61" xfId="0" applyNumberFormat="1" applyFont="1" applyFill="1" applyBorder="1" applyAlignment="1">
      <alignment horizontal="center" vertical="center" wrapText="1"/>
    </xf>
    <xf numFmtId="49" fontId="32" fillId="2" borderId="51" xfId="0" applyNumberFormat="1" applyFont="1" applyFill="1" applyBorder="1" applyAlignment="1">
      <alignment horizontal="center" wrapText="1"/>
    </xf>
    <xf numFmtId="49" fontId="32" fillId="2" borderId="61" xfId="0" applyNumberFormat="1" applyFont="1" applyFill="1" applyBorder="1" applyAlignment="1">
      <alignment horizontal="center" wrapText="1"/>
    </xf>
    <xf numFmtId="49" fontId="10" fillId="0" borderId="0" xfId="0" applyNumberFormat="1" applyFont="1"/>
    <xf numFmtId="0" fontId="34" fillId="13" borderId="80" xfId="0" applyFont="1" applyFill="1" applyBorder="1" applyAlignment="1">
      <alignment horizontal="left" vertical="center" wrapText="1"/>
    </xf>
    <xf numFmtId="8" fontId="34" fillId="12" borderId="81" xfId="0" applyNumberFormat="1" applyFont="1" applyFill="1" applyBorder="1" applyAlignment="1">
      <alignment horizontal="center" vertical="center"/>
    </xf>
    <xf numFmtId="8" fontId="34" fillId="12" borderId="76" xfId="0" applyNumberFormat="1" applyFont="1" applyFill="1" applyBorder="1" applyAlignment="1">
      <alignment horizontal="center" vertical="center"/>
    </xf>
    <xf numFmtId="166" fontId="28" fillId="0" borderId="80" xfId="0" applyNumberFormat="1" applyFont="1" applyBorder="1" applyAlignment="1">
      <alignment horizontal="center"/>
    </xf>
    <xf numFmtId="0" fontId="34" fillId="13" borderId="83" xfId="0" applyFont="1" applyFill="1" applyBorder="1" applyAlignment="1">
      <alignment horizontal="left" vertical="center" wrapText="1"/>
    </xf>
    <xf numFmtId="8" fontId="34" fillId="12" borderId="84" xfId="0" applyNumberFormat="1" applyFont="1" applyFill="1" applyBorder="1" applyAlignment="1">
      <alignment horizontal="center" vertical="center"/>
    </xf>
    <xf numFmtId="8" fontId="34" fillId="12" borderId="83" xfId="0" applyNumberFormat="1" applyFont="1" applyFill="1" applyBorder="1" applyAlignment="1">
      <alignment horizontal="center" vertical="center"/>
    </xf>
    <xf numFmtId="166" fontId="28" fillId="0" borderId="83" xfId="0" applyNumberFormat="1" applyFont="1" applyBorder="1" applyAlignment="1">
      <alignment horizontal="center"/>
    </xf>
    <xf numFmtId="0" fontId="33" fillId="13" borderId="86" xfId="0" applyFont="1" applyFill="1" applyBorder="1" applyAlignment="1">
      <alignment horizontal="left" vertical="center"/>
    </xf>
    <xf numFmtId="8" fontId="33" fillId="14" borderId="87" xfId="0" applyNumberFormat="1" applyFont="1" applyFill="1" applyBorder="1" applyAlignment="1">
      <alignment horizontal="center" vertical="center"/>
    </xf>
    <xf numFmtId="8" fontId="33" fillId="14" borderId="86" xfId="0" applyNumberFormat="1" applyFont="1" applyFill="1" applyBorder="1" applyAlignment="1">
      <alignment horizontal="center" vertical="center"/>
    </xf>
    <xf numFmtId="166" fontId="26" fillId="14" borderId="86" xfId="0" applyNumberFormat="1" applyFont="1" applyFill="1" applyBorder="1" applyAlignment="1">
      <alignment horizontal="center"/>
    </xf>
    <xf numFmtId="0" fontId="34" fillId="13" borderId="76" xfId="0" applyFont="1" applyFill="1" applyBorder="1" applyAlignment="1">
      <alignment horizontal="left" vertical="center" wrapText="1"/>
    </xf>
    <xf numFmtId="8" fontId="34" fillId="12" borderId="88" xfId="0" applyNumberFormat="1" applyFont="1" applyFill="1" applyBorder="1" applyAlignment="1">
      <alignment horizontal="center" vertical="center"/>
    </xf>
    <xf numFmtId="166" fontId="28" fillId="0" borderId="76" xfId="0" applyNumberFormat="1" applyFont="1" applyBorder="1" applyAlignment="1">
      <alignment horizontal="center"/>
    </xf>
    <xf numFmtId="0" fontId="33" fillId="13" borderId="78" xfId="0" applyFont="1" applyFill="1" applyBorder="1" applyAlignment="1">
      <alignment horizontal="left" vertical="center"/>
    </xf>
    <xf numFmtId="8" fontId="33" fillId="14" borderId="89" xfId="0" applyNumberFormat="1" applyFont="1" applyFill="1" applyBorder="1" applyAlignment="1">
      <alignment horizontal="center" vertical="center"/>
    </xf>
    <xf numFmtId="8" fontId="33" fillId="14" borderId="78" xfId="0" applyNumberFormat="1" applyFont="1" applyFill="1" applyBorder="1" applyAlignment="1">
      <alignment horizontal="center" vertical="center"/>
    </xf>
    <xf numFmtId="166" fontId="26" fillId="14" borderId="78" xfId="0" applyNumberFormat="1" applyFont="1" applyFill="1" applyBorder="1" applyAlignment="1">
      <alignment horizontal="center"/>
    </xf>
    <xf numFmtId="8" fontId="34" fillId="12" borderId="80" xfId="0" applyNumberFormat="1" applyFont="1" applyFill="1" applyBorder="1" applyAlignment="1">
      <alignment horizontal="center" vertical="center"/>
    </xf>
    <xf numFmtId="8" fontId="34" fillId="12" borderId="0" xfId="0" applyNumberFormat="1" applyFont="1" applyFill="1" applyBorder="1" applyAlignment="1">
      <alignment horizontal="center" vertical="center"/>
    </xf>
    <xf numFmtId="8" fontId="34" fillId="12" borderId="53" xfId="0" applyNumberFormat="1" applyFont="1" applyFill="1" applyBorder="1" applyAlignment="1">
      <alignment horizontal="center" vertical="center"/>
    </xf>
    <xf numFmtId="166" fontId="28" fillId="0" borderId="53" xfId="0" applyNumberFormat="1" applyFont="1" applyBorder="1" applyAlignment="1">
      <alignment horizontal="center"/>
    </xf>
    <xf numFmtId="8" fontId="32" fillId="2" borderId="56" xfId="0" applyNumberFormat="1" applyFont="1" applyFill="1" applyBorder="1" applyAlignment="1">
      <alignment horizontal="center" vertical="center"/>
    </xf>
    <xf numFmtId="8" fontId="32" fillId="2" borderId="61" xfId="0" applyNumberFormat="1" applyFont="1" applyFill="1" applyBorder="1" applyAlignment="1">
      <alignment horizontal="center" vertical="center"/>
    </xf>
    <xf numFmtId="166" fontId="4" fillId="2" borderId="61" xfId="0" applyNumberFormat="1" applyFont="1" applyFill="1" applyBorder="1" applyAlignment="1">
      <alignment horizontal="center"/>
    </xf>
    <xf numFmtId="0" fontId="32" fillId="2" borderId="47" xfId="0" applyFont="1" applyFill="1" applyBorder="1" applyAlignment="1">
      <alignment horizontal="center" wrapText="1"/>
    </xf>
    <xf numFmtId="0" fontId="32" fillId="2" borderId="61" xfId="0" applyFont="1" applyFill="1" applyBorder="1" applyAlignment="1">
      <alignment horizontal="center" wrapText="1"/>
    </xf>
    <xf numFmtId="166" fontId="28" fillId="0" borderId="90" xfId="0" applyNumberFormat="1" applyFont="1" applyBorder="1" applyAlignment="1">
      <alignment horizontal="center"/>
    </xf>
    <xf numFmtId="166" fontId="28" fillId="0" borderId="91" xfId="0" applyNumberFormat="1" applyFont="1" applyBorder="1" applyAlignment="1">
      <alignment horizontal="center"/>
    </xf>
    <xf numFmtId="166" fontId="26" fillId="14" borderId="92" xfId="0" applyNumberFormat="1" applyFont="1" applyFill="1" applyBorder="1" applyAlignment="1">
      <alignment horizontal="center"/>
    </xf>
    <xf numFmtId="8" fontId="32" fillId="2" borderId="54" xfId="0" applyNumberFormat="1" applyFont="1" applyFill="1" applyBorder="1" applyAlignment="1">
      <alignment horizontal="center" vertical="center"/>
    </xf>
    <xf numFmtId="166" fontId="4" fillId="2" borderId="50" xfId="0" applyNumberFormat="1" applyFont="1" applyFill="1" applyBorder="1" applyAlignment="1">
      <alignment horizontal="center"/>
    </xf>
    <xf numFmtId="0" fontId="32" fillId="2" borderId="47" xfId="3" applyFont="1" applyFill="1" applyBorder="1" applyAlignment="1">
      <alignment horizontal="center" wrapText="1"/>
    </xf>
    <xf numFmtId="0" fontId="32" fillId="2" borderId="61" xfId="3" applyFont="1" applyFill="1" applyBorder="1" applyAlignment="1">
      <alignment horizontal="center" wrapText="1"/>
    </xf>
    <xf numFmtId="0" fontId="33" fillId="13" borderId="62" xfId="3" applyFont="1" applyFill="1" applyBorder="1" applyAlignment="1">
      <alignment horizontal="left" vertical="center" wrapText="1"/>
    </xf>
    <xf numFmtId="0" fontId="33" fillId="13" borderId="78" xfId="3" applyFont="1" applyFill="1" applyBorder="1" applyAlignment="1">
      <alignment horizontal="left" vertical="center"/>
    </xf>
    <xf numFmtId="8" fontId="33" fillId="14" borderId="89" xfId="3" applyNumberFormat="1" applyFont="1" applyFill="1" applyBorder="1" applyAlignment="1">
      <alignment horizontal="center" vertical="center"/>
    </xf>
    <xf numFmtId="8" fontId="33" fillId="14" borderId="78" xfId="3" applyNumberFormat="1" applyFont="1" applyFill="1" applyBorder="1" applyAlignment="1">
      <alignment horizontal="center" vertical="center"/>
    </xf>
    <xf numFmtId="166" fontId="26" fillId="14" borderId="92" xfId="3" applyNumberFormat="1" applyFont="1" applyFill="1" applyBorder="1" applyAlignment="1">
      <alignment horizontal="center"/>
    </xf>
    <xf numFmtId="0" fontId="28" fillId="0" borderId="0" xfId="0" applyFont="1" applyAlignment="1">
      <alignment horizontal="center"/>
    </xf>
    <xf numFmtId="0" fontId="28" fillId="12" borderId="0" xfId="3" applyFont="1" applyFill="1"/>
    <xf numFmtId="0" fontId="34" fillId="15" borderId="44" xfId="3" applyFont="1" applyFill="1" applyBorder="1" applyAlignment="1">
      <alignment horizontal="center" vertical="center" wrapText="1"/>
    </xf>
    <xf numFmtId="0" fontId="34" fillId="15" borderId="43" xfId="3" applyFont="1" applyFill="1" applyBorder="1" applyAlignment="1">
      <alignment horizontal="center" vertical="center" wrapText="1"/>
    </xf>
    <xf numFmtId="0" fontId="34" fillId="15" borderId="51" xfId="3" applyFont="1" applyFill="1" applyBorder="1" applyAlignment="1">
      <alignment horizontal="center" vertical="center" wrapText="1"/>
    </xf>
    <xf numFmtId="0" fontId="34" fillId="15" borderId="50" xfId="3" applyFont="1" applyFill="1" applyBorder="1" applyAlignment="1">
      <alignment horizontal="center" vertical="center" wrapText="1"/>
    </xf>
    <xf numFmtId="0" fontId="36" fillId="2" borderId="95" xfId="3" applyFont="1" applyFill="1" applyBorder="1" applyAlignment="1">
      <alignment horizontal="left" vertical="center" wrapText="1"/>
    </xf>
    <xf numFmtId="8" fontId="37" fillId="12" borderId="44" xfId="3" applyNumberFormat="1" applyFont="1" applyFill="1" applyBorder="1" applyAlignment="1">
      <alignment horizontal="center" vertical="center"/>
    </xf>
    <xf numFmtId="8" fontId="37" fillId="12" borderId="44" xfId="3" applyNumberFormat="1" applyFont="1" applyFill="1" applyBorder="1" applyAlignment="1">
      <alignment horizontal="right" vertical="center"/>
    </xf>
    <xf numFmtId="8" fontId="37" fillId="8" borderId="47" xfId="3" applyNumberFormat="1" applyFont="1" applyFill="1" applyBorder="1" applyAlignment="1">
      <alignment horizontal="center" vertical="center"/>
    </xf>
    <xf numFmtId="8" fontId="28" fillId="12" borderId="0" xfId="3" applyNumberFormat="1" applyFont="1" applyFill="1"/>
    <xf numFmtId="0" fontId="36" fillId="2" borderId="97" xfId="3" applyFont="1" applyFill="1" applyBorder="1" applyAlignment="1">
      <alignment horizontal="left" vertical="center" wrapText="1"/>
    </xf>
    <xf numFmtId="8" fontId="37" fillId="12" borderId="97" xfId="3" applyNumberFormat="1" applyFont="1" applyFill="1" applyBorder="1" applyAlignment="1">
      <alignment horizontal="center" vertical="center"/>
    </xf>
    <xf numFmtId="8" fontId="37" fillId="12" borderId="97" xfId="3" applyNumberFormat="1" applyFont="1" applyFill="1" applyBorder="1" applyAlignment="1">
      <alignment horizontal="right" vertical="center"/>
    </xf>
    <xf numFmtId="8" fontId="37" fillId="8" borderId="98" xfId="3" applyNumberFormat="1" applyFont="1" applyFill="1" applyBorder="1" applyAlignment="1">
      <alignment horizontal="center" vertical="center"/>
    </xf>
    <xf numFmtId="0" fontId="36" fillId="2" borderId="97" xfId="3" applyFont="1" applyFill="1" applyBorder="1" applyAlignment="1">
      <alignment horizontal="left" vertical="center"/>
    </xf>
    <xf numFmtId="8" fontId="38" fillId="9" borderId="97" xfId="3" applyNumberFormat="1" applyFont="1" applyFill="1" applyBorder="1" applyAlignment="1">
      <alignment horizontal="center" vertical="center"/>
    </xf>
    <xf numFmtId="8" fontId="38" fillId="9" borderId="97" xfId="3" applyNumberFormat="1" applyFont="1" applyFill="1" applyBorder="1" applyAlignment="1">
      <alignment horizontal="right" vertical="center"/>
    </xf>
    <xf numFmtId="8" fontId="38" fillId="9" borderId="98" xfId="3" applyNumberFormat="1" applyFont="1" applyFill="1" applyBorder="1" applyAlignment="1">
      <alignment horizontal="center" vertical="center"/>
    </xf>
    <xf numFmtId="0" fontId="26" fillId="12" borderId="0" xfId="3" applyFont="1" applyFill="1"/>
    <xf numFmtId="8" fontId="39" fillId="16" borderId="51" xfId="3" applyNumberFormat="1" applyFont="1" applyFill="1" applyBorder="1" applyAlignment="1">
      <alignment horizontal="center" vertical="center"/>
    </xf>
    <xf numFmtId="8" fontId="39" fillId="16" borderId="51" xfId="3" applyNumberFormat="1" applyFont="1" applyFill="1" applyBorder="1" applyAlignment="1">
      <alignment horizontal="right" vertical="center"/>
    </xf>
    <xf numFmtId="8" fontId="39" fillId="16" borderId="61" xfId="3" applyNumberFormat="1" applyFont="1" applyFill="1" applyBorder="1" applyAlignment="1">
      <alignment horizontal="center" vertical="center"/>
    </xf>
    <xf numFmtId="0" fontId="10" fillId="12" borderId="0" xfId="3" applyFont="1" applyFill="1"/>
    <xf numFmtId="0" fontId="28" fillId="12" borderId="0" xfId="3" applyFont="1" applyFill="1" applyAlignment="1">
      <alignment horizontal="center"/>
    </xf>
    <xf numFmtId="0" fontId="32" fillId="2" borderId="56" xfId="3" applyFont="1" applyFill="1" applyBorder="1" applyAlignment="1">
      <alignment horizontal="left" vertical="center"/>
    </xf>
    <xf numFmtId="0" fontId="32" fillId="2" borderId="58" xfId="3" applyFont="1" applyFill="1" applyBorder="1" applyAlignment="1">
      <alignment horizontal="left" vertical="center"/>
    </xf>
    <xf numFmtId="8" fontId="38" fillId="9" borderId="58" xfId="3" applyNumberFormat="1" applyFont="1" applyFill="1" applyBorder="1" applyAlignment="1">
      <alignment horizontal="center" vertical="center"/>
    </xf>
    <xf numFmtId="8" fontId="38" fillId="9" borderId="62" xfId="3" applyNumberFormat="1" applyFont="1" applyFill="1" applyBorder="1" applyAlignment="1">
      <alignment horizontal="center" vertical="center"/>
    </xf>
    <xf numFmtId="0" fontId="34" fillId="15" borderId="44" xfId="3" applyFont="1" applyFill="1" applyBorder="1" applyAlignment="1">
      <alignment horizontal="center" wrapText="1"/>
    </xf>
    <xf numFmtId="0" fontId="34" fillId="15" borderId="43" xfId="3" applyFont="1" applyFill="1" applyBorder="1" applyAlignment="1">
      <alignment horizontal="center" wrapText="1"/>
    </xf>
    <xf numFmtId="166" fontId="34" fillId="12" borderId="44" xfId="3" applyNumberFormat="1" applyFont="1" applyFill="1" applyBorder="1" applyAlignment="1">
      <alignment horizontal="center" vertical="center"/>
    </xf>
    <xf numFmtId="166" fontId="34" fillId="8" borderId="47" xfId="3" applyNumberFormat="1" applyFont="1" applyFill="1" applyBorder="1" applyAlignment="1">
      <alignment horizontal="center" vertical="center"/>
    </xf>
    <xf numFmtId="166" fontId="34" fillId="12" borderId="97" xfId="3" applyNumberFormat="1" applyFont="1" applyFill="1" applyBorder="1" applyAlignment="1">
      <alignment horizontal="center" vertical="center"/>
    </xf>
    <xf numFmtId="166" fontId="34" fillId="8" borderId="98" xfId="3" applyNumberFormat="1" applyFont="1" applyFill="1" applyBorder="1" applyAlignment="1">
      <alignment horizontal="center" vertical="center"/>
    </xf>
    <xf numFmtId="166" fontId="34" fillId="0" borderId="97" xfId="3" applyNumberFormat="1" applyFont="1" applyFill="1" applyBorder="1" applyAlignment="1">
      <alignment horizontal="center" vertical="center"/>
    </xf>
    <xf numFmtId="166" fontId="33" fillId="9" borderId="97" xfId="3" applyNumberFormat="1" applyFont="1" applyFill="1" applyBorder="1" applyAlignment="1">
      <alignment horizontal="center" vertical="center"/>
    </xf>
    <xf numFmtId="166" fontId="33" fillId="9" borderId="98" xfId="3" applyNumberFormat="1" applyFont="1" applyFill="1" applyBorder="1" applyAlignment="1">
      <alignment horizontal="center" vertical="center"/>
    </xf>
    <xf numFmtId="166" fontId="37" fillId="12" borderId="97" xfId="3" applyNumberFormat="1" applyFont="1" applyFill="1" applyBorder="1" applyAlignment="1">
      <alignment horizontal="center" vertical="center"/>
    </xf>
    <xf numFmtId="166" fontId="37" fillId="8" borderId="98" xfId="3" applyNumberFormat="1" applyFont="1" applyFill="1" applyBorder="1" applyAlignment="1">
      <alignment horizontal="center" vertical="center"/>
    </xf>
    <xf numFmtId="0" fontId="36" fillId="2" borderId="100" xfId="3" applyFont="1" applyFill="1" applyBorder="1" applyAlignment="1">
      <alignment horizontal="left" vertical="center" wrapText="1"/>
    </xf>
    <xf numFmtId="0" fontId="36" fillId="2" borderId="100" xfId="3" applyFont="1" applyFill="1" applyBorder="1" applyAlignment="1">
      <alignment horizontal="left" vertical="center"/>
    </xf>
    <xf numFmtId="166" fontId="38" fillId="9" borderId="97" xfId="3" applyNumberFormat="1" applyFont="1" applyFill="1" applyBorder="1" applyAlignment="1">
      <alignment horizontal="center" vertical="center"/>
    </xf>
    <xf numFmtId="166" fontId="38" fillId="9" borderId="98" xfId="3" applyNumberFormat="1" applyFont="1" applyFill="1" applyBorder="1" applyAlignment="1">
      <alignment horizontal="center" vertical="center"/>
    </xf>
    <xf numFmtId="166" fontId="39" fillId="16" borderId="51" xfId="3" applyNumberFormat="1" applyFont="1" applyFill="1" applyBorder="1" applyAlignment="1">
      <alignment horizontal="center" vertical="center"/>
    </xf>
    <xf numFmtId="166" fontId="39" fillId="16" borderId="61" xfId="3" applyNumberFormat="1" applyFont="1" applyFill="1" applyBorder="1" applyAlignment="1">
      <alignment horizontal="center" vertical="center"/>
    </xf>
    <xf numFmtId="166" fontId="33" fillId="9" borderId="58" xfId="3" applyNumberFormat="1" applyFont="1" applyFill="1" applyBorder="1" applyAlignment="1">
      <alignment horizontal="center" vertical="center"/>
    </xf>
    <xf numFmtId="166" fontId="33" fillId="9" borderId="62" xfId="3" applyNumberFormat="1" applyFont="1" applyFill="1" applyBorder="1" applyAlignment="1">
      <alignment horizontal="center" vertical="center"/>
    </xf>
    <xf numFmtId="0" fontId="40" fillId="15" borderId="56" xfId="3" applyFont="1" applyFill="1" applyBorder="1" applyAlignment="1">
      <alignment horizontal="center" vertical="center" wrapText="1"/>
    </xf>
    <xf numFmtId="0" fontId="40" fillId="15" borderId="103" xfId="3" applyFont="1" applyFill="1" applyBorder="1" applyAlignment="1">
      <alignment horizontal="center" vertical="center" wrapText="1"/>
    </xf>
    <xf numFmtId="0" fontId="40" fillId="15" borderId="104" xfId="3" applyFont="1" applyFill="1" applyBorder="1" applyAlignment="1">
      <alignment horizontal="center" vertical="center" wrapText="1"/>
    </xf>
    <xf numFmtId="0" fontId="40" fillId="15" borderId="105" xfId="3" applyFont="1" applyFill="1" applyBorder="1" applyAlignment="1">
      <alignment horizontal="center" vertical="center" wrapText="1"/>
    </xf>
    <xf numFmtId="0" fontId="13" fillId="0" borderId="0" xfId="3" applyFont="1"/>
    <xf numFmtId="0" fontId="41" fillId="17" borderId="107" xfId="3" applyFont="1" applyFill="1" applyBorder="1" applyAlignment="1">
      <alignment horizontal="left" vertical="center" wrapText="1"/>
    </xf>
    <xf numFmtId="8" fontId="37" fillId="12" borderId="107" xfId="3" applyNumberFormat="1" applyFont="1" applyFill="1" applyBorder="1" applyAlignment="1">
      <alignment horizontal="center" vertical="center"/>
    </xf>
    <xf numFmtId="8" fontId="37" fillId="8" borderId="108" xfId="3" applyNumberFormat="1" applyFont="1" applyFill="1" applyBorder="1" applyAlignment="1">
      <alignment horizontal="center" vertical="center"/>
    </xf>
    <xf numFmtId="0" fontId="41" fillId="17" borderId="109" xfId="3" applyFont="1" applyFill="1" applyBorder="1" applyAlignment="1">
      <alignment horizontal="left" vertical="center" wrapText="1"/>
    </xf>
    <xf numFmtId="0" fontId="41" fillId="17" borderId="109" xfId="3" applyFont="1" applyFill="1" applyBorder="1" applyAlignment="1">
      <alignment horizontal="left" vertical="center"/>
    </xf>
    <xf numFmtId="8" fontId="38" fillId="9" borderId="107" xfId="3" applyNumberFormat="1" applyFont="1" applyFill="1" applyBorder="1" applyAlignment="1">
      <alignment horizontal="center" vertical="center"/>
    </xf>
    <xf numFmtId="8" fontId="38" fillId="9" borderId="108" xfId="3" applyNumberFormat="1" applyFont="1" applyFill="1" applyBorder="1" applyAlignment="1">
      <alignment horizontal="center" vertical="center"/>
    </xf>
    <xf numFmtId="8" fontId="38" fillId="19" borderId="22" xfId="3" applyNumberFormat="1" applyFont="1" applyFill="1" applyBorder="1" applyAlignment="1">
      <alignment horizontal="center" vertical="center"/>
    </xf>
    <xf numFmtId="8" fontId="38" fillId="19" borderId="61" xfId="3" applyNumberFormat="1" applyFont="1" applyFill="1" applyBorder="1" applyAlignment="1">
      <alignment horizontal="center" vertical="center"/>
    </xf>
    <xf numFmtId="0" fontId="13" fillId="0" borderId="0" xfId="3" applyAlignment="1">
      <alignment horizontal="right"/>
    </xf>
    <xf numFmtId="0" fontId="32" fillId="2" borderId="114" xfId="3" applyFont="1" applyFill="1" applyBorder="1" applyAlignment="1">
      <alignment horizontal="left" vertical="center"/>
    </xf>
    <xf numFmtId="8" fontId="38" fillId="9" borderId="105" xfId="3" applyNumberFormat="1" applyFont="1" applyFill="1" applyBorder="1" applyAlignment="1">
      <alignment horizontal="center" vertical="center"/>
    </xf>
    <xf numFmtId="0" fontId="42" fillId="15" borderId="114" xfId="3" applyFont="1" applyFill="1" applyBorder="1" applyAlignment="1">
      <alignment horizontal="center" vertical="center" wrapText="1"/>
    </xf>
    <xf numFmtId="0" fontId="42" fillId="15" borderId="103" xfId="3" applyFont="1" applyFill="1" applyBorder="1" applyAlignment="1">
      <alignment horizontal="center" vertical="center" wrapText="1"/>
    </xf>
    <xf numFmtId="0" fontId="42" fillId="15" borderId="115" xfId="3" applyFont="1" applyFill="1" applyBorder="1" applyAlignment="1">
      <alignment horizontal="center" vertical="center" wrapText="1"/>
    </xf>
    <xf numFmtId="0" fontId="42" fillId="15" borderId="116" xfId="3" applyFont="1" applyFill="1" applyBorder="1" applyAlignment="1">
      <alignment horizontal="center" vertical="center" wrapText="1"/>
    </xf>
    <xf numFmtId="0" fontId="42" fillId="15" borderId="117" xfId="3" applyFont="1" applyFill="1" applyBorder="1" applyAlignment="1">
      <alignment horizontal="center" vertical="center" wrapText="1"/>
    </xf>
    <xf numFmtId="8" fontId="37" fillId="12" borderId="118" xfId="3" applyNumberFormat="1" applyFont="1" applyFill="1" applyBorder="1" applyAlignment="1">
      <alignment horizontal="center" vertical="center"/>
    </xf>
    <xf numFmtId="0" fontId="41" fillId="17" borderId="119" xfId="3" applyFont="1" applyFill="1" applyBorder="1" applyAlignment="1">
      <alignment horizontal="left" vertical="center" wrapText="1"/>
    </xf>
    <xf numFmtId="0" fontId="41" fillId="17" borderId="119" xfId="3" applyFont="1" applyFill="1" applyBorder="1" applyAlignment="1">
      <alignment horizontal="left" vertical="center"/>
    </xf>
    <xf numFmtId="8" fontId="38" fillId="9" borderId="118" xfId="3" applyNumberFormat="1" applyFont="1" applyFill="1" applyBorder="1" applyAlignment="1">
      <alignment horizontal="center" vertical="center"/>
    </xf>
    <xf numFmtId="8" fontId="38" fillId="19" borderId="121" xfId="3" applyNumberFormat="1" applyFont="1" applyFill="1" applyBorder="1" applyAlignment="1">
      <alignment horizontal="center" vertical="center"/>
    </xf>
    <xf numFmtId="0" fontId="32" fillId="2" borderId="122" xfId="3" applyFont="1" applyFill="1" applyBorder="1" applyAlignment="1">
      <alignment horizontal="left" vertical="center"/>
    </xf>
    <xf numFmtId="8" fontId="38" fillId="9" borderId="122" xfId="3" applyNumberFormat="1" applyFont="1" applyFill="1" applyBorder="1" applyAlignment="1">
      <alignment horizontal="center" vertical="center"/>
    </xf>
    <xf numFmtId="8" fontId="38" fillId="9" borderId="123" xfId="3" applyNumberFormat="1" applyFont="1" applyFill="1" applyBorder="1" applyAlignment="1">
      <alignment horizontal="center" vertical="center"/>
    </xf>
    <xf numFmtId="0" fontId="42" fillId="15" borderId="124" xfId="3" applyFont="1" applyFill="1" applyBorder="1" applyAlignment="1">
      <alignment horizontal="center" vertical="center" wrapText="1"/>
    </xf>
    <xf numFmtId="0" fontId="42" fillId="15" borderId="126" xfId="3" applyFont="1" applyFill="1" applyBorder="1" applyAlignment="1">
      <alignment horizontal="center" vertical="center" wrapText="1"/>
    </xf>
    <xf numFmtId="49" fontId="42" fillId="15" borderId="127" xfId="3" applyNumberFormat="1" applyFont="1" applyFill="1" applyBorder="1" applyAlignment="1">
      <alignment horizontal="center" vertical="center" wrapText="1"/>
    </xf>
    <xf numFmtId="49" fontId="42" fillId="15" borderId="128" xfId="3" applyNumberFormat="1" applyFont="1" applyFill="1" applyBorder="1" applyAlignment="1">
      <alignment horizontal="center" vertical="center" wrapText="1"/>
    </xf>
    <xf numFmtId="166" fontId="41" fillId="17" borderId="107" xfId="3" applyNumberFormat="1" applyFont="1" applyFill="1" applyBorder="1" applyAlignment="1">
      <alignment horizontal="left" vertical="center" wrapText="1"/>
    </xf>
    <xf numFmtId="166" fontId="37" fillId="12" borderId="107" xfId="3" applyNumberFormat="1" applyFont="1" applyFill="1" applyBorder="1" applyAlignment="1">
      <alignment horizontal="center" vertical="center"/>
    </xf>
    <xf numFmtId="166" fontId="37" fillId="12" borderId="118" xfId="3" applyNumberFormat="1" applyFont="1" applyFill="1" applyBorder="1" applyAlignment="1">
      <alignment horizontal="center" vertical="center"/>
    </xf>
    <xf numFmtId="166" fontId="37" fillId="8" borderId="108" xfId="3" applyNumberFormat="1" applyFont="1" applyFill="1" applyBorder="1" applyAlignment="1">
      <alignment horizontal="center" vertical="center"/>
    </xf>
    <xf numFmtId="166" fontId="41" fillId="17" borderId="119" xfId="3" applyNumberFormat="1" applyFont="1" applyFill="1" applyBorder="1" applyAlignment="1">
      <alignment horizontal="left" vertical="center" wrapText="1"/>
    </xf>
    <xf numFmtId="166" fontId="41" fillId="17" borderId="119" xfId="3" applyNumberFormat="1" applyFont="1" applyFill="1" applyBorder="1" applyAlignment="1">
      <alignment horizontal="left" vertical="center"/>
    </xf>
    <xf numFmtId="166" fontId="38" fillId="9" borderId="107" xfId="3" applyNumberFormat="1" applyFont="1" applyFill="1" applyBorder="1" applyAlignment="1">
      <alignment horizontal="center" vertical="center"/>
    </xf>
    <xf numFmtId="166" fontId="38" fillId="9" borderId="118"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166" fontId="38" fillId="19" borderId="22" xfId="3" applyNumberFormat="1" applyFont="1" applyFill="1" applyBorder="1" applyAlignment="1">
      <alignment horizontal="center" vertical="center"/>
    </xf>
    <xf numFmtId="166" fontId="38" fillId="19" borderId="121" xfId="3" applyNumberFormat="1" applyFont="1" applyFill="1" applyBorder="1" applyAlignment="1">
      <alignment horizontal="center" vertical="center"/>
    </xf>
    <xf numFmtId="166" fontId="38" fillId="19" borderId="61" xfId="3" applyNumberFormat="1" applyFont="1" applyFill="1" applyBorder="1" applyAlignment="1">
      <alignment horizontal="center" vertical="center"/>
    </xf>
    <xf numFmtId="0" fontId="32" fillId="2" borderId="129" xfId="3" applyFont="1" applyFill="1" applyBorder="1" applyAlignment="1">
      <alignment horizontal="left" vertical="center"/>
    </xf>
    <xf numFmtId="166" fontId="38" fillId="9" borderId="122" xfId="3" applyNumberFormat="1" applyFont="1" applyFill="1" applyBorder="1" applyAlignment="1">
      <alignment horizontal="center" vertical="center"/>
    </xf>
    <xf numFmtId="166" fontId="38" fillId="9" borderId="128" xfId="3" applyNumberFormat="1" applyFont="1" applyFill="1" applyBorder="1" applyAlignment="1">
      <alignment horizontal="center" vertical="center"/>
    </xf>
    <xf numFmtId="0" fontId="13" fillId="13" borderId="131" xfId="4" applyFill="1" applyBorder="1"/>
    <xf numFmtId="0" fontId="43" fillId="13" borderId="131" xfId="4" applyFont="1" applyFill="1" applyBorder="1"/>
    <xf numFmtId="0" fontId="13" fillId="13" borderId="132" xfId="4" applyFill="1" applyBorder="1"/>
    <xf numFmtId="0" fontId="13" fillId="0" borderId="0" xfId="4"/>
    <xf numFmtId="0" fontId="44" fillId="13" borderId="0" xfId="4" applyFont="1" applyFill="1" applyBorder="1" applyAlignment="1">
      <alignment horizontal="center" vertical="center"/>
    </xf>
    <xf numFmtId="0" fontId="13" fillId="13" borderId="0" xfId="4" applyFill="1" applyBorder="1" applyAlignment="1">
      <alignment horizontal="center" vertical="center"/>
    </xf>
    <xf numFmtId="0" fontId="13" fillId="13" borderId="0" xfId="4" applyFill="1" applyBorder="1"/>
    <xf numFmtId="0" fontId="13" fillId="13" borderId="134" xfId="4" applyFill="1" applyBorder="1"/>
    <xf numFmtId="0" fontId="45" fillId="0" borderId="0" xfId="4" applyFont="1"/>
    <xf numFmtId="0" fontId="47" fillId="13" borderId="0" xfId="4" applyFont="1" applyFill="1" applyBorder="1"/>
    <xf numFmtId="0" fontId="13" fillId="13" borderId="0" xfId="4" applyFill="1" applyBorder="1" applyAlignment="1">
      <alignment horizontal="center" vertical="center" wrapText="1"/>
    </xf>
    <xf numFmtId="17" fontId="2" fillId="13" borderId="0" xfId="5" applyNumberFormat="1" applyFont="1" applyFill="1" applyBorder="1" applyAlignment="1">
      <alignment horizontal="center" vertical="center" wrapText="1"/>
    </xf>
    <xf numFmtId="1" fontId="2" fillId="13" borderId="129" xfId="5" applyNumberFormat="1" applyFont="1" applyFill="1" applyBorder="1" applyAlignment="1">
      <alignment horizontal="center" vertical="center" wrapText="1"/>
    </xf>
    <xf numFmtId="1" fontId="2" fillId="13" borderId="128" xfId="4" applyNumberFormat="1" applyFont="1" applyFill="1" applyBorder="1" applyAlignment="1">
      <alignment horizontal="center" vertical="center" wrapText="1"/>
    </xf>
    <xf numFmtId="0" fontId="2" fillId="13" borderId="125" xfId="4" applyFont="1" applyFill="1" applyBorder="1" applyAlignment="1">
      <alignment horizontal="center" vertical="center" wrapText="1"/>
    </xf>
    <xf numFmtId="17" fontId="2" fillId="13" borderId="134"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3" borderId="0" xfId="4" applyFont="1" applyFill="1" applyBorder="1" applyAlignment="1">
      <alignment horizontal="center" vertical="center" wrapText="1"/>
    </xf>
    <xf numFmtId="10" fontId="13" fillId="13" borderId="0" xfId="6" applyNumberFormat="1" applyFont="1" applyFill="1" applyBorder="1" applyAlignment="1">
      <alignment horizontal="center" vertical="center" wrapText="1"/>
    </xf>
    <xf numFmtId="0" fontId="48" fillId="13" borderId="128" xfId="4" applyFont="1" applyFill="1" applyBorder="1" applyAlignment="1">
      <alignment horizontal="center" vertical="center" wrapText="1"/>
    </xf>
    <xf numFmtId="166" fontId="49" fillId="13" borderId="122" xfId="6" applyNumberFormat="1" applyFont="1" applyFill="1" applyBorder="1" applyAlignment="1">
      <alignment horizontal="center" vertical="center" wrapText="1"/>
    </xf>
    <xf numFmtId="166" fontId="28" fillId="13" borderId="128" xfId="6" applyNumberFormat="1" applyFont="1" applyFill="1" applyBorder="1" applyAlignment="1">
      <alignment horizontal="center" vertical="center" wrapText="1"/>
    </xf>
    <xf numFmtId="165" fontId="50" fillId="13" borderId="125" xfId="6" applyNumberFormat="1" applyFont="1" applyFill="1" applyBorder="1" applyAlignment="1">
      <alignment horizontal="center" vertical="center" wrapText="1"/>
    </xf>
    <xf numFmtId="10" fontId="13" fillId="13" borderId="134" xfId="6" applyNumberFormat="1" applyFont="1" applyFill="1" applyBorder="1" applyAlignment="1">
      <alignment horizontal="center" vertical="center" wrapText="1"/>
    </xf>
    <xf numFmtId="166" fontId="45"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48" fillId="13" borderId="135" xfId="4" applyFont="1" applyFill="1" applyBorder="1" applyAlignment="1">
      <alignment horizontal="center" vertical="center" wrapText="1"/>
    </xf>
    <xf numFmtId="166" fontId="49" fillId="13" borderId="135" xfId="6" applyNumberFormat="1" applyFont="1" applyFill="1" applyBorder="1" applyAlignment="1">
      <alignment horizontal="center" vertical="center" wrapText="1"/>
    </xf>
    <xf numFmtId="166" fontId="28" fillId="13" borderId="135" xfId="6" applyNumberFormat="1" applyFont="1" applyFill="1" applyBorder="1" applyAlignment="1">
      <alignment horizontal="center" vertical="center" wrapText="1"/>
    </xf>
    <xf numFmtId="165" fontId="50" fillId="13" borderId="135" xfId="6" applyNumberFormat="1" applyFont="1" applyFill="1" applyBorder="1" applyAlignment="1">
      <alignment horizontal="center" vertical="center" wrapText="1"/>
    </xf>
    <xf numFmtId="0" fontId="2" fillId="13" borderId="50" xfId="4" applyFont="1" applyFill="1" applyBorder="1" applyAlignment="1">
      <alignment horizontal="center" vertical="center" wrapText="1"/>
    </xf>
    <xf numFmtId="8" fontId="13" fillId="13" borderId="0" xfId="4" applyNumberFormat="1" applyFill="1" applyBorder="1" applyAlignment="1">
      <alignment horizontal="center" vertical="center" wrapText="1"/>
    </xf>
    <xf numFmtId="0" fontId="2" fillId="13" borderId="117" xfId="4" applyFont="1" applyFill="1" applyBorder="1" applyAlignment="1">
      <alignment horizontal="center" vertical="center" wrapText="1"/>
    </xf>
    <xf numFmtId="3" fontId="28" fillId="13" borderId="51" xfId="4" applyNumberFormat="1" applyFont="1" applyFill="1" applyBorder="1" applyAlignment="1">
      <alignment horizontal="center" vertical="center" wrapText="1"/>
    </xf>
    <xf numFmtId="3" fontId="28" fillId="13" borderId="61" xfId="4" applyNumberFormat="1" applyFont="1" applyFill="1" applyBorder="1" applyAlignment="1">
      <alignment horizontal="center" vertical="center" wrapText="1"/>
    </xf>
    <xf numFmtId="166" fontId="2" fillId="13" borderId="50" xfId="6" applyNumberFormat="1" applyFont="1" applyFill="1" applyBorder="1" applyAlignment="1" applyProtection="1">
      <alignment horizontal="center" vertical="center" wrapText="1"/>
    </xf>
    <xf numFmtId="8" fontId="13" fillId="13" borderId="134" xfId="4" applyNumberFormat="1" applyFill="1" applyBorder="1" applyAlignment="1">
      <alignment horizontal="center" vertical="center" wrapText="1"/>
    </xf>
    <xf numFmtId="8" fontId="45" fillId="0" borderId="0" xfId="4" applyNumberFormat="1" applyFont="1" applyBorder="1" applyAlignment="1">
      <alignment horizontal="center" vertical="center" wrapText="1"/>
    </xf>
    <xf numFmtId="0" fontId="2" fillId="13" borderId="61" xfId="4" applyFont="1" applyFill="1" applyBorder="1" applyAlignment="1">
      <alignment horizontal="center" vertical="center" wrapText="1"/>
    </xf>
    <xf numFmtId="38" fontId="28" fillId="13" borderId="117" xfId="4" applyNumberFormat="1" applyFont="1" applyFill="1" applyBorder="1" applyAlignment="1">
      <alignment horizontal="center" vertical="center" wrapText="1"/>
    </xf>
    <xf numFmtId="166" fontId="2" fillId="13" borderId="117" xfId="6" applyNumberFormat="1" applyFont="1" applyFill="1" applyBorder="1" applyAlignment="1" applyProtection="1">
      <alignment horizontal="center" vertical="center" wrapText="1"/>
    </xf>
    <xf numFmtId="0" fontId="48" fillId="13" borderId="0" xfId="4" applyFont="1" applyFill="1" applyBorder="1" applyAlignment="1">
      <alignment horizontal="center" vertical="center" wrapText="1"/>
    </xf>
    <xf numFmtId="166" fontId="49" fillId="13" borderId="0" xfId="6" applyNumberFormat="1" applyFont="1" applyFill="1" applyBorder="1" applyAlignment="1">
      <alignment horizontal="center" vertical="center" wrapText="1"/>
    </xf>
    <xf numFmtId="166" fontId="28" fillId="13" borderId="0" xfId="6" applyNumberFormat="1" applyFont="1" applyFill="1" applyBorder="1" applyAlignment="1">
      <alignment horizontal="center" vertical="center" wrapText="1"/>
    </xf>
    <xf numFmtId="165" fontId="50" fillId="13" borderId="0" xfId="6" applyNumberFormat="1" applyFont="1" applyFill="1" applyBorder="1" applyAlignment="1">
      <alignment horizontal="center" vertical="center" wrapText="1"/>
    </xf>
    <xf numFmtId="1" fontId="2" fillId="13" borderId="136" xfId="5" applyNumberFormat="1" applyFont="1" applyFill="1" applyBorder="1" applyAlignment="1">
      <alignment horizontal="center" vertical="center" wrapText="1"/>
    </xf>
    <xf numFmtId="1" fontId="2" fillId="13" borderId="117" xfId="4" applyNumberFormat="1" applyFont="1" applyFill="1" applyBorder="1" applyAlignment="1">
      <alignment horizontal="center" vertical="center" wrapText="1"/>
    </xf>
    <xf numFmtId="0" fontId="2" fillId="13" borderId="57" xfId="4" applyFont="1" applyFill="1" applyBorder="1" applyAlignment="1">
      <alignment horizontal="center" vertical="center" wrapText="1"/>
    </xf>
    <xf numFmtId="0" fontId="13" fillId="13" borderId="0" xfId="4" applyFill="1" applyBorder="1" applyAlignment="1"/>
    <xf numFmtId="0" fontId="48" fillId="13" borderId="117" xfId="4" applyFont="1" applyFill="1" applyBorder="1" applyAlignment="1">
      <alignment horizontal="center" vertical="center" wrapText="1"/>
    </xf>
    <xf numFmtId="166" fontId="28" fillId="13" borderId="51" xfId="4" applyNumberFormat="1" applyFont="1" applyFill="1" applyBorder="1" applyAlignment="1">
      <alignment horizontal="center" vertical="center" wrapText="1"/>
    </xf>
    <xf numFmtId="166" fontId="28" fillId="13" borderId="61" xfId="4" applyNumberFormat="1" applyFont="1" applyFill="1" applyBorder="1" applyAlignment="1">
      <alignment horizontal="center" vertical="center" wrapText="1"/>
    </xf>
    <xf numFmtId="165" fontId="2" fillId="13" borderId="50" xfId="6" applyNumberFormat="1" applyFont="1" applyFill="1" applyBorder="1" applyAlignment="1" applyProtection="1">
      <alignment horizontal="center" vertical="center" wrapText="1"/>
    </xf>
    <xf numFmtId="8" fontId="45" fillId="0" borderId="0" xfId="4" applyNumberFormat="1" applyFont="1"/>
    <xf numFmtId="0" fontId="48" fillId="13" borderId="44" xfId="4" applyFont="1" applyFill="1" applyBorder="1" applyAlignment="1">
      <alignment horizontal="center" vertical="center" wrapText="1"/>
    </xf>
    <xf numFmtId="166" fontId="28" fillId="13" borderId="0" xfId="4" applyNumberFormat="1" applyFont="1" applyFill="1" applyBorder="1" applyAlignment="1">
      <alignment horizontal="center" vertical="center" wrapText="1"/>
    </xf>
    <xf numFmtId="165" fontId="2" fillId="13" borderId="0" xfId="6" applyNumberFormat="1" applyFont="1" applyFill="1" applyBorder="1" applyAlignment="1" applyProtection="1">
      <alignment horizontal="center" vertical="center" wrapText="1"/>
    </xf>
    <xf numFmtId="0" fontId="51" fillId="13" borderId="0" xfId="4" applyFont="1" applyFill="1" applyBorder="1" applyAlignment="1">
      <alignment horizontal="left" vertical="center" wrapText="1"/>
    </xf>
    <xf numFmtId="0" fontId="48" fillId="13" borderId="0" xfId="4" applyFont="1" applyFill="1" applyBorder="1" applyAlignment="1">
      <alignment horizontal="left" vertical="center"/>
    </xf>
    <xf numFmtId="0" fontId="0" fillId="13" borderId="0" xfId="0" applyFill="1" applyAlignment="1"/>
    <xf numFmtId="0" fontId="13" fillId="13" borderId="0" xfId="4" applyFill="1" applyBorder="1" applyAlignment="1">
      <alignment horizontal="left" vertical="center"/>
    </xf>
    <xf numFmtId="0" fontId="53" fillId="13" borderId="0" xfId="4" applyFont="1" applyFill="1" applyBorder="1" applyAlignment="1">
      <alignment vertical="top"/>
    </xf>
    <xf numFmtId="0" fontId="53" fillId="13" borderId="0" xfId="4" applyFont="1" applyFill="1" applyBorder="1" applyAlignment="1"/>
    <xf numFmtId="0" fontId="13" fillId="13" borderId="0" xfId="4" applyFill="1" applyBorder="1" applyAlignment="1">
      <alignment horizontal="center"/>
    </xf>
    <xf numFmtId="0" fontId="54" fillId="13" borderId="0" xfId="4" applyFont="1" applyFill="1" applyBorder="1" applyAlignment="1">
      <alignment horizontal="center" vertical="center" wrapText="1"/>
    </xf>
    <xf numFmtId="0" fontId="55" fillId="13" borderId="0" xfId="4" applyFont="1" applyFill="1" applyBorder="1" applyAlignment="1">
      <alignment horizontal="center" vertical="center" wrapText="1"/>
    </xf>
    <xf numFmtId="4" fontId="45" fillId="0" borderId="0" xfId="4" applyNumberFormat="1" applyFont="1"/>
    <xf numFmtId="0" fontId="13" fillId="13" borderId="133" xfId="4" applyFill="1" applyBorder="1"/>
    <xf numFmtId="0" fontId="45" fillId="13" borderId="0" xfId="4" applyFont="1" applyFill="1" applyBorder="1"/>
    <xf numFmtId="0" fontId="45" fillId="0" borderId="0" xfId="4" applyFont="1" applyFill="1"/>
    <xf numFmtId="0" fontId="13" fillId="0" borderId="0" xfId="4" applyFill="1"/>
    <xf numFmtId="8" fontId="45" fillId="0" borderId="0" xfId="4" applyNumberFormat="1" applyFont="1" applyFill="1"/>
    <xf numFmtId="0" fontId="0" fillId="13" borderId="0" xfId="0" applyFill="1"/>
    <xf numFmtId="0" fontId="54" fillId="13" borderId="144" xfId="4" applyFont="1" applyFill="1" applyBorder="1" applyAlignment="1">
      <alignment horizontal="center" vertical="center" wrapText="1"/>
    </xf>
    <xf numFmtId="0" fontId="13" fillId="13" borderId="144" xfId="4" applyFill="1" applyBorder="1"/>
    <xf numFmtId="0" fontId="13" fillId="13" borderId="145" xfId="4" applyFill="1" applyBorder="1"/>
    <xf numFmtId="0" fontId="13" fillId="0" borderId="0" xfId="4" applyNumberFormat="1"/>
    <xf numFmtId="0" fontId="45" fillId="0" borderId="0" xfId="4" applyFont="1" applyBorder="1"/>
    <xf numFmtId="0" fontId="58" fillId="0" borderId="0" xfId="4" applyFont="1" applyBorder="1"/>
    <xf numFmtId="0" fontId="58" fillId="0" borderId="0" xfId="4" applyFont="1" applyFill="1" applyBorder="1"/>
    <xf numFmtId="0" fontId="54" fillId="0" borderId="0" xfId="4" applyFont="1" applyFill="1" applyBorder="1" applyAlignment="1">
      <alignment horizontal="center" vertical="center" wrapText="1"/>
    </xf>
    <xf numFmtId="0" fontId="58" fillId="0" borderId="0" xfId="4" applyFont="1" applyFill="1"/>
    <xf numFmtId="0" fontId="58" fillId="0" borderId="0" xfId="4" applyFont="1"/>
    <xf numFmtId="37" fontId="58" fillId="0" borderId="0" xfId="4" applyNumberFormat="1" applyFont="1" applyFill="1" applyBorder="1"/>
    <xf numFmtId="37" fontId="58" fillId="0" borderId="0" xfId="4" applyNumberFormat="1" applyFont="1" applyFill="1"/>
    <xf numFmtId="0" fontId="59" fillId="20" borderId="0" xfId="4" applyFont="1" applyFill="1"/>
    <xf numFmtId="0" fontId="13" fillId="20" borderId="0" xfId="4" applyFill="1"/>
    <xf numFmtId="0" fontId="13" fillId="20" borderId="0" xfId="4" applyFill="1" applyAlignment="1">
      <alignment horizontal="left"/>
    </xf>
    <xf numFmtId="0" fontId="61" fillId="20" borderId="117" xfId="4" applyFont="1" applyFill="1" applyBorder="1" applyAlignment="1">
      <alignment wrapText="1"/>
    </xf>
    <xf numFmtId="0" fontId="60" fillId="20" borderId="146" xfId="4" applyFont="1" applyFill="1" applyBorder="1" applyAlignment="1">
      <alignment horizontal="right" wrapText="1"/>
    </xf>
    <xf numFmtId="0" fontId="60" fillId="20" borderId="0" xfId="4" applyFont="1" applyFill="1" applyBorder="1" applyAlignment="1">
      <alignment wrapText="1"/>
    </xf>
    <xf numFmtId="0" fontId="60" fillId="20" borderId="53" xfId="4" applyFont="1" applyFill="1" applyBorder="1" applyAlignment="1">
      <alignment horizontal="right" wrapText="1"/>
    </xf>
    <xf numFmtId="0" fontId="61" fillId="20" borderId="42" xfId="4" applyFont="1" applyFill="1" applyBorder="1" applyAlignment="1"/>
    <xf numFmtId="0" fontId="60" fillId="20" borderId="43" xfId="4" applyFont="1" applyFill="1" applyBorder="1" applyAlignment="1"/>
    <xf numFmtId="0" fontId="62" fillId="0" borderId="114" xfId="12" applyBorder="1" applyAlignment="1" applyProtection="1"/>
    <xf numFmtId="0" fontId="60" fillId="20" borderId="58" xfId="4" applyFont="1" applyFill="1" applyBorder="1" applyAlignment="1"/>
    <xf numFmtId="0" fontId="60" fillId="20" borderId="125" xfId="4" applyFont="1" applyFill="1" applyBorder="1" applyAlignment="1"/>
    <xf numFmtId="0" fontId="63" fillId="20" borderId="0" xfId="4" applyFont="1" applyFill="1" applyAlignment="1">
      <alignment vertical="center"/>
    </xf>
    <xf numFmtId="0" fontId="13" fillId="20" borderId="0" xfId="4" applyFill="1" applyAlignment="1">
      <alignment vertical="center"/>
    </xf>
    <xf numFmtId="0" fontId="59" fillId="20" borderId="0" xfId="4" applyFont="1" applyFill="1" applyAlignment="1">
      <alignment vertical="center"/>
    </xf>
    <xf numFmtId="0" fontId="65" fillId="20" borderId="114" xfId="4" applyFont="1" applyFill="1" applyBorder="1" applyAlignment="1">
      <alignment horizontal="left" vertical="center" wrapText="1" indent="1"/>
    </xf>
    <xf numFmtId="0" fontId="64" fillId="20" borderId="42" xfId="4" applyFont="1" applyFill="1" applyBorder="1" applyAlignment="1"/>
    <xf numFmtId="0" fontId="64" fillId="20" borderId="44" xfId="4" applyFont="1" applyFill="1" applyBorder="1" applyAlignment="1"/>
    <xf numFmtId="0" fontId="67" fillId="20" borderId="44" xfId="12" applyFont="1" applyFill="1" applyBorder="1" applyAlignment="1" applyProtection="1"/>
    <xf numFmtId="0" fontId="62" fillId="20" borderId="44" xfId="12" applyFill="1" applyBorder="1" applyAlignment="1" applyProtection="1"/>
    <xf numFmtId="0" fontId="62" fillId="20" borderId="43" xfId="12" applyFill="1" applyBorder="1" applyAlignment="1" applyProtection="1"/>
    <xf numFmtId="0" fontId="13" fillId="20" borderId="8" xfId="4" applyFill="1" applyBorder="1"/>
    <xf numFmtId="0" fontId="13" fillId="20" borderId="50" xfId="4" applyFill="1" applyBorder="1"/>
    <xf numFmtId="0" fontId="63" fillId="20" borderId="0" xfId="4" applyFont="1" applyFill="1"/>
    <xf numFmtId="0" fontId="63" fillId="20" borderId="0" xfId="4" applyFont="1" applyFill="1" applyAlignment="1">
      <alignment horizontal="left" indent="4"/>
    </xf>
    <xf numFmtId="0" fontId="68" fillId="0" borderId="148"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1" fillId="0" borderId="0" xfId="3" applyFont="1" applyAlignment="1">
      <alignment horizontal="left" wrapText="1" readingOrder="1"/>
    </xf>
    <xf numFmtId="8" fontId="13" fillId="0" borderId="0" xfId="3" applyNumberFormat="1"/>
    <xf numFmtId="0" fontId="0" fillId="13" borderId="0" xfId="0" applyFill="1" applyBorder="1" applyAlignment="1">
      <alignment vertical="center" wrapText="1"/>
    </xf>
    <xf numFmtId="0" fontId="57" fillId="0" borderId="131" xfId="4" applyFont="1" applyFill="1" applyBorder="1"/>
    <xf numFmtId="0" fontId="0" fillId="0" borderId="131" xfId="0" applyBorder="1"/>
    <xf numFmtId="0" fontId="56" fillId="13" borderId="0" xfId="4" applyFont="1" applyFill="1" applyBorder="1" applyAlignment="1">
      <alignment horizontal="left" vertical="center" wrapText="1"/>
    </xf>
    <xf numFmtId="0" fontId="54" fillId="13" borderId="137" xfId="4" applyFont="1" applyFill="1" applyBorder="1" applyAlignment="1">
      <alignment horizontal="center" vertical="top" wrapText="1"/>
    </xf>
    <xf numFmtId="0" fontId="0" fillId="0" borderId="138" xfId="0" applyBorder="1" applyAlignment="1">
      <alignment horizontal="center"/>
    </xf>
    <xf numFmtId="0" fontId="0" fillId="0" borderId="139"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40" xfId="0" applyBorder="1" applyAlignment="1">
      <alignment horizont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13" fillId="13" borderId="130" xfId="4" applyFill="1" applyBorder="1" applyAlignment="1"/>
    <xf numFmtId="0" fontId="13" fillId="13" borderId="133" xfId="4" applyFill="1" applyBorder="1" applyAlignment="1"/>
    <xf numFmtId="0" fontId="44" fillId="13" borderId="0" xfId="4" applyFont="1" applyFill="1" applyBorder="1" applyAlignment="1">
      <alignment horizontal="center" vertical="center"/>
    </xf>
    <xf numFmtId="49" fontId="46" fillId="13" borderId="0" xfId="4" applyNumberFormat="1" applyFont="1" applyFill="1" applyBorder="1" applyAlignment="1">
      <alignment horizontal="center" vertical="center"/>
    </xf>
    <xf numFmtId="0" fontId="47" fillId="13" borderId="0" xfId="4" applyFont="1" applyFill="1" applyBorder="1" applyAlignment="1">
      <alignment horizontal="center" vertical="center"/>
    </xf>
    <xf numFmtId="49" fontId="49" fillId="13" borderId="51" xfId="4" applyNumberFormat="1" applyFont="1" applyFill="1" applyBorder="1" applyAlignment="1">
      <alignment horizontal="center" vertical="center" wrapText="1"/>
    </xf>
    <xf numFmtId="49" fontId="45" fillId="0" borderId="51" xfId="4" applyNumberFormat="1" applyFont="1" applyBorder="1" applyAlignment="1">
      <alignment horizontal="center" vertical="center" wrapText="1"/>
    </xf>
    <xf numFmtId="49" fontId="52" fillId="13" borderId="51" xfId="4" applyNumberFormat="1" applyFont="1" applyFill="1" applyBorder="1" applyAlignment="1">
      <alignment horizontal="center" vertical="center" wrapText="1"/>
    </xf>
    <xf numFmtId="49" fontId="43" fillId="0" borderId="51" xfId="4" applyNumberFormat="1" applyFont="1" applyBorder="1" applyAlignment="1">
      <alignment horizontal="center" vertical="center" wrapText="1"/>
    </xf>
    <xf numFmtId="0" fontId="56" fillId="13" borderId="0" xfId="4" applyFont="1" applyFill="1" applyBorder="1" applyAlignment="1">
      <alignment horizontal="center" vertical="center" wrapText="1"/>
    </xf>
    <xf numFmtId="0" fontId="10" fillId="7" borderId="56" xfId="0" applyFont="1" applyFill="1" applyBorder="1" applyAlignment="1">
      <alignment horizontal="center"/>
    </xf>
    <xf numFmtId="0" fontId="10" fillId="7" borderId="57" xfId="0" applyFont="1" applyFill="1" applyBorder="1" applyAlignment="1">
      <alignment horizontal="center"/>
    </xf>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32" xfId="0" applyFont="1" applyFill="1" applyBorder="1" applyAlignment="1">
      <alignment horizontal="left"/>
    </xf>
    <xf numFmtId="0" fontId="26" fillId="0" borderId="8" xfId="0" applyFont="1" applyFill="1" applyBorder="1" applyAlignment="1">
      <alignment horizontal="left"/>
    </xf>
    <xf numFmtId="0" fontId="26" fillId="0" borderId="63" xfId="0" applyFont="1" applyFill="1" applyBorder="1" applyAlignment="1">
      <alignment horizontal="left"/>
    </xf>
    <xf numFmtId="0" fontId="26" fillId="0" borderId="64" xfId="0" applyFont="1" applyFill="1" applyBorder="1" applyAlignment="1">
      <alignment horizontal="left"/>
    </xf>
    <xf numFmtId="0" fontId="26" fillId="0" borderId="49" xfId="0" applyFont="1" applyFill="1" applyBorder="1" applyAlignment="1">
      <alignment horizontal="left"/>
    </xf>
    <xf numFmtId="0" fontId="26" fillId="0" borderId="50" xfId="0" applyFont="1" applyFill="1" applyBorder="1" applyAlignment="1">
      <alignment horizontal="left"/>
    </xf>
    <xf numFmtId="0" fontId="24" fillId="0" borderId="0" xfId="0" applyFont="1" applyAlignment="1">
      <alignment horizontal="center"/>
    </xf>
    <xf numFmtId="0" fontId="25" fillId="2" borderId="44" xfId="0" applyFont="1" applyFill="1" applyBorder="1" applyAlignment="1">
      <alignment horizontal="center"/>
    </xf>
    <xf numFmtId="166" fontId="25" fillId="2" borderId="44" xfId="0" applyNumberFormat="1" applyFont="1" applyFill="1" applyBorder="1" applyAlignment="1">
      <alignment horizontal="center"/>
    </xf>
    <xf numFmtId="0" fontId="25" fillId="2" borderId="48" xfId="0" applyFont="1" applyFill="1" applyBorder="1" applyAlignment="1">
      <alignment horizontal="center"/>
    </xf>
    <xf numFmtId="0" fontId="25" fillId="2" borderId="43" xfId="0" applyFont="1" applyFill="1" applyBorder="1" applyAlignment="1">
      <alignment horizontal="center"/>
    </xf>
    <xf numFmtId="0" fontId="10" fillId="8" borderId="56" xfId="0" applyFont="1" applyFill="1" applyBorder="1" applyAlignment="1">
      <alignment horizontal="center" vertical="center"/>
    </xf>
    <xf numFmtId="0" fontId="10" fillId="8" borderId="57" xfId="0" applyFont="1" applyFill="1" applyBorder="1" applyAlignment="1">
      <alignment horizontal="center" vertical="center"/>
    </xf>
    <xf numFmtId="49" fontId="25" fillId="2" borderId="49" xfId="0" applyNumberFormat="1" applyFont="1" applyFill="1" applyBorder="1" applyAlignment="1">
      <alignment horizontal="center" wrapText="1"/>
    </xf>
    <xf numFmtId="49" fontId="25" fillId="2" borderId="50" xfId="0" applyNumberFormat="1" applyFont="1" applyFill="1" applyBorder="1" applyAlignment="1">
      <alignment horizontal="center" wrapText="1"/>
    </xf>
    <xf numFmtId="0" fontId="26" fillId="0" borderId="42" xfId="0" applyFont="1" applyBorder="1" applyAlignment="1">
      <alignment horizontal="left"/>
    </xf>
    <xf numFmtId="0" fontId="26" fillId="0" borderId="43" xfId="0" applyFont="1" applyBorder="1" applyAlignment="1">
      <alignment horizontal="left"/>
    </xf>
    <xf numFmtId="0" fontId="26" fillId="0" borderId="63" xfId="0" applyFont="1" applyBorder="1" applyAlignment="1">
      <alignment horizontal="left"/>
    </xf>
    <xf numFmtId="0" fontId="26" fillId="0" borderId="64" xfId="0" applyFont="1" applyBorder="1" applyAlignment="1">
      <alignment horizontal="left"/>
    </xf>
    <xf numFmtId="0" fontId="26" fillId="0" borderId="49" xfId="0" applyFont="1" applyBorder="1" applyAlignment="1">
      <alignment horizontal="left"/>
    </xf>
    <xf numFmtId="0" fontId="26" fillId="0" borderId="50" xfId="0" applyFont="1" applyBorder="1" applyAlignment="1">
      <alignment horizontal="left"/>
    </xf>
    <xf numFmtId="0" fontId="26" fillId="0" borderId="42" xfId="0" applyFont="1" applyBorder="1" applyAlignment="1">
      <alignment horizontal="center" vertical="center"/>
    </xf>
    <xf numFmtId="0" fontId="26" fillId="0" borderId="49" xfId="0" applyFont="1" applyBorder="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0" fontId="24" fillId="0" borderId="0" xfId="0" applyFont="1" applyFill="1" applyAlignment="1">
      <alignment horizontal="center"/>
    </xf>
    <xf numFmtId="0" fontId="26" fillId="0" borderId="32" xfId="0" applyFont="1" applyBorder="1" applyAlignment="1">
      <alignment horizontal="center" vertical="center"/>
    </xf>
    <xf numFmtId="0" fontId="10" fillId="11" borderId="56" xfId="3" applyFont="1" applyFill="1" applyBorder="1" applyAlignment="1">
      <alignment horizontal="center"/>
    </xf>
    <xf numFmtId="0" fontId="10" fillId="11" borderId="57" xfId="3" applyFont="1" applyFill="1" applyBorder="1" applyAlignment="1">
      <alignment horizontal="center"/>
    </xf>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32" xfId="3" applyFont="1" applyFill="1" applyBorder="1" applyAlignment="1">
      <alignment horizontal="left"/>
    </xf>
    <xf numFmtId="0" fontId="26" fillId="0" borderId="8" xfId="3" applyFont="1" applyFill="1" applyBorder="1" applyAlignment="1">
      <alignment horizontal="left"/>
    </xf>
    <xf numFmtId="0" fontId="26" fillId="0" borderId="63" xfId="3" applyFont="1" applyFill="1" applyBorder="1" applyAlignment="1">
      <alignment horizontal="left"/>
    </xf>
    <xf numFmtId="0" fontId="26" fillId="0" borderId="64" xfId="3" applyFont="1" applyFill="1" applyBorder="1" applyAlignment="1">
      <alignment horizontal="left"/>
    </xf>
    <xf numFmtId="0" fontId="26" fillId="0" borderId="49" xfId="3" applyFont="1" applyFill="1" applyBorder="1" applyAlignment="1">
      <alignment horizontal="left"/>
    </xf>
    <xf numFmtId="0" fontId="26" fillId="0" borderId="50" xfId="3" applyFont="1" applyFill="1" applyBorder="1" applyAlignment="1">
      <alignment horizontal="left"/>
    </xf>
    <xf numFmtId="0" fontId="24" fillId="0" borderId="51" xfId="3" applyFont="1" applyBorder="1" applyAlignment="1">
      <alignment horizontal="center"/>
    </xf>
    <xf numFmtId="0" fontId="25" fillId="2" borderId="44" xfId="3" applyFont="1" applyFill="1" applyBorder="1" applyAlignment="1">
      <alignment horizontal="center"/>
    </xf>
    <xf numFmtId="166" fontId="25" fillId="2" borderId="44" xfId="3" applyNumberFormat="1" applyFont="1" applyFill="1" applyBorder="1" applyAlignment="1">
      <alignment horizontal="center"/>
    </xf>
    <xf numFmtId="0" fontId="25" fillId="2" borderId="43" xfId="3" applyFont="1" applyFill="1" applyBorder="1" applyAlignment="1">
      <alignment horizontal="center"/>
    </xf>
    <xf numFmtId="0" fontId="10" fillId="8" borderId="56" xfId="3" applyFont="1" applyFill="1" applyBorder="1" applyAlignment="1">
      <alignment horizontal="center" vertical="center"/>
    </xf>
    <xf numFmtId="0" fontId="10" fillId="8" borderId="57" xfId="3" applyFont="1" applyFill="1" applyBorder="1" applyAlignment="1">
      <alignment horizontal="center" vertical="center"/>
    </xf>
    <xf numFmtId="49" fontId="25" fillId="2" borderId="49" xfId="3" applyNumberFormat="1" applyFont="1" applyFill="1" applyBorder="1" applyAlignment="1">
      <alignment horizontal="center" wrapText="1"/>
    </xf>
    <xf numFmtId="49" fontId="25" fillId="2" borderId="50" xfId="3" applyNumberFormat="1" applyFont="1" applyFill="1" applyBorder="1" applyAlignment="1">
      <alignment horizontal="center" wrapText="1"/>
    </xf>
    <xf numFmtId="0" fontId="26" fillId="0" borderId="42" xfId="3" applyFont="1" applyBorder="1" applyAlignment="1">
      <alignment horizontal="left"/>
    </xf>
    <xf numFmtId="0" fontId="26" fillId="0" borderId="43" xfId="3" applyFont="1" applyBorder="1" applyAlignment="1">
      <alignment horizontal="left"/>
    </xf>
    <xf numFmtId="0" fontId="26" fillId="0" borderId="63" xfId="3" applyFont="1" applyBorder="1" applyAlignment="1">
      <alignment horizontal="left"/>
    </xf>
    <xf numFmtId="0" fontId="26" fillId="0" borderId="64" xfId="3" applyFont="1" applyBorder="1" applyAlignment="1">
      <alignment horizontal="left"/>
    </xf>
    <xf numFmtId="0" fontId="26" fillId="0" borderId="49" xfId="3" applyFont="1" applyBorder="1" applyAlignment="1">
      <alignment horizontal="left"/>
    </xf>
    <xf numFmtId="0" fontId="26" fillId="0" borderId="50" xfId="3" applyFont="1" applyBorder="1" applyAlignment="1">
      <alignment horizontal="left"/>
    </xf>
    <xf numFmtId="0" fontId="26" fillId="0" borderId="42" xfId="3" applyFont="1" applyBorder="1" applyAlignment="1">
      <alignment horizontal="center" vertical="center"/>
    </xf>
    <xf numFmtId="0" fontId="26" fillId="0" borderId="49" xfId="3" applyFont="1" applyBorder="1" applyAlignment="1">
      <alignment horizontal="center" vertical="center"/>
    </xf>
    <xf numFmtId="0" fontId="29" fillId="0" borderId="0" xfId="3" applyFont="1" applyAlignment="1">
      <alignment horizontal="center"/>
    </xf>
    <xf numFmtId="0" fontId="26" fillId="0" borderId="32" xfId="3" applyFont="1" applyBorder="1" applyAlignment="1">
      <alignment horizontal="center" vertical="center"/>
    </xf>
    <xf numFmtId="0" fontId="33" fillId="13" borderId="75" xfId="0" applyFont="1" applyFill="1" applyBorder="1" applyAlignment="1">
      <alignment horizontal="left" vertical="center" wrapText="1"/>
    </xf>
    <xf numFmtId="0" fontId="33" fillId="13" borderId="82" xfId="0" applyFont="1" applyFill="1" applyBorder="1" applyAlignment="1">
      <alignment horizontal="left" vertical="center" wrapText="1"/>
    </xf>
    <xf numFmtId="0" fontId="33" fillId="13" borderId="77" xfId="0" applyFont="1" applyFill="1" applyBorder="1" applyAlignment="1">
      <alignment horizontal="left" vertical="center" wrapText="1"/>
    </xf>
    <xf numFmtId="0" fontId="32" fillId="2" borderId="56" xfId="0" applyFont="1" applyFill="1" applyBorder="1" applyAlignment="1">
      <alignment horizontal="center" vertical="center"/>
    </xf>
    <xf numFmtId="0" fontId="32" fillId="2" borderId="93" xfId="0" applyFont="1" applyFill="1" applyBorder="1" applyAlignment="1">
      <alignment horizontal="center" vertical="center"/>
    </xf>
    <xf numFmtId="0" fontId="31" fillId="12" borderId="0" xfId="3" applyFont="1" applyFill="1" applyAlignment="1">
      <alignment horizontal="center"/>
    </xf>
    <xf numFmtId="0" fontId="32" fillId="2" borderId="75" xfId="3" applyFont="1" applyFill="1" applyBorder="1" applyAlignment="1">
      <alignment horizontal="center" vertical="center" wrapText="1"/>
    </xf>
    <xf numFmtId="0" fontId="32" fillId="2" borderId="77" xfId="3" applyFont="1" applyFill="1" applyBorder="1" applyAlignment="1">
      <alignment horizontal="center" vertical="center" wrapText="1"/>
    </xf>
    <xf numFmtId="0" fontId="32" fillId="2" borderId="44" xfId="3" applyFont="1" applyFill="1" applyBorder="1" applyAlignment="1">
      <alignment horizontal="center" wrapText="1"/>
    </xf>
    <xf numFmtId="0" fontId="32" fillId="2" borderId="76" xfId="3" applyFont="1" applyFill="1" applyBorder="1" applyAlignment="1">
      <alignment horizontal="center" vertical="center"/>
    </xf>
    <xf numFmtId="0" fontId="32" fillId="2" borderId="78" xfId="3" applyFont="1" applyFill="1" applyBorder="1" applyAlignment="1">
      <alignment horizontal="center" vertical="center"/>
    </xf>
    <xf numFmtId="0" fontId="32" fillId="2" borderId="75" xfId="0" applyFont="1" applyFill="1" applyBorder="1" applyAlignment="1">
      <alignment horizontal="center" vertical="center" wrapText="1"/>
    </xf>
    <xf numFmtId="0" fontId="32" fillId="2" borderId="77" xfId="0" applyFont="1" applyFill="1" applyBorder="1" applyAlignment="1">
      <alignment horizontal="center" vertical="center" wrapText="1"/>
    </xf>
    <xf numFmtId="0" fontId="32" fillId="2" borderId="44" xfId="0" applyFont="1" applyFill="1" applyBorder="1" applyAlignment="1">
      <alignment horizontal="center" wrapText="1"/>
    </xf>
    <xf numFmtId="0" fontId="32" fillId="2" borderId="76" xfId="0" applyFont="1" applyFill="1" applyBorder="1" applyAlignment="1">
      <alignment horizontal="center" vertical="center"/>
    </xf>
    <xf numFmtId="0" fontId="32" fillId="2" borderId="78" xfId="0" applyFont="1" applyFill="1" applyBorder="1" applyAlignment="1">
      <alignment horizontal="center" vertical="center"/>
    </xf>
    <xf numFmtId="0" fontId="31" fillId="12" borderId="0" xfId="0" applyFont="1" applyFill="1" applyBorder="1" applyAlignment="1">
      <alignment horizontal="center"/>
    </xf>
    <xf numFmtId="49" fontId="32" fillId="2" borderId="75" xfId="0" applyNumberFormat="1" applyFont="1" applyFill="1" applyBorder="1" applyAlignment="1">
      <alignment horizontal="center" vertical="center" wrapText="1"/>
    </xf>
    <xf numFmtId="49" fontId="32" fillId="2" borderId="77" xfId="0" applyNumberFormat="1" applyFont="1" applyFill="1" applyBorder="1" applyAlignment="1">
      <alignment horizontal="center" vertical="center" wrapText="1"/>
    </xf>
    <xf numFmtId="49" fontId="32" fillId="2" borderId="76" xfId="0" applyNumberFormat="1" applyFont="1" applyFill="1" applyBorder="1" applyAlignment="1">
      <alignment horizontal="center" vertical="center" wrapText="1"/>
    </xf>
    <xf numFmtId="49" fontId="32" fillId="2" borderId="78" xfId="0" applyNumberFormat="1" applyFont="1" applyFill="1" applyBorder="1" applyAlignment="1">
      <alignment horizontal="center" vertical="center" wrapText="1"/>
    </xf>
    <xf numFmtId="0" fontId="33" fillId="13" borderId="79" xfId="0" applyFont="1" applyFill="1" applyBorder="1" applyAlignment="1">
      <alignment horizontal="left" vertical="center" wrapText="1"/>
    </xf>
    <xf numFmtId="0" fontId="33" fillId="13" borderId="85" xfId="0" applyFont="1" applyFill="1" applyBorder="1" applyAlignment="1">
      <alignment horizontal="left" vertical="center" wrapText="1"/>
    </xf>
    <xf numFmtId="0" fontId="33" fillId="13" borderId="32" xfId="0" applyFont="1" applyFill="1" applyBorder="1" applyAlignment="1">
      <alignment horizontal="left" vertical="center" wrapText="1"/>
    </xf>
    <xf numFmtId="0" fontId="32" fillId="2" borderId="49" xfId="0" applyFont="1" applyFill="1" applyBorder="1" applyAlignment="1">
      <alignment horizontal="center" vertical="center"/>
    </xf>
    <xf numFmtId="0" fontId="32" fillId="2" borderId="51" xfId="0" applyFont="1" applyFill="1" applyBorder="1" applyAlignment="1">
      <alignment horizontal="center" vertical="center"/>
    </xf>
    <xf numFmtId="0" fontId="31" fillId="12" borderId="0" xfId="0" applyFont="1" applyFill="1" applyAlignment="1">
      <alignment horizontal="center"/>
    </xf>
    <xf numFmtId="0" fontId="36" fillId="2" borderId="96" xfId="3" applyFont="1" applyFill="1" applyBorder="1" applyAlignment="1">
      <alignment horizontal="left" vertical="center" wrapText="1"/>
    </xf>
    <xf numFmtId="0" fontId="36" fillId="2" borderId="99" xfId="3" applyFont="1" applyFill="1" applyBorder="1" applyAlignment="1">
      <alignment horizontal="left" vertical="center" wrapText="1"/>
    </xf>
    <xf numFmtId="0" fontId="32" fillId="2" borderId="101" xfId="3" applyFont="1" applyFill="1" applyBorder="1" applyAlignment="1">
      <alignment horizontal="left" vertical="center"/>
    </xf>
    <xf numFmtId="0" fontId="32" fillId="2" borderId="102" xfId="3" applyFont="1" applyFill="1" applyBorder="1" applyAlignment="1">
      <alignment horizontal="left" vertical="center"/>
    </xf>
    <xf numFmtId="0" fontId="36" fillId="2" borderId="94" xfId="3" applyFont="1" applyFill="1" applyBorder="1" applyAlignment="1">
      <alignment horizontal="left" vertical="center" wrapText="1"/>
    </xf>
    <xf numFmtId="0" fontId="35" fillId="2" borderId="56" xfId="3" applyFont="1" applyFill="1" applyBorder="1" applyAlignment="1">
      <alignment horizontal="center" vertical="center"/>
    </xf>
    <xf numFmtId="0" fontId="35" fillId="2" borderId="58" xfId="3" applyFont="1" applyFill="1" applyBorder="1" applyAlignment="1">
      <alignment horizontal="center" vertical="center"/>
    </xf>
    <xf numFmtId="0" fontId="35" fillId="2" borderId="57" xfId="3" applyFont="1" applyFill="1" applyBorder="1" applyAlignment="1">
      <alignment horizontal="center" vertical="center"/>
    </xf>
    <xf numFmtId="0" fontId="34" fillId="15" borderId="42" xfId="3" applyFont="1" applyFill="1" applyBorder="1" applyAlignment="1">
      <alignment horizontal="center" vertical="center" wrapText="1"/>
    </xf>
    <xf numFmtId="0" fontId="34" fillId="15" borderId="49" xfId="3" applyFont="1" applyFill="1" applyBorder="1" applyAlignment="1">
      <alignment horizontal="center" vertical="center" wrapText="1"/>
    </xf>
    <xf numFmtId="0" fontId="34" fillId="15" borderId="44" xfId="3" applyFont="1" applyFill="1" applyBorder="1" applyAlignment="1">
      <alignment horizontal="center" vertical="center" wrapText="1"/>
    </xf>
    <xf numFmtId="0" fontId="34" fillId="15" borderId="51" xfId="3" applyFont="1" applyFill="1" applyBorder="1" applyAlignment="1">
      <alignment horizontal="center" vertical="center" wrapText="1"/>
    </xf>
    <xf numFmtId="0" fontId="32" fillId="2" borderId="49" xfId="3" applyFont="1" applyFill="1" applyBorder="1" applyAlignment="1">
      <alignment horizontal="left" vertical="center"/>
    </xf>
    <xf numFmtId="0" fontId="32" fillId="2" borderId="51" xfId="3" applyFont="1" applyFill="1" applyBorder="1" applyAlignment="1">
      <alignment horizontal="left" vertical="center"/>
    </xf>
    <xf numFmtId="0" fontId="32" fillId="18" borderId="112" xfId="3" applyFont="1" applyFill="1" applyBorder="1" applyAlignment="1">
      <alignment horizontal="left" vertical="center"/>
    </xf>
    <xf numFmtId="0" fontId="32" fillId="18" borderId="113" xfId="3" applyFont="1" applyFill="1" applyBorder="1" applyAlignment="1">
      <alignment horizontal="left" vertical="center"/>
    </xf>
    <xf numFmtId="0" fontId="35" fillId="2" borderId="56" xfId="3" applyFont="1" applyFill="1" applyBorder="1" applyAlignment="1">
      <alignment horizontal="center"/>
    </xf>
    <xf numFmtId="0" fontId="35" fillId="2" borderId="58" xfId="3" applyFont="1" applyFill="1" applyBorder="1" applyAlignment="1">
      <alignment horizontal="center"/>
    </xf>
    <xf numFmtId="0" fontId="35" fillId="2" borderId="57" xfId="3" applyFont="1" applyFill="1" applyBorder="1" applyAlignment="1">
      <alignment horizontal="center"/>
    </xf>
    <xf numFmtId="0" fontId="41" fillId="17" borderId="106" xfId="3" applyFont="1" applyFill="1" applyBorder="1" applyAlignment="1">
      <alignment horizontal="left" vertical="center" wrapText="1"/>
    </xf>
    <xf numFmtId="0" fontId="41" fillId="17" borderId="110" xfId="3" applyFont="1" applyFill="1" applyBorder="1" applyAlignment="1">
      <alignment horizontal="left" vertical="center" wrapText="1"/>
    </xf>
    <xf numFmtId="0" fontId="41" fillId="17" borderId="111" xfId="3" applyFont="1" applyFill="1" applyBorder="1" applyAlignment="1">
      <alignment horizontal="left" vertical="center" wrapText="1"/>
    </xf>
    <xf numFmtId="0" fontId="35" fillId="2" borderId="0" xfId="3" applyFont="1" applyFill="1" applyAlignment="1">
      <alignment horizontal="center"/>
    </xf>
    <xf numFmtId="0" fontId="41" fillId="17" borderId="120" xfId="3" applyFont="1" applyFill="1" applyBorder="1" applyAlignment="1">
      <alignment horizontal="left" vertical="center" wrapText="1"/>
    </xf>
    <xf numFmtId="0" fontId="35" fillId="2" borderId="124" xfId="3" applyFont="1" applyFill="1" applyBorder="1" applyAlignment="1">
      <alignment horizontal="center"/>
    </xf>
    <xf numFmtId="0" fontId="35" fillId="2" borderId="122" xfId="3" applyFont="1" applyFill="1" applyBorder="1" applyAlignment="1">
      <alignment horizontal="center"/>
    </xf>
    <xf numFmtId="0" fontId="35" fillId="2" borderId="125" xfId="3" applyFont="1" applyFill="1" applyBorder="1" applyAlignment="1">
      <alignment horizontal="center"/>
    </xf>
    <xf numFmtId="166" fontId="41" fillId="17" borderId="106" xfId="3" applyNumberFormat="1" applyFont="1" applyFill="1" applyBorder="1" applyAlignment="1">
      <alignment horizontal="left" vertical="center" wrapText="1"/>
    </xf>
    <xf numFmtId="166" fontId="41" fillId="17" borderId="110" xfId="3" applyNumberFormat="1" applyFont="1" applyFill="1" applyBorder="1" applyAlignment="1">
      <alignment horizontal="left" vertical="center" wrapText="1"/>
    </xf>
    <xf numFmtId="166" fontId="41" fillId="17" borderId="120" xfId="3" applyNumberFormat="1" applyFont="1" applyFill="1" applyBorder="1" applyAlignment="1">
      <alignment horizontal="left" vertical="center" wrapText="1"/>
    </xf>
    <xf numFmtId="0" fontId="64" fillId="20" borderId="49" xfId="4" applyFont="1" applyFill="1" applyBorder="1" applyAlignment="1">
      <alignment horizontal="left" vertical="center"/>
    </xf>
    <xf numFmtId="0" fontId="64" fillId="20" borderId="51" xfId="4" applyFont="1" applyFill="1" applyBorder="1" applyAlignment="1">
      <alignment horizontal="left" vertical="center"/>
    </xf>
    <xf numFmtId="0" fontId="64" fillId="20" borderId="114" xfId="4" applyFont="1" applyFill="1" applyBorder="1" applyAlignment="1">
      <alignment horizontal="left" vertical="center" wrapText="1"/>
    </xf>
    <xf numFmtId="0" fontId="64" fillId="20" borderId="58" xfId="4" applyFont="1" applyFill="1" applyBorder="1" applyAlignment="1">
      <alignment horizontal="left" vertical="center" wrapText="1"/>
    </xf>
    <xf numFmtId="0" fontId="64" fillId="20" borderId="125" xfId="4" applyFont="1" applyFill="1" applyBorder="1" applyAlignment="1">
      <alignment horizontal="left" vertical="center" wrapText="1"/>
    </xf>
    <xf numFmtId="0" fontId="64" fillId="20" borderId="114" xfId="4" applyFont="1" applyFill="1" applyBorder="1" applyAlignment="1">
      <alignment horizontal="left" vertical="top" wrapText="1"/>
    </xf>
    <xf numFmtId="0" fontId="64" fillId="20" borderId="58" xfId="4" applyFont="1" applyFill="1" applyBorder="1" applyAlignment="1">
      <alignment horizontal="left" vertical="top" wrapText="1"/>
    </xf>
    <xf numFmtId="0" fontId="64" fillId="20" borderId="125" xfId="4" applyFont="1" applyFill="1" applyBorder="1" applyAlignment="1">
      <alignment horizontal="left" vertical="top" wrapText="1"/>
    </xf>
    <xf numFmtId="0" fontId="60" fillId="20" borderId="114" xfId="4" applyFont="1" applyFill="1" applyBorder="1" applyAlignment="1"/>
    <xf numFmtId="0" fontId="60" fillId="20" borderId="125" xfId="4" applyFont="1" applyFill="1" applyBorder="1" applyAlignment="1"/>
    <xf numFmtId="0" fontId="60" fillId="20" borderId="114" xfId="4" applyFont="1" applyFill="1" applyBorder="1" applyAlignment="1">
      <alignment wrapText="1"/>
    </xf>
    <xf numFmtId="0" fontId="60" fillId="20" borderId="125" xfId="4" applyFont="1" applyFill="1" applyBorder="1" applyAlignment="1">
      <alignment wrapText="1"/>
    </xf>
    <xf numFmtId="0" fontId="64" fillId="20" borderId="114" xfId="4" applyFont="1" applyFill="1" applyBorder="1" applyAlignment="1">
      <alignment horizontal="left" vertical="center" wrapText="1" indent="1"/>
    </xf>
    <xf numFmtId="0" fontId="64" fillId="20" borderId="58" xfId="4" applyFont="1" applyFill="1" applyBorder="1" applyAlignment="1">
      <alignment horizontal="left" vertical="center" wrapText="1" indent="1"/>
    </xf>
    <xf numFmtId="0" fontId="64" fillId="20" borderId="125" xfId="4" applyFont="1" applyFill="1" applyBorder="1" applyAlignment="1">
      <alignment horizontal="left" vertical="center" wrapText="1" indent="1"/>
    </xf>
    <xf numFmtId="0" fontId="60" fillId="20" borderId="114" xfId="4" applyFont="1" applyFill="1" applyBorder="1" applyAlignment="1">
      <alignment horizontal="left" vertical="center" wrapText="1" indent="1"/>
    </xf>
    <xf numFmtId="0" fontId="60" fillId="20" borderId="58" xfId="4" applyFont="1" applyFill="1" applyBorder="1" applyAlignment="1">
      <alignment horizontal="left" vertical="center" wrapText="1" indent="1"/>
    </xf>
    <xf numFmtId="0" fontId="60" fillId="20" borderId="125" xfId="4" applyFont="1" applyFill="1" applyBorder="1" applyAlignment="1">
      <alignment horizontal="left" vertical="center" wrapText="1" indent="1"/>
    </xf>
    <xf numFmtId="0" fontId="64" fillId="20" borderId="32" xfId="4" applyNumberFormat="1" applyFont="1" applyFill="1" applyBorder="1" applyAlignment="1">
      <alignment horizontal="left" wrapText="1"/>
    </xf>
    <xf numFmtId="0" fontId="64" fillId="20" borderId="0" xfId="4" applyNumberFormat="1" applyFont="1" applyFill="1" applyBorder="1" applyAlignment="1">
      <alignment horizontal="left" wrapText="1"/>
    </xf>
    <xf numFmtId="0" fontId="64" fillId="20" borderId="8" xfId="4" applyNumberFormat="1" applyFont="1" applyFill="1" applyBorder="1" applyAlignment="1">
      <alignment horizontal="left" wrapText="1"/>
    </xf>
    <xf numFmtId="0" fontId="64" fillId="20" borderId="32" xfId="4" applyFont="1" applyFill="1" applyBorder="1" applyAlignment="1">
      <alignment horizontal="left" vertical="center" wrapText="1"/>
    </xf>
    <xf numFmtId="0" fontId="64" fillId="20" borderId="0" xfId="4" applyFont="1" applyFill="1" applyBorder="1" applyAlignment="1">
      <alignment horizontal="left" vertical="center"/>
    </xf>
    <xf numFmtId="0" fontId="60" fillId="20" borderId="136" xfId="4" applyFont="1" applyFill="1" applyBorder="1" applyAlignment="1">
      <alignment wrapText="1"/>
    </xf>
    <xf numFmtId="0" fontId="60" fillId="20" borderId="57" xfId="4" applyFont="1" applyFill="1" applyBorder="1" applyAlignment="1">
      <alignment wrapText="1"/>
    </xf>
    <xf numFmtId="0" fontId="60" fillId="20" borderId="114" xfId="4" applyFont="1" applyFill="1" applyBorder="1" applyAlignment="1">
      <alignment horizontal="center" wrapText="1"/>
    </xf>
    <xf numFmtId="0" fontId="60" fillId="20" borderId="125" xfId="4" applyFont="1" applyFill="1" applyBorder="1" applyAlignment="1">
      <alignment horizontal="center" wrapText="1"/>
    </xf>
    <xf numFmtId="0" fontId="60" fillId="20" borderId="114" xfId="4" applyFont="1" applyFill="1" applyBorder="1" applyAlignment="1">
      <alignment horizontal="left" wrapText="1"/>
    </xf>
    <xf numFmtId="0" fontId="60" fillId="20" borderId="58" xfId="4" applyFont="1" applyFill="1" applyBorder="1" applyAlignment="1">
      <alignment horizontal="left" wrapText="1"/>
    </xf>
    <xf numFmtId="0" fontId="60" fillId="20" borderId="125" xfId="4" applyFont="1" applyFill="1" applyBorder="1" applyAlignment="1">
      <alignment horizontal="left" wrapText="1"/>
    </xf>
    <xf numFmtId="0" fontId="60" fillId="20" borderId="147" xfId="4" applyFont="1" applyFill="1" applyBorder="1" applyAlignment="1">
      <alignment wrapText="1"/>
    </xf>
    <xf numFmtId="0" fontId="60" fillId="20" borderId="43" xfId="4" applyFont="1" applyFill="1" applyBorder="1" applyAlignment="1">
      <alignment wrapText="1"/>
    </xf>
    <xf numFmtId="0" fontId="60" fillId="20" borderId="58" xfId="4" applyFont="1" applyFill="1" applyBorder="1" applyAlignment="1">
      <alignment horizontal="left"/>
    </xf>
    <xf numFmtId="0" fontId="60" fillId="20" borderId="125"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a:t>
            </a:r>
            <a:r>
              <a:rPr lang="en-US" baseline="0"/>
              <a:t> % JULY </a:t>
            </a:r>
            <a:r>
              <a:rPr lang="en-US"/>
              <a:t>2015</a:t>
            </a:r>
          </a:p>
        </c:rich>
      </c:tx>
      <c:layout>
        <c:manualLayout>
          <c:xMode val="edge"/>
          <c:yMode val="edge"/>
          <c:x val="0.27146145710908182"/>
          <c:y val="3.9613744026957998E-2"/>
        </c:manualLayout>
      </c:layout>
    </c:title>
    <c:view3D>
      <c:depthPercent val="100"/>
      <c:rAngAx val="1"/>
    </c:view3D>
    <c:plotArea>
      <c:layout>
        <c:manualLayout>
          <c:layoutTarget val="inner"/>
          <c:xMode val="edge"/>
          <c:yMode val="edge"/>
          <c:x val="0.17011914520148724"/>
          <c:y val="0.20720740004587293"/>
          <c:w val="0.73575068100714569"/>
          <c:h val="0.63125609298839802"/>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0.8296392058258415</c:v>
                </c:pt>
                <c:pt idx="1">
                  <c:v>0.80574293269978647</c:v>
                </c:pt>
              </c:numCache>
            </c:numRef>
          </c:val>
          <c:shape val="cylinder"/>
        </c:ser>
        <c:shape val="box"/>
        <c:axId val="91065728"/>
        <c:axId val="91067520"/>
        <c:axId val="0"/>
      </c:bar3DChart>
      <c:dateAx>
        <c:axId val="9106572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1067520"/>
        <c:crosses val="autoZero"/>
        <c:lblOffset val="100"/>
        <c:baseTimeUnit val="days"/>
      </c:dateAx>
      <c:valAx>
        <c:axId val="91067520"/>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1065728"/>
        <c:crosses val="autoZero"/>
        <c:crossBetween val="between"/>
      </c:valAx>
      <c:spPr>
        <a:noFill/>
        <a:ln w="25400">
          <a:noFill/>
        </a:ln>
      </c:spPr>
    </c:plotArea>
    <c:plotVisOnly val="1"/>
    <c:dispBlanksAs val="gap"/>
  </c:chart>
  <c:spPr>
    <a:ln cap="rnd">
      <a:solidFill>
        <a:srgbClr val="4F81BD"/>
      </a:solidFill>
    </a:ln>
    <a:effectLst>
      <a:outerShdw blurRad="76200" dist="508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2015</c:v>
                </c:pt>
              </c:strCache>
            </c:strRef>
          </c:tx>
          <c:spPr>
            <a:solidFill>
              <a:srgbClr val="00B0F0">
                <a:alpha val="58000"/>
              </a:srgbClr>
            </a:solidFill>
          </c:spPr>
          <c:dLbls>
            <c:dLbl>
              <c:idx val="0"/>
              <c:layout>
                <c:manualLayout>
                  <c:x val="1.1256852387122505E-2"/>
                  <c:y val="1.1704853095256314E-2"/>
                </c:manualLayout>
              </c:layout>
              <c:showVal val="1"/>
            </c:dLbl>
            <c:dLbl>
              <c:idx val="1"/>
              <c:layout>
                <c:manualLayout>
                  <c:x val="-1.2658227848101266E-2"/>
                  <c:y val="-6.2353873452077524E-3"/>
                </c:manualLayout>
              </c:layout>
              <c:showVal val="1"/>
            </c:dLbl>
            <c:dLbl>
              <c:idx val="2"/>
              <c:layout>
                <c:manualLayout>
                  <c:x val="3.7037775341373755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293649</c:v>
                </c:pt>
                <c:pt idx="1">
                  <c:v>159345</c:v>
                </c:pt>
                <c:pt idx="2">
                  <c:v>134304</c:v>
                </c:pt>
              </c:numCache>
            </c:numRef>
          </c:val>
        </c:ser>
        <c:ser>
          <c:idx val="1"/>
          <c:order val="1"/>
          <c:tx>
            <c:strRef>
              <c:f>'SUMMARY DASHBOARD'!$F$10</c:f>
              <c:strCache>
                <c:ptCount val="1"/>
                <c:pt idx="0">
                  <c:v>2014</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01E-2"/>
                </c:manualLayout>
              </c:layout>
              <c:showVal val="1"/>
            </c:dLbl>
            <c:dLbl>
              <c:idx val="2"/>
              <c:layout>
                <c:manualLayout>
                  <c:x val="5.9156450380411542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292124</c:v>
                </c:pt>
                <c:pt idx="1">
                  <c:v>153452</c:v>
                </c:pt>
                <c:pt idx="2">
                  <c:v>138672</c:v>
                </c:pt>
              </c:numCache>
            </c:numRef>
          </c:val>
        </c:ser>
        <c:shape val="box"/>
        <c:axId val="101165696"/>
        <c:axId val="100598144"/>
        <c:axId val="0"/>
      </c:bar3DChart>
      <c:catAx>
        <c:axId val="101165696"/>
        <c:scaling>
          <c:orientation val="minMax"/>
        </c:scaling>
        <c:axPos val="b"/>
        <c:numFmt formatCode="General" sourceLinked="1"/>
        <c:tickLblPos val="nextTo"/>
        <c:txPr>
          <a:bodyPr rot="-480000" anchor="b" anchorCtr="1"/>
          <a:lstStyle/>
          <a:p>
            <a:pPr>
              <a:defRPr sz="800" b="1"/>
            </a:pPr>
            <a:endParaRPr lang="en-US"/>
          </a:p>
        </c:txPr>
        <c:crossAx val="100598144"/>
        <c:crosses val="autoZero"/>
        <c:auto val="1"/>
        <c:lblAlgn val="ctr"/>
        <c:lblOffset val="100"/>
        <c:tickLblSkip val="1"/>
      </c:catAx>
      <c:valAx>
        <c:axId val="100598144"/>
        <c:scaling>
          <c:orientation val="minMax"/>
          <c:max val="3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01165696"/>
        <c:crosses val="autoZero"/>
        <c:crossBetween val="between"/>
        <c:majorUnit val="50000"/>
      </c:valAx>
    </c:plotArea>
    <c:legend>
      <c:legendPos val="r"/>
      <c:layout>
        <c:manualLayout>
          <c:xMode val="edge"/>
          <c:yMode val="edge"/>
          <c:x val="0.86473769892687713"/>
          <c:y val="0.38002378284748289"/>
          <c:w val="0.13042483254261991"/>
          <c:h val="0.19523143719185024"/>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966" l="0.70000000000000062" r="0.70000000000000062" t="0.750000000000009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278"/>
          <c:y val="3.6055957688260212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711"/>
          <c:h val="0.68175250820920108"/>
        </c:manualLayout>
      </c:layout>
      <c:bar3DChart>
        <c:barDir val="col"/>
        <c:grouping val="clustered"/>
        <c:ser>
          <c:idx val="0"/>
          <c:order val="0"/>
          <c:tx>
            <c:strRef>
              <c:f>'SUMMARY DASHBOARD'!$D$26</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DASHBOARD'!$E$26:$F$26</c:f>
              <c:numCache>
                <c:formatCode>#,##0</c:formatCode>
                <c:ptCount val="2"/>
                <c:pt idx="0">
                  <c:v>1644077</c:v>
                </c:pt>
                <c:pt idx="1">
                  <c:v>1585423</c:v>
                </c:pt>
              </c:numCache>
            </c:numRef>
          </c:val>
        </c:ser>
        <c:ser>
          <c:idx val="1"/>
          <c:order val="1"/>
          <c:tx>
            <c:strRef>
              <c:f>'SUMMARY DASHBOARD'!$D$27</c:f>
              <c:strCache>
                <c:ptCount val="1"/>
                <c:pt idx="0">
                  <c:v>No-Residentes</c:v>
                </c:pt>
              </c:strCache>
            </c:strRef>
          </c:tx>
          <c:dLbls>
            <c:dLbl>
              <c:idx val="0"/>
              <c:layout>
                <c:manualLayout>
                  <c:x val="6.976744186046541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DASHBOARD'!$E$27:$F$27</c:f>
              <c:numCache>
                <c:formatCode>#,##0_);[Red]\(#,##0\)</c:formatCode>
                <c:ptCount val="2"/>
                <c:pt idx="0">
                  <c:v>1117228</c:v>
                </c:pt>
                <c:pt idx="1">
                  <c:v>1061333</c:v>
                </c:pt>
              </c:numCache>
            </c:numRef>
          </c:val>
        </c:ser>
        <c:ser>
          <c:idx val="2"/>
          <c:order val="2"/>
          <c:tx>
            <c:strRef>
              <c:f>'SUMMARY DASHBOARD'!$D$28</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DASHBOARD'!$E$28:$F$28</c:f>
              <c:numCache>
                <c:formatCode>#,##0_);[Red]\(#,##0\)</c:formatCode>
                <c:ptCount val="2"/>
                <c:pt idx="0">
                  <c:v>526849</c:v>
                </c:pt>
                <c:pt idx="1">
                  <c:v>524090</c:v>
                </c:pt>
              </c:numCache>
            </c:numRef>
          </c:val>
        </c:ser>
        <c:gapWidth val="188"/>
        <c:shape val="cylinder"/>
        <c:axId val="100645504"/>
        <c:axId val="103690624"/>
        <c:axId val="0"/>
      </c:bar3DChart>
      <c:dateAx>
        <c:axId val="10064550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3690624"/>
        <c:crosses val="autoZero"/>
        <c:lblOffset val="100"/>
        <c:baseTimeUnit val="days"/>
      </c:dateAx>
      <c:valAx>
        <c:axId val="103690624"/>
        <c:scaling>
          <c:orientation val="minMax"/>
          <c:max val="2000000"/>
          <c:min val="10000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0645504"/>
        <c:crosses val="autoZero"/>
        <c:crossBetween val="between"/>
        <c:majorUnit val="500000"/>
      </c:valAx>
      <c:spPr>
        <a:noFill/>
        <a:ln w="25400">
          <a:noFill/>
        </a:ln>
      </c:spPr>
    </c:plotArea>
    <c:legend>
      <c:legendPos val="r"/>
      <c:layout>
        <c:manualLayout>
          <c:xMode val="edge"/>
          <c:yMode val="edge"/>
          <c:x val="0.82209556098779391"/>
          <c:y val="0.1406322989420162"/>
          <c:w val="0.1779044390122069"/>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7"/>
          <c:y val="4.1369906248555979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DASHBOARD'!$D$17</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25E-3"/>
                  <c:y val="-4.6210410065150075E-3"/>
                </c:manualLayout>
              </c:layout>
              <c:showVal val="1"/>
            </c:dLbl>
            <c:dLbl>
              <c:idx val="1"/>
              <c:layout>
                <c:manualLayout>
                  <c:x val="1.3595865210706453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DASHBOARD'!$E$16:$F$16</c:f>
              <c:numCache>
                <c:formatCode>0</c:formatCode>
                <c:ptCount val="2"/>
                <c:pt idx="0">
                  <c:v>2015</c:v>
                </c:pt>
                <c:pt idx="1">
                  <c:v>2014</c:v>
                </c:pt>
              </c:numCache>
            </c:numRef>
          </c:cat>
          <c:val>
            <c:numRef>
              <c:f>'SUMMARY DASHBOARD'!$E$17:$F$17</c:f>
              <c:numCache>
                <c:formatCode>0.0%</c:formatCode>
                <c:ptCount val="2"/>
                <c:pt idx="0">
                  <c:v>0.76041270285054818</c:v>
                </c:pt>
                <c:pt idx="1">
                  <c:v>0.73659343879472428</c:v>
                </c:pt>
              </c:numCache>
            </c:numRef>
          </c:val>
          <c:shape val="pyramid"/>
        </c:ser>
        <c:gapWidth val="198"/>
        <c:gapDepth val="39"/>
        <c:shape val="cone"/>
        <c:axId val="103860480"/>
        <c:axId val="103731200"/>
        <c:axId val="0"/>
      </c:bar3DChart>
      <c:dateAx>
        <c:axId val="103860480"/>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3731200"/>
        <c:crosses val="autoZero"/>
        <c:lblOffset val="100"/>
        <c:baseTimeUnit val="days"/>
      </c:dateAx>
      <c:valAx>
        <c:axId val="103731200"/>
        <c:scaling>
          <c:orientation val="minMax"/>
          <c:max val="0.85000000000000142"/>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3860480"/>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23"/>
          <c:w val="0.70046141732283462"/>
          <c:h val="0.64669472679551621"/>
        </c:manualLayout>
      </c:layout>
      <c:bar3DChart>
        <c:barDir val="col"/>
        <c:grouping val="clustered"/>
        <c:ser>
          <c:idx val="0"/>
          <c:order val="0"/>
          <c:tx>
            <c:strRef>
              <c:f>'SUMMARY DASHBOARD'!$D$21</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DASHBOARD'!$E$21:$F$21</c:f>
              <c:numCache>
                <c:formatCode>#,##0</c:formatCode>
                <c:ptCount val="2"/>
                <c:pt idx="0">
                  <c:v>2192155</c:v>
                </c:pt>
                <c:pt idx="1">
                  <c:v>2119046</c:v>
                </c:pt>
              </c:numCache>
            </c:numRef>
          </c:val>
        </c:ser>
        <c:ser>
          <c:idx val="1"/>
          <c:order val="1"/>
          <c:tx>
            <c:strRef>
              <c:f>'SUMMARY DASHBOARD'!$D$22</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DASHBOARD'!$E$22:$F$22</c:f>
              <c:numCache>
                <c:formatCode>#,##0_);[Red]\(#,##0\)</c:formatCode>
                <c:ptCount val="2"/>
                <c:pt idx="0">
                  <c:v>2882849</c:v>
                </c:pt>
                <c:pt idx="1">
                  <c:v>2876819</c:v>
                </c:pt>
              </c:numCache>
            </c:numRef>
          </c:val>
        </c:ser>
        <c:shape val="box"/>
        <c:axId val="103818368"/>
        <c:axId val="103819904"/>
        <c:axId val="0"/>
      </c:bar3DChart>
      <c:dateAx>
        <c:axId val="103818368"/>
        <c:scaling>
          <c:orientation val="minMax"/>
        </c:scaling>
        <c:axPos val="b"/>
        <c:numFmt formatCode="0" sourceLinked="0"/>
        <c:majorTickMark val="none"/>
        <c:tickLblPos val="nextTo"/>
        <c:txPr>
          <a:bodyPr rot="0" vert="horz"/>
          <a:lstStyle/>
          <a:p>
            <a:pPr>
              <a:defRPr sz="1000" b="1"/>
            </a:pPr>
            <a:endParaRPr lang="en-US"/>
          </a:p>
        </c:txPr>
        <c:crossAx val="103819904"/>
        <c:crosses val="autoZero"/>
        <c:lblOffset val="100"/>
        <c:baseTimeUnit val="days"/>
      </c:dateAx>
      <c:valAx>
        <c:axId val="103819904"/>
        <c:scaling>
          <c:orientation val="minMax"/>
          <c:max val="4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03818368"/>
        <c:crosses val="autoZero"/>
        <c:crossBetween val="between"/>
      </c:valAx>
      <c:spPr>
        <a:noFill/>
        <a:ln w="25400">
          <a:noFill/>
        </a:ln>
      </c:spPr>
    </c:plotArea>
    <c:legend>
      <c:legendPos val="r"/>
      <c:layout>
        <c:manualLayout>
          <c:xMode val="edge"/>
          <c:yMode val="edge"/>
          <c:x val="0.85227086614173264"/>
          <c:y val="0.32291672631830204"/>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579437</xdr:colOff>
      <xdr:row>1</xdr:row>
      <xdr:rowOff>134937</xdr:rowOff>
    </xdr:from>
    <xdr:to>
      <xdr:col>11</xdr:col>
      <xdr:colOff>777875</xdr:colOff>
      <xdr:row>10</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579437</xdr:colOff>
      <xdr:row>10</xdr:row>
      <xdr:rowOff>206375</xdr:rowOff>
    </xdr:from>
    <xdr:to>
      <xdr:col>11</xdr:col>
      <xdr:colOff>788988</xdr:colOff>
      <xdr:row>17</xdr:row>
      <xdr:rowOff>63501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547687</xdr:colOff>
      <xdr:row>36</xdr:row>
      <xdr:rowOff>85724</xdr:rowOff>
    </xdr:from>
    <xdr:to>
      <xdr:col>11</xdr:col>
      <xdr:colOff>809624</xdr:colOff>
      <xdr:row>50</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547688</xdr:colOff>
      <xdr:row>46</xdr:row>
      <xdr:rowOff>7938</xdr:rowOff>
    </xdr:from>
    <xdr:ext cx="416589" cy="233205"/>
    <xdr:sp macro="" textlink="">
      <xdr:nvSpPr>
        <xdr:cNvPr id="6" name="TextBox 5"/>
        <xdr:cNvSpPr txBox="1"/>
      </xdr:nvSpPr>
      <xdr:spPr>
        <a:xfrm>
          <a:off x="6635751" y="12414251"/>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0.5%</a:t>
          </a:r>
        </a:p>
      </xdr:txBody>
    </xdr:sp>
    <xdr:clientData/>
  </xdr:oneCellAnchor>
  <xdr:twoCellAnchor>
    <xdr:from>
      <xdr:col>7</xdr:col>
      <xdr:colOff>579438</xdr:colOff>
      <xdr:row>18</xdr:row>
      <xdr:rowOff>7938</xdr:rowOff>
    </xdr:from>
    <xdr:to>
      <xdr:col>11</xdr:col>
      <xdr:colOff>809625</xdr:colOff>
      <xdr:row>24</xdr:row>
      <xdr:rowOff>333376</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25</xdr:row>
      <xdr:rowOff>134940</xdr:rowOff>
    </xdr:from>
    <xdr:to>
      <xdr:col>11</xdr:col>
      <xdr:colOff>801687</xdr:colOff>
      <xdr:row>35</xdr:row>
      <xdr:rowOff>15875</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2.4</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JULY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0.2944</cdr:x>
      <cdr:y>0.35094</cdr:y>
    </cdr:from>
    <cdr:to>
      <cdr:x>0.60194</cdr:x>
      <cdr:y>0.38329</cdr:y>
    </cdr:to>
    <cdr:sp macro="" textlink="">
      <cdr:nvSpPr>
        <cdr:cNvPr id="5" name="Straight Arrow Connector 4"/>
        <cdr:cNvSpPr/>
      </cdr:nvSpPr>
      <cdr:spPr>
        <a:xfrm xmlns:a="http://schemas.openxmlformats.org/drawingml/2006/main" flipV="1">
          <a:off x="1803400" y="1377950"/>
          <a:ext cx="1883834" cy="127000"/>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0.40614</cdr:x>
      <cdr:y>0.24707</cdr:y>
    </cdr:from>
    <cdr:to>
      <cdr:x>0.49078</cdr:x>
      <cdr:y>0.32614</cdr:y>
    </cdr:to>
    <cdr:sp macro="" textlink="">
      <cdr:nvSpPr>
        <cdr:cNvPr id="6" name="TextBox 5"/>
        <cdr:cNvSpPr txBox="1"/>
      </cdr:nvSpPr>
      <cdr:spPr>
        <a:xfrm xmlns:a="http://schemas.openxmlformats.org/drawingml/2006/main">
          <a:off x="1421685" y="543617"/>
          <a:ext cx="296277" cy="1739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3.7%</a:t>
          </a:r>
        </a:p>
      </cdr:txBody>
    </cdr:sp>
  </cdr:relSizeAnchor>
  <cdr:relSizeAnchor xmlns:cdr="http://schemas.openxmlformats.org/drawingml/2006/chartDrawing">
    <cdr:from>
      <cdr:x>0.43118</cdr:x>
      <cdr:y>0.45861</cdr:y>
    </cdr:from>
    <cdr:to>
      <cdr:x>0.52808</cdr:x>
      <cdr:y>0.55065</cdr:y>
    </cdr:to>
    <cdr:sp macro="" textlink="">
      <cdr:nvSpPr>
        <cdr:cNvPr id="7" name="TextBox 6"/>
        <cdr:cNvSpPr txBox="1"/>
      </cdr:nvSpPr>
      <cdr:spPr>
        <a:xfrm xmlns:a="http://schemas.openxmlformats.org/drawingml/2006/main">
          <a:off x="1509326" y="1009068"/>
          <a:ext cx="339193" cy="20251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5.3%</a:t>
          </a:r>
        </a:p>
      </cdr:txBody>
    </cdr:sp>
  </cdr:relSizeAnchor>
  <cdr:relSizeAnchor xmlns:cdr="http://schemas.openxmlformats.org/drawingml/2006/chartDrawing">
    <cdr:from>
      <cdr:x>0.3588</cdr:x>
      <cdr:y>0.55431</cdr:y>
    </cdr:from>
    <cdr:to>
      <cdr:x>0.66634</cdr:x>
      <cdr:y>0.58666</cdr:y>
    </cdr:to>
    <cdr:sp macro="" textlink="">
      <cdr:nvSpPr>
        <cdr:cNvPr id="8" name="Straight Arrow Connector 7"/>
        <cdr:cNvSpPr/>
      </cdr:nvSpPr>
      <cdr:spPr>
        <a:xfrm xmlns:a="http://schemas.openxmlformats.org/drawingml/2006/main" flipV="1">
          <a:off x="1230312" y="1174750"/>
          <a:ext cx="1054554" cy="68560"/>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0.42181</cdr:x>
      <cdr:y>0.73274</cdr:y>
    </cdr:from>
    <cdr:to>
      <cdr:x>0.72935</cdr:x>
      <cdr:y>0.7651</cdr:y>
    </cdr:to>
    <cdr:sp macro="" textlink="">
      <cdr:nvSpPr>
        <cdr:cNvPr id="9" name="Straight Arrow Connector 8"/>
        <cdr:cNvSpPr/>
      </cdr:nvSpPr>
      <cdr:spPr>
        <a:xfrm xmlns:a="http://schemas.openxmlformats.org/drawingml/2006/main" flipV="1">
          <a:off x="1503314" y="1670399"/>
          <a:ext cx="1096053" cy="7376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2.4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0"/>
  <sheetViews>
    <sheetView tabSelected="1" zoomScale="120" zoomScaleNormal="120" workbookViewId="0">
      <selection activeCell="D3" sqref="D3:G3"/>
    </sheetView>
  </sheetViews>
  <sheetFormatPr defaultRowHeight="12.75"/>
  <cols>
    <col min="1" max="1" width="1.85546875" style="668" customWidth="1"/>
    <col min="2" max="2" width="2.7109375" style="668" customWidth="1"/>
    <col min="3" max="11" width="12.42578125" style="668" customWidth="1"/>
    <col min="12" max="12" width="15.28515625" style="668" customWidth="1"/>
    <col min="13" max="18" width="12.42578125" style="668" customWidth="1"/>
    <col min="19" max="256" width="9.140625" style="668"/>
    <col min="257" max="257" width="1.85546875" style="668" customWidth="1"/>
    <col min="258" max="258" width="2.7109375" style="668" customWidth="1"/>
    <col min="259" max="274" width="12.42578125" style="668" customWidth="1"/>
    <col min="275" max="512" width="9.140625" style="668"/>
    <col min="513" max="513" width="1.85546875" style="668" customWidth="1"/>
    <col min="514" max="514" width="2.7109375" style="668" customWidth="1"/>
    <col min="515" max="530" width="12.42578125" style="668" customWidth="1"/>
    <col min="531" max="768" width="9.140625" style="668"/>
    <col min="769" max="769" width="1.85546875" style="668" customWidth="1"/>
    <col min="770" max="770" width="2.7109375" style="668" customWidth="1"/>
    <col min="771" max="786" width="12.42578125" style="668" customWidth="1"/>
    <col min="787" max="1024" width="9.140625" style="668"/>
    <col min="1025" max="1025" width="1.85546875" style="668" customWidth="1"/>
    <col min="1026" max="1026" width="2.7109375" style="668" customWidth="1"/>
    <col min="1027" max="1042" width="12.42578125" style="668" customWidth="1"/>
    <col min="1043" max="1280" width="9.140625" style="668"/>
    <col min="1281" max="1281" width="1.85546875" style="668" customWidth="1"/>
    <col min="1282" max="1282" width="2.7109375" style="668" customWidth="1"/>
    <col min="1283" max="1298" width="12.42578125" style="668" customWidth="1"/>
    <col min="1299" max="1536" width="9.140625" style="668"/>
    <col min="1537" max="1537" width="1.85546875" style="668" customWidth="1"/>
    <col min="1538" max="1538" width="2.7109375" style="668" customWidth="1"/>
    <col min="1539" max="1554" width="12.42578125" style="668" customWidth="1"/>
    <col min="1555" max="1792" width="9.140625" style="668"/>
    <col min="1793" max="1793" width="1.85546875" style="668" customWidth="1"/>
    <col min="1794" max="1794" width="2.7109375" style="668" customWidth="1"/>
    <col min="1795" max="1810" width="12.42578125" style="668" customWidth="1"/>
    <col min="1811" max="2048" width="9.140625" style="668"/>
    <col min="2049" max="2049" width="1.85546875" style="668" customWidth="1"/>
    <col min="2050" max="2050" width="2.7109375" style="668" customWidth="1"/>
    <col min="2051" max="2066" width="12.42578125" style="668" customWidth="1"/>
    <col min="2067" max="2304" width="9.140625" style="668"/>
    <col min="2305" max="2305" width="1.85546875" style="668" customWidth="1"/>
    <col min="2306" max="2306" width="2.7109375" style="668" customWidth="1"/>
    <col min="2307" max="2322" width="12.42578125" style="668" customWidth="1"/>
    <col min="2323" max="2560" width="9.140625" style="668"/>
    <col min="2561" max="2561" width="1.85546875" style="668" customWidth="1"/>
    <col min="2562" max="2562" width="2.7109375" style="668" customWidth="1"/>
    <col min="2563" max="2578" width="12.42578125" style="668" customWidth="1"/>
    <col min="2579" max="2816" width="9.140625" style="668"/>
    <col min="2817" max="2817" width="1.85546875" style="668" customWidth="1"/>
    <col min="2818" max="2818" width="2.7109375" style="668" customWidth="1"/>
    <col min="2819" max="2834" width="12.42578125" style="668" customWidth="1"/>
    <col min="2835" max="3072" width="9.140625" style="668"/>
    <col min="3073" max="3073" width="1.85546875" style="668" customWidth="1"/>
    <col min="3074" max="3074" width="2.7109375" style="668" customWidth="1"/>
    <col min="3075" max="3090" width="12.42578125" style="668" customWidth="1"/>
    <col min="3091" max="3328" width="9.140625" style="668"/>
    <col min="3329" max="3329" width="1.85546875" style="668" customWidth="1"/>
    <col min="3330" max="3330" width="2.7109375" style="668" customWidth="1"/>
    <col min="3331" max="3346" width="12.42578125" style="668" customWidth="1"/>
    <col min="3347" max="3584" width="9.140625" style="668"/>
    <col min="3585" max="3585" width="1.85546875" style="668" customWidth="1"/>
    <col min="3586" max="3586" width="2.7109375" style="668" customWidth="1"/>
    <col min="3587" max="3602" width="12.42578125" style="668" customWidth="1"/>
    <col min="3603" max="3840" width="9.140625" style="668"/>
    <col min="3841" max="3841" width="1.85546875" style="668" customWidth="1"/>
    <col min="3842" max="3842" width="2.7109375" style="668" customWidth="1"/>
    <col min="3843" max="3858" width="12.42578125" style="668" customWidth="1"/>
    <col min="3859" max="4096" width="9.140625" style="668"/>
    <col min="4097" max="4097" width="1.85546875" style="668" customWidth="1"/>
    <col min="4098" max="4098" width="2.7109375" style="668" customWidth="1"/>
    <col min="4099" max="4114" width="12.42578125" style="668" customWidth="1"/>
    <col min="4115" max="4352" width="9.140625" style="668"/>
    <col min="4353" max="4353" width="1.85546875" style="668" customWidth="1"/>
    <col min="4354" max="4354" width="2.7109375" style="668" customWidth="1"/>
    <col min="4355" max="4370" width="12.42578125" style="668" customWidth="1"/>
    <col min="4371" max="4608" width="9.140625" style="668"/>
    <col min="4609" max="4609" width="1.85546875" style="668" customWidth="1"/>
    <col min="4610" max="4610" width="2.7109375" style="668" customWidth="1"/>
    <col min="4611" max="4626" width="12.42578125" style="668" customWidth="1"/>
    <col min="4627" max="4864" width="9.140625" style="668"/>
    <col min="4865" max="4865" width="1.85546875" style="668" customWidth="1"/>
    <col min="4866" max="4866" width="2.7109375" style="668" customWidth="1"/>
    <col min="4867" max="4882" width="12.42578125" style="668" customWidth="1"/>
    <col min="4883" max="5120" width="9.140625" style="668"/>
    <col min="5121" max="5121" width="1.85546875" style="668" customWidth="1"/>
    <col min="5122" max="5122" width="2.7109375" style="668" customWidth="1"/>
    <col min="5123" max="5138" width="12.42578125" style="668" customWidth="1"/>
    <col min="5139" max="5376" width="9.140625" style="668"/>
    <col min="5377" max="5377" width="1.85546875" style="668" customWidth="1"/>
    <col min="5378" max="5378" width="2.7109375" style="668" customWidth="1"/>
    <col min="5379" max="5394" width="12.42578125" style="668" customWidth="1"/>
    <col min="5395" max="5632" width="9.140625" style="668"/>
    <col min="5633" max="5633" width="1.85546875" style="668" customWidth="1"/>
    <col min="5634" max="5634" width="2.7109375" style="668" customWidth="1"/>
    <col min="5635" max="5650" width="12.42578125" style="668" customWidth="1"/>
    <col min="5651" max="5888" width="9.140625" style="668"/>
    <col min="5889" max="5889" width="1.85546875" style="668" customWidth="1"/>
    <col min="5890" max="5890" width="2.7109375" style="668" customWidth="1"/>
    <col min="5891" max="5906" width="12.42578125" style="668" customWidth="1"/>
    <col min="5907" max="6144" width="9.140625" style="668"/>
    <col min="6145" max="6145" width="1.85546875" style="668" customWidth="1"/>
    <col min="6146" max="6146" width="2.7109375" style="668" customWidth="1"/>
    <col min="6147" max="6162" width="12.42578125" style="668" customWidth="1"/>
    <col min="6163" max="6400" width="9.140625" style="668"/>
    <col min="6401" max="6401" width="1.85546875" style="668" customWidth="1"/>
    <col min="6402" max="6402" width="2.7109375" style="668" customWidth="1"/>
    <col min="6403" max="6418" width="12.42578125" style="668" customWidth="1"/>
    <col min="6419" max="6656" width="9.140625" style="668"/>
    <col min="6657" max="6657" width="1.85546875" style="668" customWidth="1"/>
    <col min="6658" max="6658" width="2.7109375" style="668" customWidth="1"/>
    <col min="6659" max="6674" width="12.42578125" style="668" customWidth="1"/>
    <col min="6675" max="6912" width="9.140625" style="668"/>
    <col min="6913" max="6913" width="1.85546875" style="668" customWidth="1"/>
    <col min="6914" max="6914" width="2.7109375" style="668" customWidth="1"/>
    <col min="6915" max="6930" width="12.42578125" style="668" customWidth="1"/>
    <col min="6931" max="7168" width="9.140625" style="668"/>
    <col min="7169" max="7169" width="1.85546875" style="668" customWidth="1"/>
    <col min="7170" max="7170" width="2.7109375" style="668" customWidth="1"/>
    <col min="7171" max="7186" width="12.42578125" style="668" customWidth="1"/>
    <col min="7187" max="7424" width="9.140625" style="668"/>
    <col min="7425" max="7425" width="1.85546875" style="668" customWidth="1"/>
    <col min="7426" max="7426" width="2.7109375" style="668" customWidth="1"/>
    <col min="7427" max="7442" width="12.42578125" style="668" customWidth="1"/>
    <col min="7443" max="7680" width="9.140625" style="668"/>
    <col min="7681" max="7681" width="1.85546875" style="668" customWidth="1"/>
    <col min="7682" max="7682" width="2.7109375" style="668" customWidth="1"/>
    <col min="7683" max="7698" width="12.42578125" style="668" customWidth="1"/>
    <col min="7699" max="7936" width="9.140625" style="668"/>
    <col min="7937" max="7937" width="1.85546875" style="668" customWidth="1"/>
    <col min="7938" max="7938" width="2.7109375" style="668" customWidth="1"/>
    <col min="7939" max="7954" width="12.42578125" style="668" customWidth="1"/>
    <col min="7955" max="8192" width="9.140625" style="668"/>
    <col min="8193" max="8193" width="1.85546875" style="668" customWidth="1"/>
    <col min="8194" max="8194" width="2.7109375" style="668" customWidth="1"/>
    <col min="8195" max="8210" width="12.42578125" style="668" customWidth="1"/>
    <col min="8211" max="8448" width="9.140625" style="668"/>
    <col min="8449" max="8449" width="1.85546875" style="668" customWidth="1"/>
    <col min="8450" max="8450" width="2.7109375" style="668" customWidth="1"/>
    <col min="8451" max="8466" width="12.42578125" style="668" customWidth="1"/>
    <col min="8467" max="8704" width="9.140625" style="668"/>
    <col min="8705" max="8705" width="1.85546875" style="668" customWidth="1"/>
    <col min="8706" max="8706" width="2.7109375" style="668" customWidth="1"/>
    <col min="8707" max="8722" width="12.42578125" style="668" customWidth="1"/>
    <col min="8723" max="8960" width="9.140625" style="668"/>
    <col min="8961" max="8961" width="1.85546875" style="668" customWidth="1"/>
    <col min="8962" max="8962" width="2.7109375" style="668" customWidth="1"/>
    <col min="8963" max="8978" width="12.42578125" style="668" customWidth="1"/>
    <col min="8979" max="9216" width="9.140625" style="668"/>
    <col min="9217" max="9217" width="1.85546875" style="668" customWidth="1"/>
    <col min="9218" max="9218" width="2.7109375" style="668" customWidth="1"/>
    <col min="9219" max="9234" width="12.42578125" style="668" customWidth="1"/>
    <col min="9235" max="9472" width="9.140625" style="668"/>
    <col min="9473" max="9473" width="1.85546875" style="668" customWidth="1"/>
    <col min="9474" max="9474" width="2.7109375" style="668" customWidth="1"/>
    <col min="9475" max="9490" width="12.42578125" style="668" customWidth="1"/>
    <col min="9491" max="9728" width="9.140625" style="668"/>
    <col min="9729" max="9729" width="1.85546875" style="668" customWidth="1"/>
    <col min="9730" max="9730" width="2.7109375" style="668" customWidth="1"/>
    <col min="9731" max="9746" width="12.42578125" style="668" customWidth="1"/>
    <col min="9747" max="9984" width="9.140625" style="668"/>
    <col min="9985" max="9985" width="1.85546875" style="668" customWidth="1"/>
    <col min="9986" max="9986" width="2.7109375" style="668" customWidth="1"/>
    <col min="9987" max="10002" width="12.42578125" style="668" customWidth="1"/>
    <col min="10003" max="10240" width="9.140625" style="668"/>
    <col min="10241" max="10241" width="1.85546875" style="668" customWidth="1"/>
    <col min="10242" max="10242" width="2.7109375" style="668" customWidth="1"/>
    <col min="10243" max="10258" width="12.42578125" style="668" customWidth="1"/>
    <col min="10259" max="10496" width="9.140625" style="668"/>
    <col min="10497" max="10497" width="1.85546875" style="668" customWidth="1"/>
    <col min="10498" max="10498" width="2.7109375" style="668" customWidth="1"/>
    <col min="10499" max="10514" width="12.42578125" style="668" customWidth="1"/>
    <col min="10515" max="10752" width="9.140625" style="668"/>
    <col min="10753" max="10753" width="1.85546875" style="668" customWidth="1"/>
    <col min="10754" max="10754" width="2.7109375" style="668" customWidth="1"/>
    <col min="10755" max="10770" width="12.42578125" style="668" customWidth="1"/>
    <col min="10771" max="11008" width="9.140625" style="668"/>
    <col min="11009" max="11009" width="1.85546875" style="668" customWidth="1"/>
    <col min="11010" max="11010" width="2.7109375" style="668" customWidth="1"/>
    <col min="11011" max="11026" width="12.42578125" style="668" customWidth="1"/>
    <col min="11027" max="11264" width="9.140625" style="668"/>
    <col min="11265" max="11265" width="1.85546875" style="668" customWidth="1"/>
    <col min="11266" max="11266" width="2.7109375" style="668" customWidth="1"/>
    <col min="11267" max="11282" width="12.42578125" style="668" customWidth="1"/>
    <col min="11283" max="11520" width="9.140625" style="668"/>
    <col min="11521" max="11521" width="1.85546875" style="668" customWidth="1"/>
    <col min="11522" max="11522" width="2.7109375" style="668" customWidth="1"/>
    <col min="11523" max="11538" width="12.42578125" style="668" customWidth="1"/>
    <col min="11539" max="11776" width="9.140625" style="668"/>
    <col min="11777" max="11777" width="1.85546875" style="668" customWidth="1"/>
    <col min="11778" max="11778" width="2.7109375" style="668" customWidth="1"/>
    <col min="11779" max="11794" width="12.42578125" style="668" customWidth="1"/>
    <col min="11795" max="12032" width="9.140625" style="668"/>
    <col min="12033" max="12033" width="1.85546875" style="668" customWidth="1"/>
    <col min="12034" max="12034" width="2.7109375" style="668" customWidth="1"/>
    <col min="12035" max="12050" width="12.42578125" style="668" customWidth="1"/>
    <col min="12051" max="12288" width="9.140625" style="668"/>
    <col min="12289" max="12289" width="1.85546875" style="668" customWidth="1"/>
    <col min="12290" max="12290" width="2.7109375" style="668" customWidth="1"/>
    <col min="12291" max="12306" width="12.42578125" style="668" customWidth="1"/>
    <col min="12307" max="12544" width="9.140625" style="668"/>
    <col min="12545" max="12545" width="1.85546875" style="668" customWidth="1"/>
    <col min="12546" max="12546" width="2.7109375" style="668" customWidth="1"/>
    <col min="12547" max="12562" width="12.42578125" style="668" customWidth="1"/>
    <col min="12563" max="12800" width="9.140625" style="668"/>
    <col min="12801" max="12801" width="1.85546875" style="668" customWidth="1"/>
    <col min="12802" max="12802" width="2.7109375" style="668" customWidth="1"/>
    <col min="12803" max="12818" width="12.42578125" style="668" customWidth="1"/>
    <col min="12819" max="13056" width="9.140625" style="668"/>
    <col min="13057" max="13057" width="1.85546875" style="668" customWidth="1"/>
    <col min="13058" max="13058" width="2.7109375" style="668" customWidth="1"/>
    <col min="13059" max="13074" width="12.42578125" style="668" customWidth="1"/>
    <col min="13075" max="13312" width="9.140625" style="668"/>
    <col min="13313" max="13313" width="1.85546875" style="668" customWidth="1"/>
    <col min="13314" max="13314" width="2.7109375" style="668" customWidth="1"/>
    <col min="13315" max="13330" width="12.42578125" style="668" customWidth="1"/>
    <col min="13331" max="13568" width="9.140625" style="668"/>
    <col min="13569" max="13569" width="1.85546875" style="668" customWidth="1"/>
    <col min="13570" max="13570" width="2.7109375" style="668" customWidth="1"/>
    <col min="13571" max="13586" width="12.42578125" style="668" customWidth="1"/>
    <col min="13587" max="13824" width="9.140625" style="668"/>
    <col min="13825" max="13825" width="1.85546875" style="668" customWidth="1"/>
    <col min="13826" max="13826" width="2.7109375" style="668" customWidth="1"/>
    <col min="13827" max="13842" width="12.42578125" style="668" customWidth="1"/>
    <col min="13843" max="14080" width="9.140625" style="668"/>
    <col min="14081" max="14081" width="1.85546875" style="668" customWidth="1"/>
    <col min="14082" max="14082" width="2.7109375" style="668" customWidth="1"/>
    <col min="14083" max="14098" width="12.42578125" style="668" customWidth="1"/>
    <col min="14099" max="14336" width="9.140625" style="668"/>
    <col min="14337" max="14337" width="1.85546875" style="668" customWidth="1"/>
    <col min="14338" max="14338" width="2.7109375" style="668" customWidth="1"/>
    <col min="14339" max="14354" width="12.42578125" style="668" customWidth="1"/>
    <col min="14355" max="14592" width="9.140625" style="668"/>
    <col min="14593" max="14593" width="1.85546875" style="668" customWidth="1"/>
    <col min="14594" max="14594" width="2.7109375" style="668" customWidth="1"/>
    <col min="14595" max="14610" width="12.42578125" style="668" customWidth="1"/>
    <col min="14611" max="14848" width="9.140625" style="668"/>
    <col min="14849" max="14849" width="1.85546875" style="668" customWidth="1"/>
    <col min="14850" max="14850" width="2.7109375" style="668" customWidth="1"/>
    <col min="14851" max="14866" width="12.42578125" style="668" customWidth="1"/>
    <col min="14867" max="15104" width="9.140625" style="668"/>
    <col min="15105" max="15105" width="1.85546875" style="668" customWidth="1"/>
    <col min="15106" max="15106" width="2.7109375" style="668" customWidth="1"/>
    <col min="15107" max="15122" width="12.42578125" style="668" customWidth="1"/>
    <col min="15123" max="15360" width="9.140625" style="668"/>
    <col min="15361" max="15361" width="1.85546875" style="668" customWidth="1"/>
    <col min="15362" max="15362" width="2.7109375" style="668" customWidth="1"/>
    <col min="15363" max="15378" width="12.42578125" style="668" customWidth="1"/>
    <col min="15379" max="15616" width="9.140625" style="668"/>
    <col min="15617" max="15617" width="1.85546875" style="668" customWidth="1"/>
    <col min="15618" max="15618" width="2.7109375" style="668" customWidth="1"/>
    <col min="15619" max="15634" width="12.42578125" style="668" customWidth="1"/>
    <col min="15635" max="15872" width="9.140625" style="668"/>
    <col min="15873" max="15873" width="1.85546875" style="668" customWidth="1"/>
    <col min="15874" max="15874" width="2.7109375" style="668" customWidth="1"/>
    <col min="15875" max="15890" width="12.42578125" style="668" customWidth="1"/>
    <col min="15891" max="16128" width="9.140625" style="668"/>
    <col min="16129" max="16129" width="1.85546875" style="668" customWidth="1"/>
    <col min="16130" max="16130" width="2.7109375" style="668" customWidth="1"/>
    <col min="16131" max="16146" width="12.42578125" style="668" customWidth="1"/>
    <col min="16147" max="16384" width="9.140625" style="668"/>
  </cols>
  <sheetData>
    <row r="1" spans="1:29" ht="74.25" customHeight="1">
      <c r="A1" s="794"/>
      <c r="B1" s="665"/>
      <c r="C1" s="665"/>
      <c r="D1" s="665"/>
      <c r="E1" s="665"/>
      <c r="F1" s="665"/>
      <c r="G1" s="666"/>
      <c r="H1" s="665"/>
      <c r="I1" s="665"/>
      <c r="J1" s="665"/>
      <c r="K1" s="665"/>
      <c r="L1" s="667"/>
    </row>
    <row r="2" spans="1:29" ht="28.5">
      <c r="A2" s="795"/>
      <c r="B2" s="669"/>
      <c r="C2" s="796" t="s">
        <v>136</v>
      </c>
      <c r="D2" s="796"/>
      <c r="E2" s="796"/>
      <c r="F2" s="796"/>
      <c r="G2" s="796"/>
      <c r="H2" s="796"/>
      <c r="I2" s="670"/>
      <c r="J2" s="670"/>
      <c r="K2" s="671"/>
      <c r="L2" s="672"/>
      <c r="M2" s="673"/>
      <c r="N2" s="673"/>
      <c r="O2" s="673"/>
      <c r="P2" s="673"/>
      <c r="Q2" s="673"/>
      <c r="R2" s="673"/>
      <c r="S2" s="673"/>
      <c r="T2" s="673"/>
      <c r="U2" s="673"/>
      <c r="V2" s="673"/>
      <c r="W2" s="673"/>
      <c r="X2" s="673"/>
      <c r="Y2" s="673"/>
      <c r="Z2" s="673"/>
      <c r="AA2" s="673"/>
      <c r="AB2" s="673"/>
      <c r="AC2" s="673"/>
    </row>
    <row r="3" spans="1:29" ht="18.75">
      <c r="A3" s="795"/>
      <c r="B3" s="671"/>
      <c r="C3" s="671"/>
      <c r="D3" s="797" t="s">
        <v>185</v>
      </c>
      <c r="E3" s="797"/>
      <c r="F3" s="797"/>
      <c r="G3" s="797"/>
      <c r="H3" s="671"/>
      <c r="I3" s="671"/>
      <c r="J3" s="671"/>
      <c r="K3" s="671"/>
      <c r="L3" s="672"/>
      <c r="M3" s="673"/>
      <c r="N3" s="673"/>
      <c r="O3" s="673"/>
      <c r="P3" s="673"/>
      <c r="Q3" s="673"/>
      <c r="R3" s="673"/>
      <c r="S3" s="673"/>
      <c r="T3" s="673"/>
      <c r="U3" s="673"/>
      <c r="V3" s="673"/>
      <c r="W3" s="673"/>
      <c r="X3" s="673"/>
      <c r="Y3" s="673"/>
      <c r="Z3" s="673"/>
      <c r="AA3" s="673"/>
      <c r="AB3" s="673"/>
      <c r="AC3" s="673"/>
    </row>
    <row r="4" spans="1:29">
      <c r="A4" s="795"/>
      <c r="B4" s="671"/>
      <c r="C4" s="671"/>
      <c r="D4" s="671"/>
      <c r="E4" s="671"/>
      <c r="F4" s="671"/>
      <c r="G4" s="671"/>
      <c r="H4" s="671"/>
      <c r="I4" s="671"/>
      <c r="J4" s="671"/>
      <c r="K4" s="671"/>
      <c r="L4" s="672"/>
      <c r="M4" s="673"/>
      <c r="N4" s="673"/>
      <c r="O4" s="673"/>
      <c r="P4" s="673"/>
      <c r="Q4" s="673"/>
      <c r="R4" s="673"/>
      <c r="S4" s="673"/>
      <c r="T4" s="673"/>
      <c r="U4" s="673"/>
      <c r="V4" s="673"/>
      <c r="W4" s="673"/>
      <c r="X4" s="673"/>
      <c r="Y4" s="673"/>
      <c r="Z4" s="673"/>
      <c r="AA4" s="673"/>
      <c r="AB4" s="673"/>
      <c r="AC4" s="673"/>
    </row>
    <row r="5" spans="1:29" ht="15.75">
      <c r="A5" s="795"/>
      <c r="B5" s="674"/>
      <c r="C5" s="798" t="s">
        <v>137</v>
      </c>
      <c r="D5" s="798"/>
      <c r="E5" s="798"/>
      <c r="F5" s="798"/>
      <c r="G5" s="798"/>
      <c r="H5" s="798"/>
      <c r="I5" s="671"/>
      <c r="J5" s="671"/>
      <c r="K5" s="671"/>
      <c r="L5" s="672"/>
      <c r="M5" s="673"/>
      <c r="N5" s="673"/>
      <c r="O5" s="673"/>
      <c r="P5" s="673"/>
      <c r="Q5" s="673"/>
      <c r="R5" s="673"/>
      <c r="S5" s="673"/>
      <c r="T5" s="673"/>
      <c r="U5" s="673"/>
      <c r="V5" s="673"/>
      <c r="W5" s="673"/>
      <c r="X5" s="673"/>
      <c r="Y5" s="673"/>
      <c r="Z5" s="673"/>
      <c r="AA5" s="673"/>
      <c r="AB5" s="673"/>
      <c r="AC5" s="673"/>
    </row>
    <row r="6" spans="1:29" ht="13.5" thickBot="1">
      <c r="A6" s="795"/>
      <c r="B6" s="671"/>
      <c r="C6" s="671"/>
      <c r="D6" s="671"/>
      <c r="E6" s="671"/>
      <c r="F6" s="671"/>
      <c r="G6" s="671"/>
      <c r="H6" s="671"/>
      <c r="I6" s="671"/>
      <c r="J6" s="671"/>
      <c r="K6" s="671"/>
      <c r="L6" s="672"/>
      <c r="M6" s="673"/>
      <c r="N6" s="673"/>
      <c r="O6" s="673"/>
      <c r="P6" s="673"/>
      <c r="Q6" s="673"/>
      <c r="R6" s="673"/>
      <c r="S6" s="673"/>
      <c r="T6" s="673"/>
      <c r="U6" s="673"/>
      <c r="V6" s="673"/>
      <c r="W6" s="673"/>
      <c r="X6" s="673"/>
      <c r="Y6" s="673"/>
      <c r="Z6" s="673"/>
      <c r="AA6" s="673"/>
      <c r="AB6" s="673"/>
      <c r="AC6" s="673"/>
    </row>
    <row r="7" spans="1:29" ht="25.5" customHeight="1" thickBot="1">
      <c r="A7" s="795"/>
      <c r="B7" s="675"/>
      <c r="C7" s="676"/>
      <c r="D7" s="675"/>
      <c r="E7" s="677">
        <v>2015</v>
      </c>
      <c r="F7" s="678">
        <v>2014</v>
      </c>
      <c r="G7" s="679" t="s">
        <v>8</v>
      </c>
      <c r="H7" s="671"/>
      <c r="I7" s="671"/>
      <c r="J7" s="671"/>
      <c r="K7" s="675"/>
      <c r="L7" s="680"/>
      <c r="M7" s="681"/>
      <c r="N7" s="682"/>
      <c r="O7" s="673"/>
      <c r="P7" s="673"/>
      <c r="Q7" s="673"/>
      <c r="R7" s="673"/>
      <c r="S7" s="673"/>
      <c r="T7" s="673"/>
      <c r="U7" s="673"/>
      <c r="V7" s="673"/>
      <c r="W7" s="673"/>
      <c r="X7" s="673"/>
      <c r="Y7" s="673"/>
      <c r="Z7" s="673"/>
      <c r="AA7" s="673"/>
      <c r="AB7" s="673"/>
      <c r="AC7" s="673"/>
    </row>
    <row r="8" spans="1:29" ht="25.5" customHeight="1" thickBot="1">
      <c r="A8" s="795"/>
      <c r="B8" s="683"/>
      <c r="C8" s="684"/>
      <c r="D8" s="685" t="s">
        <v>138</v>
      </c>
      <c r="E8" s="686">
        <f>'REG+OCC BY CLASS JULY 2015'!K6</f>
        <v>0.8296392058258415</v>
      </c>
      <c r="F8" s="687">
        <f>'REG+OCC BY CLASS JULY 2015'!L6</f>
        <v>0.80574293269978647</v>
      </c>
      <c r="G8" s="688">
        <f>'REG+OCC BY CLASS JULY 2015'!M6</f>
        <v>2.4</v>
      </c>
      <c r="H8" s="671"/>
      <c r="I8" s="671"/>
      <c r="J8" s="671"/>
      <c r="K8" s="683"/>
      <c r="L8" s="689"/>
      <c r="M8" s="690"/>
      <c r="N8" s="691"/>
      <c r="O8" s="673"/>
      <c r="P8" s="673"/>
      <c r="Q8" s="673"/>
      <c r="R8" s="673"/>
      <c r="S8" s="673"/>
      <c r="T8" s="673"/>
      <c r="U8" s="673"/>
      <c r="V8" s="673"/>
      <c r="W8" s="673"/>
      <c r="X8" s="673"/>
      <c r="Y8" s="673"/>
      <c r="Z8" s="673"/>
      <c r="AA8" s="673"/>
      <c r="AB8" s="673"/>
      <c r="AC8" s="673"/>
    </row>
    <row r="9" spans="1:29" ht="17.25" customHeight="1" thickBot="1">
      <c r="A9" s="795"/>
      <c r="B9" s="683"/>
      <c r="C9" s="684"/>
      <c r="D9" s="692"/>
      <c r="E9" s="693"/>
      <c r="F9" s="694"/>
      <c r="G9" s="695"/>
      <c r="H9" s="671"/>
      <c r="I9" s="671"/>
      <c r="J9" s="671"/>
      <c r="K9" s="683"/>
      <c r="L9" s="689"/>
      <c r="M9" s="690"/>
      <c r="N9" s="691"/>
      <c r="O9" s="673"/>
      <c r="P9" s="673"/>
      <c r="Q9" s="673"/>
      <c r="R9" s="673"/>
      <c r="S9" s="673"/>
      <c r="T9" s="673"/>
      <c r="U9" s="673"/>
      <c r="V9" s="673"/>
      <c r="W9" s="673"/>
      <c r="X9" s="673"/>
      <c r="Y9" s="673"/>
      <c r="Z9" s="673"/>
      <c r="AA9" s="673"/>
      <c r="AB9" s="673"/>
      <c r="AC9" s="673"/>
    </row>
    <row r="10" spans="1:29" ht="25.5" customHeight="1" thickBot="1">
      <c r="A10" s="795"/>
      <c r="B10" s="683"/>
      <c r="C10" s="684"/>
      <c r="D10" s="696"/>
      <c r="E10" s="677">
        <v>2015</v>
      </c>
      <c r="F10" s="678">
        <v>2014</v>
      </c>
      <c r="G10" s="679" t="s">
        <v>8</v>
      </c>
      <c r="H10" s="671"/>
      <c r="I10" s="671"/>
      <c r="J10" s="671"/>
      <c r="K10" s="683"/>
      <c r="L10" s="689"/>
      <c r="M10" s="690"/>
      <c r="N10" s="691"/>
      <c r="O10" s="673"/>
      <c r="P10" s="673"/>
      <c r="Q10" s="673"/>
      <c r="R10" s="673"/>
      <c r="S10" s="673"/>
      <c r="T10" s="673"/>
      <c r="U10" s="673"/>
      <c r="V10" s="673"/>
      <c r="W10" s="673"/>
      <c r="X10" s="673"/>
      <c r="Y10" s="673"/>
      <c r="Z10" s="673"/>
      <c r="AA10" s="673"/>
      <c r="AB10" s="673"/>
      <c r="AC10" s="673"/>
    </row>
    <row r="11" spans="1:29" ht="30" customHeight="1" thickBot="1">
      <c r="A11" s="795"/>
      <c r="B11" s="683"/>
      <c r="C11" s="697"/>
      <c r="D11" s="698" t="s">
        <v>139</v>
      </c>
      <c r="E11" s="699">
        <f>'REG+OCC BY CLASS JULY 2015'!B6</f>
        <v>293649</v>
      </c>
      <c r="F11" s="700">
        <f>'REG+OCC BY CLASS JULY 2015'!C6</f>
        <v>292124</v>
      </c>
      <c r="G11" s="701">
        <f>'REG+OCC BY CLASS JULY 2015'!D6</f>
        <v>5.2203858635374023E-3</v>
      </c>
      <c r="H11" s="671"/>
      <c r="I11" s="671"/>
      <c r="J11" s="671"/>
      <c r="K11" s="683"/>
      <c r="L11" s="702"/>
      <c r="M11" s="703"/>
      <c r="N11" s="691"/>
      <c r="O11" s="673"/>
      <c r="P11" s="673"/>
      <c r="Q11" s="673"/>
      <c r="R11" s="673"/>
      <c r="S11" s="673"/>
      <c r="T11" s="673"/>
      <c r="U11" s="673"/>
      <c r="V11" s="673"/>
      <c r="W11" s="673"/>
      <c r="X11" s="673"/>
      <c r="Y11" s="673"/>
      <c r="Z11" s="673"/>
      <c r="AA11" s="673"/>
      <c r="AB11" s="673"/>
      <c r="AC11" s="673"/>
    </row>
    <row r="12" spans="1:29" ht="28.5" customHeight="1" thickBot="1">
      <c r="A12" s="795"/>
      <c r="B12" s="683"/>
      <c r="C12" s="697"/>
      <c r="D12" s="704" t="s">
        <v>140</v>
      </c>
      <c r="E12" s="705">
        <f>'REG+OCC BY CLASS JULY 2015'!E6</f>
        <v>159345</v>
      </c>
      <c r="F12" s="705">
        <f>'REG+OCC BY CLASS JULY 2015'!F6</f>
        <v>153452</v>
      </c>
      <c r="G12" s="706">
        <f>'REG+OCC BY CLASS JULY 2015'!G6</f>
        <v>3.8402888199567289E-2</v>
      </c>
      <c r="H12" s="671"/>
      <c r="I12" s="671"/>
      <c r="J12" s="671"/>
      <c r="K12" s="683"/>
      <c r="L12" s="702"/>
      <c r="M12" s="703"/>
      <c r="N12" s="691"/>
      <c r="O12" s="673"/>
      <c r="P12" s="673"/>
      <c r="Q12" s="673"/>
      <c r="R12" s="673"/>
      <c r="S12" s="673"/>
      <c r="T12" s="673"/>
      <c r="U12" s="673"/>
      <c r="V12" s="673"/>
      <c r="W12" s="673"/>
      <c r="X12" s="673"/>
      <c r="Y12" s="673"/>
      <c r="Z12" s="673"/>
      <c r="AA12" s="673"/>
      <c r="AB12" s="673"/>
      <c r="AC12" s="673"/>
    </row>
    <row r="13" spans="1:29" ht="25.5" customHeight="1" thickBot="1">
      <c r="A13" s="795"/>
      <c r="B13" s="683"/>
      <c r="C13" s="697"/>
      <c r="D13" s="704" t="s">
        <v>141</v>
      </c>
      <c r="E13" s="705">
        <f>'REG+OCC BY CLASS JULY 2015'!H6</f>
        <v>134304</v>
      </c>
      <c r="F13" s="705">
        <f>'REG+OCC BY CLASS JULY 2015'!I6</f>
        <v>138672</v>
      </c>
      <c r="G13" s="706">
        <f>'REG+OCC BY CLASS JULY 2015'!J6</f>
        <v>-3.1498788508134305E-2</v>
      </c>
      <c r="H13" s="671"/>
      <c r="I13" s="671"/>
      <c r="J13" s="671"/>
      <c r="K13" s="683"/>
      <c r="L13" s="702"/>
      <c r="M13" s="703"/>
      <c r="N13" s="691"/>
      <c r="O13" s="673"/>
      <c r="P13" s="673"/>
      <c r="Q13" s="673"/>
      <c r="R13" s="673"/>
      <c r="S13" s="673"/>
      <c r="T13" s="673"/>
      <c r="U13" s="673"/>
      <c r="V13" s="673"/>
      <c r="W13" s="673"/>
      <c r="X13" s="673"/>
      <c r="Y13" s="673"/>
      <c r="Z13" s="673"/>
      <c r="AA13" s="673"/>
      <c r="AB13" s="673"/>
      <c r="AC13" s="673"/>
    </row>
    <row r="14" spans="1:29" ht="17.25" customHeight="1">
      <c r="A14" s="795"/>
      <c r="B14" s="683"/>
      <c r="C14" s="697"/>
      <c r="D14" s="707"/>
      <c r="E14" s="708"/>
      <c r="F14" s="709"/>
      <c r="G14" s="710"/>
      <c r="H14" s="671"/>
      <c r="I14" s="671"/>
      <c r="J14" s="671"/>
      <c r="K14" s="683"/>
      <c r="L14" s="702"/>
      <c r="M14" s="703"/>
      <c r="N14" s="691"/>
      <c r="O14" s="673"/>
      <c r="P14" s="673"/>
      <c r="Q14" s="673"/>
      <c r="R14" s="673"/>
      <c r="S14" s="673"/>
      <c r="T14" s="673"/>
      <c r="U14" s="673"/>
      <c r="V14" s="673"/>
      <c r="W14" s="673"/>
      <c r="X14" s="673"/>
      <c r="Y14" s="673"/>
      <c r="Z14" s="673"/>
      <c r="AA14" s="673"/>
      <c r="AB14" s="673"/>
      <c r="AC14" s="673"/>
    </row>
    <row r="15" spans="1:29" ht="25.5" customHeight="1" thickBot="1">
      <c r="A15" s="795"/>
      <c r="B15" s="683"/>
      <c r="C15" s="697"/>
      <c r="D15" s="683"/>
      <c r="E15" s="799" t="s">
        <v>186</v>
      </c>
      <c r="F15" s="800"/>
      <c r="G15" s="800"/>
      <c r="H15" s="671"/>
      <c r="I15" s="671"/>
      <c r="J15" s="671"/>
      <c r="K15" s="683"/>
      <c r="L15" s="702"/>
      <c r="M15" s="703"/>
      <c r="N15" s="691"/>
      <c r="O15" s="673"/>
      <c r="P15" s="673"/>
      <c r="Q15" s="673"/>
      <c r="R15" s="673"/>
      <c r="S15" s="673"/>
      <c r="T15" s="673"/>
      <c r="U15" s="673"/>
      <c r="V15" s="673"/>
      <c r="W15" s="673"/>
      <c r="X15" s="673"/>
      <c r="Y15" s="673"/>
      <c r="Z15" s="673"/>
      <c r="AA15" s="673"/>
      <c r="AB15" s="673"/>
      <c r="AC15" s="673"/>
    </row>
    <row r="16" spans="1:29" ht="31.5" customHeight="1" thickBot="1">
      <c r="A16" s="795"/>
      <c r="B16" s="683"/>
      <c r="C16" s="697"/>
      <c r="D16" s="696"/>
      <c r="E16" s="711">
        <v>2015</v>
      </c>
      <c r="F16" s="712">
        <v>2014</v>
      </c>
      <c r="G16" s="713" t="s">
        <v>8</v>
      </c>
      <c r="H16" s="671"/>
      <c r="I16" s="671"/>
      <c r="J16" s="671"/>
      <c r="K16" s="683"/>
      <c r="L16" s="702"/>
      <c r="M16" s="703"/>
      <c r="N16" s="691"/>
      <c r="O16" s="673"/>
      <c r="P16" s="673"/>
      <c r="Q16" s="673"/>
      <c r="R16" s="673"/>
      <c r="S16" s="673"/>
      <c r="T16" s="673"/>
      <c r="U16" s="673"/>
      <c r="V16" s="673"/>
      <c r="W16" s="673"/>
      <c r="X16" s="673"/>
      <c r="Y16" s="673"/>
      <c r="Z16" s="673"/>
      <c r="AA16" s="673"/>
      <c r="AB16" s="673"/>
      <c r="AC16" s="673"/>
    </row>
    <row r="17" spans="1:32" ht="30.75" customHeight="1" thickBot="1">
      <c r="A17" s="795"/>
      <c r="B17" s="714"/>
      <c r="C17" s="714"/>
      <c r="D17" s="715" t="s">
        <v>138</v>
      </c>
      <c r="E17" s="716">
        <f>'REG+OCC BY CLASS CY 2015'!K6</f>
        <v>0.76041270285054818</v>
      </c>
      <c r="F17" s="717">
        <f>'REG+OCC BY CLASS CY 2015'!L6</f>
        <v>0.73659343879472428</v>
      </c>
      <c r="G17" s="718">
        <f>'REG+OCC BY CLASS CY 2015'!M6</f>
        <v>2.4</v>
      </c>
      <c r="H17" s="714"/>
      <c r="I17" s="671"/>
      <c r="J17" s="671"/>
      <c r="K17" s="671"/>
      <c r="L17" s="672"/>
      <c r="M17" s="673"/>
      <c r="N17" s="719"/>
      <c r="O17" s="673"/>
      <c r="P17" s="673"/>
      <c r="Q17" s="673"/>
      <c r="R17" s="673"/>
      <c r="S17" s="673"/>
      <c r="T17" s="673"/>
      <c r="U17" s="673"/>
      <c r="V17" s="673"/>
      <c r="W17" s="673"/>
      <c r="X17" s="673"/>
      <c r="Y17" s="673"/>
      <c r="Z17" s="673"/>
      <c r="AA17" s="673"/>
      <c r="AB17" s="673"/>
      <c r="AC17" s="673"/>
    </row>
    <row r="18" spans="1:32" ht="20.25" customHeight="1">
      <c r="A18" s="795"/>
      <c r="B18" s="714"/>
      <c r="C18" s="714"/>
      <c r="D18" s="720"/>
      <c r="E18" s="721"/>
      <c r="F18" s="721"/>
      <c r="G18" s="722"/>
      <c r="H18" s="714"/>
      <c r="I18" s="671"/>
      <c r="J18" s="671"/>
      <c r="K18" s="671"/>
      <c r="L18" s="672"/>
      <c r="M18" s="673"/>
      <c r="N18" s="673"/>
      <c r="O18" s="673"/>
      <c r="P18" s="673"/>
      <c r="Q18" s="673"/>
      <c r="R18" s="673"/>
      <c r="S18" s="673"/>
      <c r="T18" s="673"/>
      <c r="U18" s="673"/>
      <c r="V18" s="673"/>
      <c r="W18" s="673"/>
      <c r="X18" s="673"/>
      <c r="Y18" s="673"/>
      <c r="Z18" s="673"/>
      <c r="AA18" s="673"/>
      <c r="AB18" s="673"/>
      <c r="AC18" s="673"/>
      <c r="AD18" s="673"/>
      <c r="AE18" s="673"/>
      <c r="AF18" s="673"/>
    </row>
    <row r="19" spans="1:32" ht="25.5" customHeight="1" thickBot="1">
      <c r="A19" s="795"/>
      <c r="B19" s="714"/>
      <c r="C19" s="723"/>
      <c r="D19" s="714"/>
      <c r="E19" s="801" t="s">
        <v>186</v>
      </c>
      <c r="F19" s="802"/>
      <c r="G19" s="802"/>
      <c r="H19" s="714"/>
      <c r="I19" s="671"/>
      <c r="J19" s="671"/>
      <c r="K19" s="671"/>
      <c r="L19" s="672"/>
      <c r="M19" s="673"/>
      <c r="N19" s="673"/>
      <c r="O19" s="673"/>
      <c r="P19" s="673"/>
      <c r="Q19" s="673"/>
      <c r="R19" s="673"/>
      <c r="S19" s="673"/>
      <c r="T19" s="673"/>
      <c r="U19" s="673"/>
      <c r="V19" s="673"/>
      <c r="W19" s="673"/>
      <c r="X19" s="673"/>
      <c r="Y19" s="673"/>
      <c r="Z19" s="673"/>
      <c r="AA19" s="673"/>
      <c r="AB19" s="673"/>
      <c r="AC19" s="673"/>
      <c r="AD19" s="673"/>
      <c r="AE19" s="673"/>
      <c r="AF19" s="673"/>
    </row>
    <row r="20" spans="1:32" ht="31.5" customHeight="1" thickBot="1">
      <c r="A20" s="795"/>
      <c r="B20" s="714"/>
      <c r="C20" s="724"/>
      <c r="D20" s="696"/>
      <c r="E20" s="711">
        <v>2015</v>
      </c>
      <c r="F20" s="712">
        <v>2014</v>
      </c>
      <c r="G20" s="713" t="s">
        <v>8</v>
      </c>
      <c r="H20" s="725"/>
      <c r="I20" s="726"/>
      <c r="J20" s="671"/>
      <c r="K20" s="671"/>
      <c r="L20" s="672"/>
      <c r="M20" s="673"/>
      <c r="N20" s="673"/>
      <c r="O20" s="673"/>
      <c r="P20" s="673"/>
      <c r="Q20" s="673"/>
      <c r="R20" s="673"/>
      <c r="S20" s="673"/>
      <c r="T20" s="673"/>
      <c r="U20" s="673"/>
      <c r="V20" s="673"/>
      <c r="W20" s="673"/>
      <c r="X20" s="673"/>
      <c r="Y20" s="673"/>
      <c r="Z20" s="673"/>
      <c r="AA20" s="673"/>
      <c r="AB20" s="673"/>
      <c r="AC20" s="673"/>
      <c r="AD20" s="673"/>
      <c r="AE20" s="673"/>
      <c r="AF20" s="673"/>
    </row>
    <row r="21" spans="1:32" ht="30" customHeight="1" thickBot="1">
      <c r="A21" s="795"/>
      <c r="B21" s="714"/>
      <c r="C21" s="727"/>
      <c r="D21" s="698" t="s">
        <v>142</v>
      </c>
      <c r="E21" s="699">
        <f>'REG+OCC BY CLASS CY 2015'!N6</f>
        <v>2192155</v>
      </c>
      <c r="F21" s="700">
        <f>'REG+OCC BY CLASS CY 2015'!O6</f>
        <v>2119046</v>
      </c>
      <c r="G21" s="701">
        <f>'REG+OCC BY CLASS CY 2015'!P6</f>
        <v>3.4500902764734699E-2</v>
      </c>
      <c r="H21" s="714"/>
      <c r="I21" s="671"/>
      <c r="J21" s="671"/>
      <c r="K21" s="671"/>
      <c r="L21" s="672"/>
      <c r="M21" s="673"/>
      <c r="N21" s="673"/>
      <c r="O21" s="673"/>
      <c r="P21" s="673"/>
      <c r="Q21" s="673"/>
      <c r="R21" s="673"/>
      <c r="S21" s="673"/>
      <c r="T21" s="673"/>
      <c r="U21" s="673"/>
      <c r="V21" s="673"/>
      <c r="W21" s="673"/>
      <c r="X21" s="673"/>
      <c r="Y21" s="673"/>
      <c r="Z21" s="673"/>
      <c r="AA21" s="673"/>
      <c r="AB21" s="673"/>
      <c r="AC21" s="673"/>
      <c r="AD21" s="673"/>
      <c r="AE21" s="673"/>
      <c r="AF21" s="673"/>
    </row>
    <row r="22" spans="1:32" ht="30.75" thickBot="1">
      <c r="A22" s="795"/>
      <c r="B22" s="728"/>
      <c r="C22" s="729"/>
      <c r="D22" s="704" t="s">
        <v>143</v>
      </c>
      <c r="E22" s="705">
        <f>'REG+OCC BY CLASS CY 2015'!Q6</f>
        <v>2882849</v>
      </c>
      <c r="F22" s="705">
        <f>'REG+OCC BY CLASS CY 2015'!R6</f>
        <v>2876819</v>
      </c>
      <c r="G22" s="706">
        <f>'REG+OCC BY CLASS CY 2015'!S6</f>
        <v>2.0960651330514711E-3</v>
      </c>
      <c r="H22" s="723"/>
      <c r="I22" s="671"/>
      <c r="J22" s="671"/>
      <c r="K22" s="671"/>
      <c r="L22" s="672"/>
      <c r="M22" s="673"/>
      <c r="N22" s="673"/>
      <c r="O22" s="673"/>
      <c r="P22" s="673"/>
      <c r="Q22" s="673"/>
      <c r="R22" s="673"/>
      <c r="S22" s="673"/>
      <c r="T22" s="673"/>
      <c r="U22" s="673"/>
      <c r="V22" s="673"/>
      <c r="W22" s="673"/>
      <c r="X22" s="673"/>
      <c r="Y22" s="673"/>
      <c r="Z22" s="673"/>
      <c r="AA22" s="673"/>
      <c r="AB22" s="673"/>
      <c r="AC22" s="673"/>
      <c r="AD22" s="673"/>
      <c r="AE22" s="673"/>
      <c r="AF22" s="673"/>
    </row>
    <row r="23" spans="1:32" ht="24" customHeight="1">
      <c r="A23" s="795"/>
      <c r="B23" s="671"/>
      <c r="C23" s="730"/>
      <c r="D23" s="714"/>
      <c r="E23" s="714"/>
      <c r="F23" s="714"/>
      <c r="G23" s="714"/>
      <c r="H23" s="724"/>
      <c r="I23" s="724"/>
      <c r="J23" s="671"/>
      <c r="K23" s="671"/>
      <c r="L23" s="672"/>
      <c r="M23" s="673"/>
      <c r="N23" s="673"/>
      <c r="O23" s="673"/>
      <c r="P23" s="673"/>
      <c r="Q23" s="673"/>
      <c r="R23" s="673"/>
      <c r="S23" s="673"/>
      <c r="T23" s="673"/>
      <c r="U23" s="673"/>
      <c r="V23" s="673"/>
      <c r="W23" s="673"/>
      <c r="X23" s="673"/>
      <c r="Y23" s="673"/>
      <c r="Z23" s="673"/>
      <c r="AA23" s="673"/>
      <c r="AB23" s="673"/>
      <c r="AC23" s="673"/>
      <c r="AD23" s="673"/>
      <c r="AE23" s="673"/>
      <c r="AF23" s="673"/>
    </row>
    <row r="24" spans="1:32" ht="13.5" customHeight="1" thickBot="1">
      <c r="A24" s="795"/>
      <c r="B24" s="671"/>
      <c r="C24" s="730"/>
      <c r="D24" s="714"/>
      <c r="E24" s="801" t="s">
        <v>186</v>
      </c>
      <c r="F24" s="802"/>
      <c r="G24" s="802"/>
      <c r="H24" s="714"/>
      <c r="I24" s="671"/>
      <c r="J24" s="671"/>
      <c r="K24" s="671"/>
      <c r="L24" s="672"/>
      <c r="M24" s="673"/>
      <c r="N24" s="673"/>
      <c r="O24" s="673"/>
      <c r="P24" s="673"/>
      <c r="Q24" s="673"/>
      <c r="R24" s="673"/>
      <c r="S24" s="673"/>
      <c r="T24" s="673"/>
      <c r="U24" s="673"/>
      <c r="V24" s="673"/>
      <c r="W24" s="673"/>
      <c r="X24" s="673"/>
      <c r="Y24" s="673"/>
      <c r="Z24" s="673"/>
      <c r="AA24" s="673"/>
      <c r="AB24" s="673"/>
      <c r="AC24" s="673"/>
      <c r="AD24" s="673"/>
      <c r="AE24" s="673"/>
      <c r="AF24" s="673"/>
    </row>
    <row r="25" spans="1:32" ht="30" customHeight="1" thickBot="1">
      <c r="A25" s="795"/>
      <c r="B25" s="731"/>
      <c r="C25" s="730"/>
      <c r="D25" s="696"/>
      <c r="E25" s="711">
        <v>2015</v>
      </c>
      <c r="F25" s="712">
        <v>2014</v>
      </c>
      <c r="G25" s="713" t="s">
        <v>8</v>
      </c>
      <c r="H25" s="729"/>
      <c r="I25" s="671"/>
      <c r="J25" s="671"/>
      <c r="K25" s="671"/>
      <c r="L25" s="672"/>
      <c r="M25" s="673"/>
      <c r="N25" s="673"/>
      <c r="O25" s="673"/>
      <c r="P25" s="673"/>
      <c r="Q25" s="673"/>
      <c r="R25" s="673"/>
      <c r="S25" s="673"/>
      <c r="T25" s="673"/>
      <c r="U25" s="673"/>
      <c r="V25" s="673"/>
      <c r="W25" s="673"/>
      <c r="X25" s="673"/>
      <c r="Y25" s="673"/>
      <c r="Z25" s="673"/>
      <c r="AA25" s="673"/>
      <c r="AB25" s="673"/>
      <c r="AC25" s="673"/>
      <c r="AD25" s="673"/>
      <c r="AE25" s="673"/>
      <c r="AF25" s="673"/>
    </row>
    <row r="26" spans="1:32" ht="30" customHeight="1" thickBot="1">
      <c r="A26" s="795"/>
      <c r="B26" s="731"/>
      <c r="C26" s="730"/>
      <c r="D26" s="698" t="s">
        <v>139</v>
      </c>
      <c r="E26" s="699">
        <f>'REG+OCC BY CLASS CY 2015'!B6</f>
        <v>1644077</v>
      </c>
      <c r="F26" s="700">
        <f>'REG+OCC BY CLASS CY 2015'!C6</f>
        <v>1585423</v>
      </c>
      <c r="G26" s="701">
        <f>'REG+OCC BY CLASS CY 2015'!D6</f>
        <v>3.6995804905063191E-2</v>
      </c>
      <c r="H26" s="729"/>
      <c r="I26" s="671"/>
      <c r="J26" s="671"/>
      <c r="K26" s="671"/>
      <c r="L26" s="672"/>
      <c r="M26" s="673"/>
      <c r="N26" s="673"/>
      <c r="O26" s="719"/>
      <c r="P26" s="673"/>
      <c r="Q26" s="673"/>
      <c r="R26" s="673"/>
      <c r="S26" s="673"/>
      <c r="T26" s="673"/>
      <c r="U26" s="673"/>
      <c r="V26" s="673"/>
      <c r="W26" s="673"/>
      <c r="X26" s="673"/>
      <c r="Y26" s="673"/>
      <c r="Z26" s="673"/>
      <c r="AA26" s="673"/>
      <c r="AB26" s="673"/>
      <c r="AC26" s="673"/>
      <c r="AD26" s="673"/>
      <c r="AE26" s="673"/>
      <c r="AF26" s="673"/>
    </row>
    <row r="27" spans="1:32" ht="30" customHeight="1" thickBot="1">
      <c r="A27" s="795"/>
      <c r="B27" s="731"/>
      <c r="C27" s="730"/>
      <c r="D27" s="704" t="s">
        <v>140</v>
      </c>
      <c r="E27" s="705">
        <f>'REG+OCC BY CLASS CY 2015'!E6</f>
        <v>1117228</v>
      </c>
      <c r="F27" s="705">
        <f>'REG+OCC BY CLASS CY 2015'!F6</f>
        <v>1061333</v>
      </c>
      <c r="G27" s="706">
        <f>'REG+OCC BY CLASS CY 2015'!G6</f>
        <v>5.2664903475158127E-2</v>
      </c>
      <c r="H27" s="729"/>
      <c r="I27" s="671"/>
      <c r="J27" s="671"/>
      <c r="K27" s="671"/>
      <c r="L27" s="672"/>
      <c r="M27" s="673"/>
      <c r="N27" s="673"/>
      <c r="O27" s="673"/>
      <c r="P27" s="673"/>
      <c r="Q27" s="673"/>
      <c r="R27" s="673"/>
      <c r="S27" s="673"/>
      <c r="T27" s="673"/>
      <c r="U27" s="673"/>
      <c r="V27" s="673"/>
      <c r="W27" s="673"/>
      <c r="X27" s="673"/>
      <c r="Y27" s="673"/>
      <c r="Z27" s="673"/>
      <c r="AA27" s="673"/>
      <c r="AB27" s="673"/>
      <c r="AC27" s="673"/>
      <c r="AD27" s="673"/>
      <c r="AE27" s="673"/>
      <c r="AF27" s="673"/>
    </row>
    <row r="28" spans="1:32" ht="30" customHeight="1" thickBot="1">
      <c r="A28" s="795"/>
      <c r="B28" s="731"/>
      <c r="C28" s="730"/>
      <c r="D28" s="704" t="s">
        <v>141</v>
      </c>
      <c r="E28" s="705">
        <f>'REG+OCC BY CLASS CY 2015'!H6</f>
        <v>526849</v>
      </c>
      <c r="F28" s="705">
        <f>'REG+OCC BY CLASS CY 2015'!I6</f>
        <v>524090</v>
      </c>
      <c r="G28" s="706">
        <f>'REG+OCC BY CLASS CY 2015'!J6</f>
        <v>5.2643629910893164E-3</v>
      </c>
      <c r="H28" s="729"/>
      <c r="I28" s="671"/>
      <c r="J28" s="671"/>
      <c r="K28" s="671"/>
      <c r="L28" s="672"/>
      <c r="M28" s="673"/>
      <c r="N28" s="673"/>
      <c r="O28" s="673"/>
      <c r="P28" s="673"/>
      <c r="Q28" s="673"/>
      <c r="R28" s="673"/>
      <c r="S28" s="673"/>
      <c r="T28" s="673"/>
      <c r="U28" s="673"/>
      <c r="V28" s="673"/>
      <c r="W28" s="673"/>
      <c r="X28" s="673"/>
      <c r="Y28" s="673"/>
      <c r="Z28" s="673"/>
      <c r="AA28" s="673"/>
      <c r="AB28" s="673"/>
      <c r="AC28" s="673"/>
      <c r="AD28" s="673"/>
      <c r="AE28" s="673"/>
      <c r="AF28" s="673"/>
    </row>
    <row r="29" spans="1:32" ht="15" customHeight="1">
      <c r="A29" s="795"/>
      <c r="B29" s="731"/>
      <c r="C29" s="730"/>
      <c r="D29" s="730"/>
      <c r="E29" s="730"/>
      <c r="F29" s="730"/>
      <c r="G29" s="730"/>
      <c r="H29" s="729"/>
      <c r="I29" s="671"/>
      <c r="J29" s="671"/>
      <c r="K29" s="671"/>
      <c r="L29" s="672"/>
      <c r="M29" s="673"/>
      <c r="N29" s="732"/>
      <c r="O29" s="673"/>
      <c r="P29" s="673"/>
      <c r="Q29" s="673"/>
      <c r="R29" s="673"/>
      <c r="S29" s="673"/>
      <c r="T29" s="673"/>
      <c r="U29" s="673"/>
      <c r="V29" s="673"/>
      <c r="W29" s="673"/>
      <c r="X29" s="673"/>
      <c r="Y29" s="673"/>
      <c r="Z29" s="673"/>
      <c r="AA29" s="673"/>
      <c r="AB29" s="673"/>
      <c r="AC29" s="673"/>
      <c r="AD29" s="673"/>
      <c r="AE29" s="673"/>
      <c r="AF29" s="673"/>
    </row>
    <row r="30" spans="1:32" ht="15" customHeight="1">
      <c r="A30" s="795"/>
      <c r="B30" s="731"/>
      <c r="C30" s="803" t="s">
        <v>187</v>
      </c>
      <c r="D30" s="803"/>
      <c r="E30" s="803"/>
      <c r="F30" s="803"/>
      <c r="G30" s="803"/>
      <c r="H30" s="729"/>
      <c r="I30" s="671"/>
      <c r="J30" s="671"/>
      <c r="K30" s="671"/>
      <c r="L30" s="672"/>
      <c r="M30" s="673"/>
      <c r="N30" s="673"/>
      <c r="O30" s="673"/>
      <c r="P30" s="673"/>
      <c r="Q30" s="673"/>
      <c r="R30" s="673"/>
      <c r="S30" s="673"/>
      <c r="T30" s="673"/>
      <c r="U30" s="673"/>
      <c r="V30" s="673"/>
      <c r="W30" s="673"/>
      <c r="X30" s="673"/>
      <c r="Y30" s="673"/>
      <c r="Z30" s="673"/>
      <c r="AA30" s="673"/>
      <c r="AB30" s="673"/>
      <c r="AC30" s="673"/>
      <c r="AD30" s="673"/>
      <c r="AE30" s="673"/>
      <c r="AF30" s="673"/>
    </row>
    <row r="31" spans="1:32" ht="15" customHeight="1">
      <c r="A31" s="795"/>
      <c r="B31" s="731"/>
      <c r="C31" s="803"/>
      <c r="D31" s="803"/>
      <c r="E31" s="803"/>
      <c r="F31" s="803"/>
      <c r="G31" s="803"/>
      <c r="H31" s="729"/>
      <c r="I31" s="671"/>
      <c r="J31" s="671"/>
      <c r="K31" s="671"/>
      <c r="L31" s="672"/>
      <c r="M31" s="673"/>
      <c r="N31" s="719"/>
      <c r="O31" s="673"/>
      <c r="P31" s="673"/>
      <c r="Q31" s="673"/>
      <c r="R31" s="673"/>
      <c r="S31" s="673"/>
      <c r="T31" s="673"/>
      <c r="U31" s="673"/>
      <c r="V31" s="673"/>
      <c r="W31" s="673"/>
      <c r="X31" s="673"/>
      <c r="Y31" s="673"/>
      <c r="Z31" s="673"/>
      <c r="AA31" s="673"/>
      <c r="AB31" s="673"/>
      <c r="AC31" s="673"/>
      <c r="AD31" s="673"/>
      <c r="AE31" s="673"/>
      <c r="AF31" s="673"/>
    </row>
    <row r="32" spans="1:32" ht="14.25" customHeight="1">
      <c r="A32" s="795"/>
      <c r="B32" s="731"/>
      <c r="C32" s="803" t="s">
        <v>144</v>
      </c>
      <c r="D32" s="803"/>
      <c r="E32" s="803"/>
      <c r="F32" s="803"/>
      <c r="G32" s="803"/>
      <c r="H32" s="729"/>
      <c r="I32" s="671"/>
      <c r="J32" s="671"/>
      <c r="K32" s="671"/>
      <c r="L32" s="672"/>
      <c r="M32" s="673"/>
      <c r="N32" s="673"/>
      <c r="O32" s="673"/>
      <c r="P32" s="673"/>
      <c r="Q32" s="673"/>
      <c r="R32" s="673"/>
      <c r="S32" s="673"/>
      <c r="T32" s="673"/>
      <c r="U32" s="673"/>
      <c r="V32" s="673"/>
      <c r="W32" s="673"/>
      <c r="X32" s="673"/>
      <c r="Y32" s="673"/>
      <c r="Z32" s="673"/>
      <c r="AA32" s="673"/>
      <c r="AB32" s="673"/>
      <c r="AC32" s="673"/>
      <c r="AD32" s="673"/>
      <c r="AE32" s="673"/>
      <c r="AF32" s="673"/>
    </row>
    <row r="33" spans="1:32" ht="12.75" customHeight="1" thickBot="1">
      <c r="A33" s="733"/>
      <c r="B33" s="731"/>
      <c r="C33" s="784" t="s">
        <v>145</v>
      </c>
      <c r="D33" s="784"/>
      <c r="E33" s="784"/>
      <c r="F33" s="784"/>
      <c r="G33" s="784"/>
      <c r="H33" s="729"/>
      <c r="I33" s="671"/>
      <c r="J33" s="671"/>
      <c r="K33" s="671"/>
      <c r="L33" s="672"/>
      <c r="M33" s="673"/>
      <c r="N33" s="719"/>
      <c r="O33" s="673"/>
      <c r="P33" s="673"/>
      <c r="Q33" s="673"/>
      <c r="R33" s="673"/>
      <c r="S33" s="673"/>
      <c r="T33" s="673"/>
      <c r="U33" s="673"/>
      <c r="V33" s="673"/>
      <c r="W33" s="673"/>
      <c r="X33" s="673"/>
      <c r="Y33" s="673"/>
      <c r="Z33" s="673"/>
      <c r="AA33" s="673"/>
      <c r="AB33" s="673"/>
      <c r="AC33" s="673"/>
      <c r="AD33" s="673"/>
      <c r="AE33" s="673"/>
      <c r="AF33" s="673"/>
    </row>
    <row r="34" spans="1:32" ht="12.75" customHeight="1" thickTop="1">
      <c r="A34" s="733"/>
      <c r="B34" s="731"/>
      <c r="C34" s="785" t="s">
        <v>189</v>
      </c>
      <c r="D34" s="786"/>
      <c r="E34" s="786"/>
      <c r="F34" s="786"/>
      <c r="G34" s="787"/>
      <c r="H34" s="729"/>
      <c r="I34" s="671"/>
      <c r="J34" s="671"/>
      <c r="K34" s="671"/>
      <c r="L34" s="672"/>
      <c r="M34" s="673"/>
      <c r="N34" s="673"/>
      <c r="O34" s="673"/>
      <c r="P34" s="673"/>
      <c r="Q34" s="673"/>
      <c r="R34" s="673"/>
      <c r="S34" s="673"/>
      <c r="T34" s="673"/>
      <c r="U34" s="673"/>
      <c r="V34" s="673"/>
      <c r="W34" s="673"/>
      <c r="X34" s="673"/>
      <c r="Y34" s="673"/>
      <c r="Z34" s="673"/>
      <c r="AA34" s="673"/>
      <c r="AB34" s="673"/>
      <c r="AC34" s="673"/>
      <c r="AD34" s="673"/>
      <c r="AE34" s="673"/>
      <c r="AF34" s="673"/>
    </row>
    <row r="35" spans="1:32" ht="12.75" customHeight="1">
      <c r="A35" s="733"/>
      <c r="B35" s="731"/>
      <c r="C35" s="788"/>
      <c r="D35" s="789"/>
      <c r="E35" s="789"/>
      <c r="F35" s="789"/>
      <c r="G35" s="790"/>
      <c r="H35" s="729"/>
      <c r="I35" s="671"/>
      <c r="J35" s="671"/>
      <c r="K35" s="671"/>
      <c r="L35" s="672"/>
      <c r="M35" s="673"/>
      <c r="N35" s="673"/>
      <c r="O35" s="673"/>
      <c r="P35" s="673"/>
      <c r="Q35" s="673"/>
      <c r="R35" s="673"/>
      <c r="S35" s="673"/>
      <c r="T35" s="673"/>
      <c r="U35" s="673"/>
      <c r="V35" s="673"/>
      <c r="W35" s="673"/>
      <c r="X35" s="673"/>
      <c r="Y35" s="673"/>
      <c r="Z35" s="673"/>
      <c r="AA35" s="673"/>
      <c r="AB35" s="673"/>
      <c r="AC35" s="673"/>
      <c r="AD35" s="673"/>
      <c r="AE35" s="673"/>
      <c r="AF35" s="673"/>
    </row>
    <row r="36" spans="1:32" ht="12.75" customHeight="1">
      <c r="A36" s="734"/>
      <c r="B36" s="731"/>
      <c r="C36" s="788"/>
      <c r="D36" s="789"/>
      <c r="E36" s="789"/>
      <c r="F36" s="789"/>
      <c r="G36" s="790"/>
      <c r="H36" s="729"/>
      <c r="I36" s="671"/>
      <c r="J36" s="671"/>
      <c r="K36" s="671"/>
      <c r="L36" s="672"/>
      <c r="M36" s="673"/>
      <c r="N36" s="673"/>
      <c r="O36" s="673"/>
      <c r="P36" s="673"/>
      <c r="Q36" s="673"/>
      <c r="R36" s="673"/>
      <c r="S36" s="673"/>
      <c r="T36" s="673"/>
      <c r="U36" s="673"/>
      <c r="V36" s="673"/>
      <c r="W36" s="673"/>
      <c r="X36" s="673"/>
      <c r="Y36" s="673"/>
      <c r="Z36" s="673"/>
      <c r="AA36" s="673"/>
      <c r="AB36" s="673"/>
      <c r="AC36" s="673"/>
      <c r="AD36" s="673"/>
      <c r="AE36" s="673"/>
      <c r="AF36" s="673"/>
    </row>
    <row r="37" spans="1:32" s="736" customFormat="1" ht="12.75" customHeight="1">
      <c r="A37" s="734"/>
      <c r="B37" s="731"/>
      <c r="C37" s="788"/>
      <c r="D37" s="789"/>
      <c r="E37" s="789"/>
      <c r="F37" s="789"/>
      <c r="G37" s="790"/>
      <c r="H37" s="729"/>
      <c r="I37" s="671"/>
      <c r="J37" s="671"/>
      <c r="K37" s="671"/>
      <c r="L37" s="672"/>
      <c r="M37" s="735"/>
      <c r="N37" s="735"/>
      <c r="O37" s="735"/>
      <c r="P37" s="735"/>
      <c r="Q37" s="735"/>
      <c r="R37" s="735"/>
      <c r="S37" s="735"/>
      <c r="T37" s="735"/>
      <c r="U37" s="735"/>
      <c r="V37" s="735"/>
      <c r="W37" s="735"/>
      <c r="X37" s="735"/>
      <c r="Y37" s="735"/>
      <c r="Z37" s="735"/>
      <c r="AA37" s="735"/>
      <c r="AB37" s="735"/>
      <c r="AC37" s="735"/>
      <c r="AD37" s="735"/>
      <c r="AE37" s="735"/>
      <c r="AF37" s="735"/>
    </row>
    <row r="38" spans="1:32" s="736" customFormat="1" ht="12.75" customHeight="1">
      <c r="A38" s="734"/>
      <c r="B38" s="731"/>
      <c r="C38" s="788"/>
      <c r="D38" s="789"/>
      <c r="E38" s="789"/>
      <c r="F38" s="789"/>
      <c r="G38" s="790"/>
      <c r="H38" s="729"/>
      <c r="I38" s="671"/>
      <c r="J38" s="671"/>
      <c r="K38" s="671"/>
      <c r="L38" s="672"/>
      <c r="M38" s="735"/>
      <c r="N38" s="735"/>
      <c r="O38" s="735"/>
      <c r="P38" s="735"/>
      <c r="Q38" s="735"/>
      <c r="R38" s="735"/>
      <c r="S38" s="735"/>
      <c r="T38" s="735"/>
      <c r="U38" s="735"/>
      <c r="V38" s="735"/>
      <c r="W38" s="735"/>
      <c r="X38" s="735"/>
      <c r="Y38" s="735"/>
      <c r="Z38" s="735"/>
      <c r="AA38" s="735"/>
      <c r="AB38" s="735"/>
      <c r="AC38" s="735"/>
      <c r="AD38" s="735"/>
      <c r="AE38" s="735"/>
      <c r="AF38" s="735"/>
    </row>
    <row r="39" spans="1:32" s="736" customFormat="1" ht="12.75" customHeight="1">
      <c r="A39" s="734"/>
      <c r="B39" s="731"/>
      <c r="C39" s="788"/>
      <c r="D39" s="789"/>
      <c r="E39" s="789"/>
      <c r="F39" s="789"/>
      <c r="G39" s="790"/>
      <c r="H39" s="729"/>
      <c r="I39" s="671"/>
      <c r="J39" s="671"/>
      <c r="K39" s="671"/>
      <c r="L39" s="672"/>
      <c r="M39" s="735"/>
      <c r="N39" s="737"/>
      <c r="O39" s="735"/>
      <c r="P39" s="735"/>
      <c r="Q39" s="735"/>
      <c r="R39" s="735"/>
      <c r="S39" s="735"/>
      <c r="T39" s="735"/>
      <c r="U39" s="735"/>
      <c r="V39" s="735"/>
      <c r="W39" s="735"/>
      <c r="X39" s="735"/>
      <c r="Y39" s="735"/>
      <c r="Z39" s="735"/>
      <c r="AA39" s="735"/>
      <c r="AB39" s="735"/>
      <c r="AC39" s="735"/>
      <c r="AD39" s="735"/>
      <c r="AE39" s="735"/>
      <c r="AF39" s="735"/>
    </row>
    <row r="40" spans="1:32" s="736" customFormat="1" ht="12.75" customHeight="1">
      <c r="A40" s="734"/>
      <c r="B40" s="731"/>
      <c r="C40" s="788"/>
      <c r="D40" s="789"/>
      <c r="E40" s="789"/>
      <c r="F40" s="789"/>
      <c r="G40" s="790"/>
      <c r="H40" s="729"/>
      <c r="I40" s="671"/>
      <c r="J40" s="671"/>
      <c r="K40" s="671"/>
      <c r="L40" s="672"/>
      <c r="M40" s="735"/>
      <c r="N40" s="735"/>
      <c r="O40" s="735"/>
      <c r="P40" s="735"/>
      <c r="Q40" s="735"/>
      <c r="R40" s="735"/>
      <c r="S40" s="735"/>
      <c r="T40" s="735"/>
      <c r="U40" s="735"/>
      <c r="V40" s="735"/>
      <c r="W40" s="735"/>
      <c r="X40" s="735"/>
      <c r="Y40" s="735"/>
      <c r="Z40" s="735"/>
      <c r="AA40" s="735"/>
      <c r="AB40" s="735"/>
      <c r="AC40" s="735"/>
      <c r="AD40" s="735"/>
      <c r="AE40" s="735"/>
      <c r="AF40" s="735"/>
    </row>
    <row r="41" spans="1:32" s="736" customFormat="1" ht="12.75" customHeight="1">
      <c r="A41" s="734"/>
      <c r="B41" s="731"/>
      <c r="C41" s="788"/>
      <c r="D41" s="789"/>
      <c r="E41" s="789"/>
      <c r="F41" s="789"/>
      <c r="G41" s="790"/>
      <c r="H41" s="729"/>
      <c r="I41" s="671"/>
      <c r="J41" s="671"/>
      <c r="K41" s="671"/>
      <c r="L41" s="672"/>
      <c r="M41" s="735"/>
      <c r="N41" s="735"/>
      <c r="O41" s="735"/>
      <c r="P41" s="735"/>
      <c r="Q41" s="735"/>
      <c r="R41" s="735"/>
      <c r="S41" s="735"/>
      <c r="T41" s="735"/>
      <c r="U41" s="735"/>
      <c r="V41" s="735"/>
      <c r="W41" s="735"/>
      <c r="X41" s="735"/>
      <c r="Y41" s="735"/>
      <c r="Z41" s="735"/>
      <c r="AA41" s="735"/>
      <c r="AB41" s="735"/>
      <c r="AC41" s="735"/>
      <c r="AD41" s="735"/>
      <c r="AE41" s="735"/>
      <c r="AF41" s="735"/>
    </row>
    <row r="42" spans="1:32" ht="12.75" customHeight="1">
      <c r="A42" s="734"/>
      <c r="B42" s="731"/>
      <c r="C42" s="788"/>
      <c r="D42" s="789"/>
      <c r="E42" s="789"/>
      <c r="F42" s="789"/>
      <c r="G42" s="790"/>
      <c r="H42" s="729"/>
      <c r="I42" s="671"/>
      <c r="J42" s="671"/>
      <c r="K42" s="671"/>
      <c r="L42" s="672"/>
      <c r="M42" s="673"/>
      <c r="N42" s="673"/>
      <c r="O42" s="673"/>
      <c r="P42" s="673"/>
      <c r="Q42" s="673"/>
      <c r="R42" s="673"/>
      <c r="S42" s="673"/>
      <c r="T42" s="673"/>
      <c r="U42" s="673"/>
      <c r="V42" s="673"/>
      <c r="W42" s="673"/>
      <c r="X42" s="673"/>
      <c r="Y42" s="673"/>
      <c r="Z42" s="673"/>
      <c r="AA42" s="673"/>
      <c r="AB42" s="673"/>
      <c r="AC42" s="673"/>
      <c r="AD42" s="673"/>
      <c r="AE42" s="673"/>
      <c r="AF42" s="673"/>
    </row>
    <row r="43" spans="1:32" ht="12.75" customHeight="1">
      <c r="A43" s="734"/>
      <c r="B43" s="731"/>
      <c r="C43" s="788"/>
      <c r="D43" s="789"/>
      <c r="E43" s="789"/>
      <c r="F43" s="789"/>
      <c r="G43" s="790"/>
      <c r="H43" s="729"/>
      <c r="I43" s="671"/>
      <c r="J43" s="671"/>
      <c r="K43" s="671"/>
      <c r="L43" s="672"/>
      <c r="M43" s="673"/>
      <c r="N43" s="719"/>
      <c r="O43" s="673"/>
      <c r="P43" s="673"/>
      <c r="Q43" s="673"/>
      <c r="R43" s="673"/>
      <c r="S43" s="673"/>
      <c r="T43" s="673"/>
      <c r="U43" s="673"/>
      <c r="V43" s="673"/>
      <c r="W43" s="673"/>
      <c r="X43" s="673"/>
      <c r="Y43" s="673"/>
      <c r="Z43" s="673"/>
      <c r="AA43" s="673"/>
      <c r="AB43" s="673"/>
      <c r="AC43" s="673"/>
      <c r="AD43" s="673"/>
      <c r="AE43" s="673"/>
      <c r="AF43" s="673"/>
    </row>
    <row r="44" spans="1:32" ht="12.75" customHeight="1">
      <c r="A44" s="734"/>
      <c r="B44" s="731"/>
      <c r="C44" s="788"/>
      <c r="D44" s="789"/>
      <c r="E44" s="789"/>
      <c r="F44" s="789"/>
      <c r="G44" s="790"/>
      <c r="H44" s="729"/>
      <c r="I44" s="671"/>
      <c r="J44" s="671"/>
      <c r="K44" s="671"/>
      <c r="L44" s="672"/>
      <c r="M44" s="673"/>
      <c r="N44" s="673"/>
      <c r="O44" s="673"/>
      <c r="P44" s="673"/>
      <c r="Q44" s="673"/>
      <c r="R44" s="673"/>
      <c r="S44" s="673"/>
      <c r="T44" s="673"/>
      <c r="U44" s="673"/>
      <c r="V44" s="673"/>
      <c r="W44" s="673"/>
      <c r="X44" s="673"/>
      <c r="Y44" s="673"/>
      <c r="Z44" s="673"/>
      <c r="AA44" s="673"/>
      <c r="AB44" s="673"/>
      <c r="AC44" s="673"/>
      <c r="AD44" s="673"/>
      <c r="AE44" s="673"/>
      <c r="AF44" s="673"/>
    </row>
    <row r="45" spans="1:32" ht="12.75" customHeight="1">
      <c r="A45" s="734"/>
      <c r="B45" s="731"/>
      <c r="C45" s="788"/>
      <c r="D45" s="789"/>
      <c r="E45" s="789"/>
      <c r="F45" s="789"/>
      <c r="G45" s="790"/>
      <c r="H45" s="729"/>
      <c r="I45" s="671"/>
      <c r="J45" s="671"/>
      <c r="K45" s="671"/>
      <c r="L45" s="672"/>
      <c r="M45" s="673"/>
      <c r="N45" s="673"/>
      <c r="O45" s="673"/>
      <c r="P45" s="673"/>
      <c r="Q45" s="673"/>
      <c r="R45" s="673"/>
      <c r="S45" s="673"/>
      <c r="T45" s="673"/>
      <c r="U45" s="673"/>
      <c r="V45" s="673"/>
      <c r="W45" s="673"/>
      <c r="X45" s="673"/>
      <c r="Y45" s="673"/>
      <c r="Z45" s="673"/>
      <c r="AA45" s="673"/>
      <c r="AB45" s="673"/>
      <c r="AC45" s="673"/>
      <c r="AD45" s="673"/>
      <c r="AE45" s="673"/>
      <c r="AF45" s="673"/>
    </row>
    <row r="46" spans="1:32" ht="12.75" customHeight="1">
      <c r="A46" s="734"/>
      <c r="B46" s="731"/>
      <c r="C46" s="788"/>
      <c r="D46" s="789"/>
      <c r="E46" s="789"/>
      <c r="F46" s="789"/>
      <c r="G46" s="790"/>
      <c r="H46" s="729"/>
      <c r="I46" s="671"/>
      <c r="J46" s="671"/>
      <c r="K46" s="671"/>
      <c r="L46" s="672"/>
      <c r="M46" s="673"/>
      <c r="N46" s="673"/>
      <c r="O46" s="673"/>
      <c r="P46" s="673"/>
      <c r="Q46" s="673"/>
      <c r="R46" s="673"/>
      <c r="S46" s="673"/>
      <c r="T46" s="673"/>
      <c r="U46" s="673"/>
      <c r="V46" s="673"/>
      <c r="W46" s="673"/>
      <c r="X46" s="673"/>
      <c r="Y46" s="673"/>
      <c r="Z46" s="673"/>
      <c r="AA46" s="673"/>
      <c r="AB46" s="673"/>
      <c r="AC46" s="673"/>
      <c r="AD46" s="673"/>
      <c r="AE46" s="673"/>
      <c r="AF46" s="673"/>
    </row>
    <row r="47" spans="1:32" ht="12.75" customHeight="1">
      <c r="A47" s="734"/>
      <c r="B47" s="731"/>
      <c r="C47" s="788"/>
      <c r="D47" s="789"/>
      <c r="E47" s="789"/>
      <c r="F47" s="789"/>
      <c r="G47" s="790"/>
      <c r="H47" s="729"/>
      <c r="I47" s="671"/>
      <c r="J47" s="671"/>
      <c r="K47" s="671"/>
      <c r="L47" s="672"/>
      <c r="M47" s="673"/>
      <c r="N47" s="673"/>
      <c r="O47" s="673"/>
      <c r="P47" s="673"/>
      <c r="Q47" s="673"/>
      <c r="R47" s="673"/>
      <c r="S47" s="673"/>
      <c r="T47" s="673"/>
      <c r="U47" s="673"/>
      <c r="V47" s="673"/>
      <c r="W47" s="673"/>
      <c r="X47" s="673"/>
      <c r="Y47" s="673"/>
      <c r="Z47" s="673"/>
      <c r="AA47" s="673"/>
      <c r="AB47" s="673"/>
      <c r="AC47" s="673"/>
      <c r="AD47" s="673"/>
      <c r="AE47" s="673"/>
      <c r="AF47" s="673"/>
    </row>
    <row r="48" spans="1:32" ht="12.75" customHeight="1">
      <c r="A48" s="673"/>
      <c r="B48" s="730"/>
      <c r="C48" s="788"/>
      <c r="D48" s="789"/>
      <c r="E48" s="789"/>
      <c r="F48" s="789"/>
      <c r="G48" s="790"/>
      <c r="H48" s="730"/>
      <c r="I48" s="671"/>
      <c r="J48" s="671"/>
      <c r="K48" s="671"/>
      <c r="L48" s="672"/>
      <c r="M48" s="673"/>
      <c r="N48" s="673"/>
      <c r="O48" s="673"/>
      <c r="P48" s="673"/>
      <c r="Q48" s="673"/>
      <c r="R48" s="673"/>
      <c r="S48" s="673"/>
      <c r="T48" s="673"/>
      <c r="U48" s="673"/>
      <c r="V48" s="673"/>
      <c r="W48" s="673"/>
      <c r="X48" s="673"/>
      <c r="Y48" s="673"/>
      <c r="Z48" s="673"/>
      <c r="AA48" s="673"/>
      <c r="AB48" s="673"/>
      <c r="AC48" s="673"/>
      <c r="AD48" s="673"/>
      <c r="AE48" s="673"/>
      <c r="AF48" s="673"/>
    </row>
    <row r="49" spans="1:32" ht="12.75" customHeight="1">
      <c r="A49" s="673"/>
      <c r="B49" s="730"/>
      <c r="C49" s="788"/>
      <c r="D49" s="789"/>
      <c r="E49" s="789"/>
      <c r="F49" s="789"/>
      <c r="G49" s="790"/>
      <c r="H49" s="730"/>
      <c r="I49" s="671"/>
      <c r="J49" s="671"/>
      <c r="K49" s="671"/>
      <c r="L49" s="672"/>
      <c r="M49" s="673"/>
      <c r="N49" s="673"/>
      <c r="O49" s="673"/>
      <c r="P49" s="673"/>
      <c r="Q49" s="673"/>
      <c r="R49" s="673"/>
      <c r="S49" s="673"/>
      <c r="T49" s="673"/>
      <c r="U49" s="673"/>
      <c r="V49" s="673"/>
      <c r="W49" s="673"/>
      <c r="X49" s="673"/>
      <c r="Y49" s="673"/>
      <c r="Z49" s="673"/>
      <c r="AA49" s="673"/>
      <c r="AB49" s="673"/>
      <c r="AC49" s="673"/>
      <c r="AD49" s="673"/>
      <c r="AE49" s="673"/>
      <c r="AF49" s="673"/>
    </row>
    <row r="50" spans="1:32" ht="12.75" customHeight="1">
      <c r="A50" s="673"/>
      <c r="B50" s="730"/>
      <c r="C50" s="788"/>
      <c r="D50" s="789"/>
      <c r="E50" s="789"/>
      <c r="F50" s="789"/>
      <c r="G50" s="790"/>
      <c r="H50" s="730"/>
      <c r="I50" s="671"/>
      <c r="J50" s="671"/>
      <c r="K50" s="671"/>
      <c r="L50" s="672"/>
      <c r="M50" s="673"/>
      <c r="N50" s="673"/>
      <c r="O50" s="673"/>
      <c r="P50" s="673"/>
      <c r="Q50" s="673"/>
      <c r="R50" s="673"/>
      <c r="S50" s="673"/>
      <c r="T50" s="673"/>
      <c r="U50" s="673"/>
      <c r="V50" s="673"/>
      <c r="W50" s="673"/>
      <c r="X50" s="673"/>
      <c r="Y50" s="673"/>
      <c r="Z50" s="673"/>
      <c r="AA50" s="673"/>
      <c r="AB50" s="673"/>
      <c r="AC50" s="673"/>
      <c r="AD50" s="673"/>
      <c r="AE50" s="673"/>
      <c r="AF50" s="673"/>
    </row>
    <row r="51" spans="1:32" ht="12.75" customHeight="1">
      <c r="A51" s="673"/>
      <c r="B51" s="730"/>
      <c r="C51" s="788"/>
      <c r="D51" s="789"/>
      <c r="E51" s="789"/>
      <c r="F51" s="789"/>
      <c r="G51" s="790"/>
      <c r="H51" s="730"/>
      <c r="I51" s="671"/>
      <c r="J51" s="671"/>
      <c r="K51" s="671"/>
      <c r="L51" s="672"/>
      <c r="M51" s="673"/>
      <c r="N51" s="673"/>
      <c r="O51" s="673"/>
      <c r="P51" s="673"/>
      <c r="Q51" s="673"/>
      <c r="R51" s="673"/>
      <c r="S51" s="673"/>
      <c r="T51" s="673"/>
      <c r="U51" s="673"/>
      <c r="V51" s="673"/>
      <c r="W51" s="673"/>
      <c r="X51" s="673"/>
      <c r="Y51" s="673"/>
      <c r="Z51" s="673"/>
      <c r="AA51" s="673"/>
      <c r="AB51" s="673"/>
      <c r="AC51" s="673"/>
      <c r="AD51" s="673"/>
      <c r="AE51" s="673"/>
      <c r="AF51" s="673"/>
    </row>
    <row r="52" spans="1:32" ht="12.75" customHeight="1">
      <c r="A52" s="673"/>
      <c r="B52" s="730"/>
      <c r="C52" s="788"/>
      <c r="D52" s="789"/>
      <c r="E52" s="789"/>
      <c r="F52" s="789"/>
      <c r="G52" s="790"/>
      <c r="H52" s="714"/>
      <c r="I52" s="671"/>
      <c r="J52" s="671"/>
      <c r="K52" s="671"/>
      <c r="L52" s="672"/>
      <c r="M52" s="673"/>
      <c r="N52" s="673"/>
      <c r="O52" s="673"/>
      <c r="P52" s="673"/>
      <c r="Q52" s="673"/>
      <c r="R52" s="673"/>
      <c r="S52" s="673"/>
      <c r="T52" s="673"/>
      <c r="U52" s="673"/>
      <c r="V52" s="673"/>
      <c r="W52" s="673"/>
      <c r="X52" s="673"/>
      <c r="Y52" s="673"/>
      <c r="Z52" s="673"/>
      <c r="AA52" s="673"/>
      <c r="AB52" s="673"/>
      <c r="AC52" s="673"/>
      <c r="AD52" s="673"/>
      <c r="AE52" s="673"/>
      <c r="AF52" s="673"/>
    </row>
    <row r="53" spans="1:32" ht="12.75" customHeight="1">
      <c r="A53" s="673"/>
      <c r="B53" s="730"/>
      <c r="C53" s="788"/>
      <c r="D53" s="789"/>
      <c r="E53" s="789"/>
      <c r="F53" s="789"/>
      <c r="G53" s="790"/>
      <c r="H53" s="738"/>
      <c r="I53" s="671"/>
      <c r="J53" s="671"/>
      <c r="K53" s="671"/>
      <c r="L53" s="672"/>
      <c r="M53" s="673"/>
      <c r="N53" s="673"/>
      <c r="O53" s="673"/>
      <c r="P53" s="673"/>
      <c r="Q53" s="673"/>
      <c r="R53" s="673"/>
      <c r="S53" s="673"/>
      <c r="T53" s="673"/>
      <c r="U53" s="673"/>
      <c r="V53" s="673"/>
      <c r="W53" s="673"/>
      <c r="X53" s="673"/>
      <c r="Y53" s="673"/>
      <c r="Z53" s="673"/>
      <c r="AA53" s="673"/>
      <c r="AB53" s="673"/>
      <c r="AC53" s="673"/>
      <c r="AD53" s="673"/>
      <c r="AE53" s="673"/>
      <c r="AF53" s="673"/>
    </row>
    <row r="54" spans="1:32" ht="12.75" customHeight="1">
      <c r="A54" s="673"/>
      <c r="B54" s="730"/>
      <c r="C54" s="788"/>
      <c r="D54" s="789"/>
      <c r="E54" s="789"/>
      <c r="F54" s="789"/>
      <c r="G54" s="790"/>
      <c r="H54" s="714"/>
      <c r="I54" s="671"/>
      <c r="J54" s="671"/>
      <c r="K54" s="671"/>
      <c r="L54" s="672"/>
      <c r="M54" s="673"/>
      <c r="N54" s="673"/>
      <c r="O54" s="673"/>
      <c r="P54" s="673"/>
      <c r="Q54" s="673"/>
      <c r="R54" s="673"/>
      <c r="S54" s="673"/>
      <c r="T54" s="673"/>
      <c r="U54" s="673"/>
      <c r="V54" s="673"/>
      <c r="W54" s="673"/>
      <c r="X54" s="673"/>
      <c r="Y54" s="673"/>
      <c r="Z54" s="673"/>
      <c r="AA54" s="673"/>
      <c r="AB54" s="673"/>
      <c r="AC54" s="673"/>
      <c r="AD54" s="673"/>
      <c r="AE54" s="673"/>
      <c r="AF54" s="673"/>
    </row>
    <row r="55" spans="1:32" ht="12.75" customHeight="1">
      <c r="A55" s="673"/>
      <c r="B55" s="730"/>
      <c r="C55" s="788"/>
      <c r="D55" s="789"/>
      <c r="E55" s="789"/>
      <c r="F55" s="789"/>
      <c r="G55" s="790"/>
      <c r="H55" s="730"/>
      <c r="I55" s="671"/>
      <c r="J55" s="671"/>
      <c r="K55" s="671"/>
      <c r="L55" s="672"/>
      <c r="M55" s="673"/>
      <c r="N55" s="673"/>
      <c r="O55" s="673"/>
      <c r="P55" s="673"/>
      <c r="Q55" s="673"/>
      <c r="R55" s="673"/>
      <c r="S55" s="673"/>
      <c r="T55" s="673"/>
      <c r="U55" s="673"/>
      <c r="V55" s="673"/>
      <c r="W55" s="673"/>
      <c r="X55" s="673"/>
      <c r="Y55" s="673"/>
      <c r="Z55" s="673"/>
      <c r="AA55" s="673"/>
      <c r="AB55" s="673"/>
      <c r="AC55" s="673"/>
      <c r="AD55" s="673"/>
      <c r="AE55" s="673"/>
      <c r="AF55" s="673"/>
    </row>
    <row r="56" spans="1:32" ht="12.75" customHeight="1" thickBot="1">
      <c r="A56" s="673"/>
      <c r="B56" s="730"/>
      <c r="C56" s="791"/>
      <c r="D56" s="792"/>
      <c r="E56" s="792"/>
      <c r="F56" s="792"/>
      <c r="G56" s="793"/>
      <c r="H56" s="730"/>
      <c r="I56" s="671"/>
      <c r="J56" s="671"/>
      <c r="K56" s="671"/>
      <c r="L56" s="672"/>
      <c r="M56" s="673"/>
      <c r="N56" s="673"/>
      <c r="O56" s="673"/>
      <c r="P56" s="673"/>
      <c r="Q56" s="673"/>
      <c r="R56" s="673"/>
      <c r="S56" s="673"/>
      <c r="T56" s="673"/>
      <c r="U56" s="673"/>
      <c r="V56" s="673"/>
      <c r="W56" s="673"/>
      <c r="X56" s="673"/>
      <c r="Y56" s="673"/>
      <c r="Z56" s="673"/>
      <c r="AA56" s="673"/>
      <c r="AB56" s="673"/>
      <c r="AC56" s="673"/>
      <c r="AD56" s="673"/>
      <c r="AE56" s="673"/>
      <c r="AF56" s="673"/>
    </row>
    <row r="57" spans="1:32" ht="13.5" customHeight="1" thickTop="1" thickBot="1">
      <c r="A57" s="673"/>
      <c r="B57" s="739"/>
      <c r="C57" s="730"/>
      <c r="D57" s="781"/>
      <c r="E57" s="781"/>
      <c r="F57" s="781"/>
      <c r="G57" s="781"/>
      <c r="H57" s="739"/>
      <c r="I57" s="740"/>
      <c r="J57" s="740"/>
      <c r="K57" s="740"/>
      <c r="L57" s="741"/>
      <c r="M57" s="673"/>
      <c r="N57" s="673"/>
      <c r="O57" s="673"/>
      <c r="Q57" s="742"/>
    </row>
    <row r="58" spans="1:32" ht="12.75" customHeight="1">
      <c r="A58" s="673"/>
      <c r="B58" s="743"/>
      <c r="C58" s="782"/>
      <c r="D58" s="783"/>
      <c r="E58" s="783"/>
      <c r="F58" s="783"/>
      <c r="G58" s="783"/>
      <c r="H58" s="744"/>
      <c r="I58" s="743"/>
      <c r="J58" s="743"/>
      <c r="K58" s="743"/>
      <c r="L58" s="743"/>
      <c r="M58" s="673"/>
      <c r="N58" s="673"/>
      <c r="O58" s="673"/>
    </row>
    <row r="59" spans="1:32" ht="12.75" customHeight="1">
      <c r="A59" s="673"/>
      <c r="B59" s="743"/>
      <c r="C59" s="745"/>
      <c r="D59" s="746"/>
      <c r="E59" s="746"/>
      <c r="F59" s="746"/>
      <c r="G59" s="746"/>
      <c r="H59" s="744"/>
      <c r="I59" s="743"/>
      <c r="J59" s="743"/>
      <c r="K59" s="743"/>
      <c r="L59" s="743"/>
      <c r="M59" s="673"/>
      <c r="N59" s="673"/>
      <c r="O59" s="673"/>
    </row>
    <row r="60" spans="1:32" ht="13.5" customHeight="1">
      <c r="A60" s="673"/>
      <c r="B60" s="743"/>
      <c r="C60" s="745"/>
      <c r="D60" s="746"/>
      <c r="E60" s="746"/>
      <c r="F60" s="746"/>
      <c r="G60" s="746"/>
      <c r="H60" s="744"/>
      <c r="I60" s="743"/>
      <c r="J60" s="743"/>
      <c r="K60" s="743"/>
      <c r="L60" s="743"/>
      <c r="M60" s="673"/>
      <c r="N60" s="673"/>
      <c r="O60" s="673"/>
    </row>
    <row r="61" spans="1:32" ht="14.25">
      <c r="A61" s="673"/>
      <c r="B61" s="673"/>
      <c r="C61" s="747"/>
      <c r="D61" s="746"/>
      <c r="E61" s="746"/>
      <c r="F61" s="746"/>
      <c r="G61" s="746"/>
      <c r="H61" s="748"/>
      <c r="I61" s="673"/>
      <c r="J61" s="673"/>
      <c r="K61" s="673"/>
      <c r="L61" s="673"/>
      <c r="M61" s="673"/>
      <c r="N61" s="673"/>
      <c r="O61" s="673"/>
    </row>
    <row r="62" spans="1:32" ht="14.25">
      <c r="A62" s="673"/>
      <c r="B62" s="673"/>
      <c r="C62" s="747"/>
      <c r="D62" s="746"/>
      <c r="E62" s="746"/>
      <c r="F62" s="746"/>
      <c r="G62" s="746"/>
      <c r="H62" s="748"/>
      <c r="I62" s="673"/>
      <c r="J62" s="673"/>
      <c r="K62" s="673"/>
      <c r="L62" s="673"/>
      <c r="M62" s="673"/>
      <c r="N62" s="673"/>
      <c r="O62" s="673"/>
    </row>
    <row r="63" spans="1:32">
      <c r="A63" s="673"/>
      <c r="B63" s="673"/>
      <c r="C63" s="747"/>
      <c r="D63" s="745"/>
      <c r="E63" s="745"/>
      <c r="F63" s="745"/>
      <c r="G63" s="745"/>
      <c r="H63" s="748"/>
      <c r="I63" s="673"/>
      <c r="J63" s="673"/>
      <c r="K63" s="673"/>
      <c r="L63" s="673"/>
      <c r="M63" s="673"/>
      <c r="N63" s="673"/>
      <c r="O63" s="673"/>
    </row>
    <row r="64" spans="1:32">
      <c r="A64" s="673"/>
      <c r="B64" s="673"/>
      <c r="C64" s="748"/>
      <c r="D64" s="745"/>
      <c r="E64" s="749"/>
      <c r="F64" s="749"/>
      <c r="G64" s="745"/>
      <c r="H64" s="748"/>
      <c r="I64" s="673"/>
      <c r="J64" s="673"/>
      <c r="K64" s="673"/>
      <c r="L64" s="673"/>
      <c r="M64" s="673"/>
      <c r="N64" s="673"/>
      <c r="O64" s="673"/>
    </row>
    <row r="65" spans="1:15" ht="13.5" customHeight="1">
      <c r="A65" s="673"/>
      <c r="B65" s="673"/>
      <c r="C65" s="748"/>
      <c r="D65" s="745"/>
      <c r="E65" s="749"/>
      <c r="F65" s="749"/>
      <c r="G65" s="745"/>
      <c r="H65" s="748"/>
      <c r="I65" s="673"/>
      <c r="J65" s="673"/>
      <c r="K65" s="673"/>
      <c r="L65" s="673"/>
      <c r="M65" s="673"/>
      <c r="N65" s="673"/>
      <c r="O65" s="673"/>
    </row>
    <row r="66" spans="1:15" ht="12.75" customHeight="1">
      <c r="A66" s="673"/>
      <c r="B66" s="673"/>
      <c r="C66" s="748"/>
      <c r="D66" s="747"/>
      <c r="E66" s="750"/>
      <c r="F66" s="750"/>
      <c r="G66" s="747"/>
      <c r="H66" s="748"/>
      <c r="I66" s="673"/>
      <c r="J66" s="673"/>
      <c r="K66" s="673"/>
      <c r="L66" s="673"/>
      <c r="M66" s="673"/>
      <c r="N66" s="673"/>
      <c r="O66" s="673"/>
    </row>
    <row r="67" spans="1:15" ht="12.75" customHeight="1">
      <c r="A67" s="673"/>
      <c r="B67" s="673"/>
      <c r="C67" s="748"/>
      <c r="D67" s="747"/>
      <c r="E67" s="747"/>
      <c r="F67" s="747"/>
      <c r="G67" s="747"/>
      <c r="H67" s="673"/>
      <c r="I67" s="673"/>
      <c r="J67" s="673"/>
      <c r="K67" s="673"/>
      <c r="L67" s="673"/>
      <c r="M67" s="673"/>
      <c r="N67" s="673"/>
      <c r="O67" s="673"/>
    </row>
    <row r="68" spans="1:15" ht="12.75" customHeight="1">
      <c r="A68" s="673"/>
      <c r="B68" s="673"/>
      <c r="C68" s="673"/>
      <c r="D68" s="747"/>
      <c r="E68" s="747"/>
      <c r="F68" s="747"/>
      <c r="G68" s="747"/>
      <c r="H68" s="673"/>
      <c r="I68" s="673"/>
      <c r="J68" s="673"/>
      <c r="K68" s="673"/>
      <c r="L68" s="673"/>
      <c r="M68" s="673"/>
      <c r="N68" s="673"/>
      <c r="O68" s="673"/>
    </row>
    <row r="69" spans="1:15" ht="12.75" customHeight="1">
      <c r="A69" s="673"/>
      <c r="B69" s="673"/>
      <c r="C69" s="673"/>
      <c r="D69" s="748"/>
      <c r="E69" s="748"/>
      <c r="F69" s="748"/>
      <c r="G69" s="748"/>
      <c r="H69" s="673"/>
      <c r="I69" s="673"/>
      <c r="J69" s="673"/>
      <c r="K69" s="673"/>
      <c r="L69" s="673"/>
      <c r="M69" s="673"/>
      <c r="N69" s="673"/>
      <c r="O69" s="673"/>
    </row>
    <row r="70" spans="1:15" ht="12.75" customHeight="1">
      <c r="A70" s="673"/>
      <c r="B70" s="673"/>
      <c r="C70" s="673"/>
      <c r="D70" s="748"/>
      <c r="E70" s="748"/>
      <c r="F70" s="748"/>
      <c r="G70" s="748"/>
      <c r="H70" s="673"/>
      <c r="I70" s="673"/>
      <c r="J70" s="673"/>
      <c r="K70" s="673"/>
      <c r="L70" s="673"/>
      <c r="M70" s="673"/>
      <c r="N70" s="673"/>
      <c r="O70" s="673"/>
    </row>
    <row r="71" spans="1:15" ht="12.75" customHeight="1">
      <c r="A71" s="673"/>
      <c r="B71" s="673"/>
      <c r="C71" s="673"/>
      <c r="D71" s="748"/>
      <c r="E71" s="748"/>
      <c r="F71" s="748"/>
      <c r="G71" s="748"/>
      <c r="H71" s="673"/>
      <c r="I71" s="673"/>
      <c r="J71" s="673"/>
      <c r="K71" s="673"/>
      <c r="L71" s="673"/>
      <c r="M71" s="673"/>
      <c r="N71" s="673"/>
      <c r="O71" s="673"/>
    </row>
    <row r="72" spans="1:15" ht="12.75" customHeight="1">
      <c r="A72" s="673"/>
      <c r="B72" s="673"/>
      <c r="C72" s="673"/>
      <c r="D72" s="748"/>
      <c r="E72" s="748"/>
      <c r="F72" s="748"/>
      <c r="G72" s="748"/>
      <c r="H72" s="673"/>
      <c r="I72" s="673"/>
      <c r="J72" s="673"/>
      <c r="K72" s="673"/>
      <c r="L72" s="673"/>
      <c r="M72" s="673"/>
      <c r="N72" s="673"/>
      <c r="O72" s="673"/>
    </row>
    <row r="73" spans="1:15" ht="12.75" customHeight="1">
      <c r="A73" s="673"/>
      <c r="B73" s="673"/>
      <c r="C73" s="673"/>
      <c r="D73" s="748"/>
      <c r="E73" s="748"/>
      <c r="F73" s="748"/>
      <c r="G73" s="748"/>
      <c r="H73" s="673"/>
      <c r="I73" s="673"/>
      <c r="J73" s="673"/>
      <c r="K73" s="673"/>
      <c r="L73" s="673"/>
      <c r="M73" s="673"/>
      <c r="N73" s="673"/>
      <c r="O73" s="673"/>
    </row>
    <row r="74" spans="1:15" ht="12.75" customHeight="1">
      <c r="A74" s="673"/>
      <c r="B74" s="673"/>
      <c r="C74" s="673"/>
      <c r="D74" s="673"/>
      <c r="E74" s="673"/>
      <c r="F74" s="673"/>
      <c r="G74" s="673"/>
      <c r="H74" s="673"/>
      <c r="I74" s="673"/>
      <c r="J74" s="673"/>
      <c r="K74" s="673"/>
      <c r="L74" s="673"/>
      <c r="M74" s="673"/>
      <c r="N74" s="673"/>
      <c r="O74" s="673"/>
    </row>
    <row r="75" spans="1:15" ht="12.75" customHeight="1">
      <c r="A75" s="673"/>
      <c r="B75" s="673"/>
      <c r="C75" s="673"/>
      <c r="D75" s="673"/>
      <c r="E75" s="673"/>
      <c r="F75" s="673"/>
      <c r="G75" s="673"/>
      <c r="H75" s="673"/>
      <c r="I75" s="673"/>
      <c r="J75" s="673"/>
      <c r="K75" s="673"/>
      <c r="L75" s="673"/>
      <c r="M75" s="673"/>
      <c r="N75" s="673"/>
      <c r="O75" s="673"/>
    </row>
    <row r="76" spans="1:15" ht="12.75" customHeight="1">
      <c r="A76" s="673"/>
      <c r="B76" s="673"/>
      <c r="C76" s="673"/>
      <c r="D76" s="673"/>
      <c r="E76" s="673"/>
      <c r="F76" s="673"/>
      <c r="G76" s="673"/>
      <c r="H76" s="673"/>
      <c r="I76" s="673"/>
      <c r="J76" s="673"/>
      <c r="K76" s="673"/>
      <c r="L76" s="673"/>
      <c r="M76" s="673"/>
      <c r="N76" s="673"/>
      <c r="O76" s="673"/>
    </row>
    <row r="77" spans="1:15" ht="12.75" customHeight="1">
      <c r="A77" s="673"/>
      <c r="B77" s="673"/>
      <c r="C77" s="673"/>
      <c r="D77" s="673"/>
      <c r="E77" s="673"/>
      <c r="F77" s="673"/>
      <c r="G77" s="673"/>
      <c r="H77" s="673"/>
      <c r="I77" s="673"/>
      <c r="J77" s="673"/>
      <c r="K77" s="673"/>
      <c r="L77" s="673"/>
      <c r="M77" s="673"/>
      <c r="N77" s="673"/>
      <c r="O77" s="673"/>
    </row>
    <row r="78" spans="1:15" ht="12.75" customHeight="1">
      <c r="A78" s="673"/>
      <c r="B78" s="673"/>
      <c r="C78" s="673"/>
      <c r="D78" s="673"/>
      <c r="E78" s="673"/>
      <c r="F78" s="673"/>
      <c r="G78" s="673"/>
      <c r="H78" s="673"/>
      <c r="I78" s="673"/>
      <c r="J78" s="673"/>
      <c r="K78" s="673"/>
      <c r="L78" s="673"/>
      <c r="M78" s="673"/>
      <c r="N78" s="673"/>
      <c r="O78" s="673"/>
    </row>
    <row r="79" spans="1:15" ht="12.75" customHeight="1">
      <c r="A79" s="673"/>
      <c r="B79" s="673"/>
      <c r="C79" s="673"/>
      <c r="D79" s="673"/>
      <c r="E79" s="673"/>
      <c r="F79" s="673"/>
      <c r="G79" s="673"/>
      <c r="H79" s="673"/>
      <c r="I79" s="673"/>
      <c r="J79" s="673"/>
      <c r="K79" s="673"/>
      <c r="L79" s="673"/>
      <c r="M79" s="673"/>
      <c r="N79" s="673"/>
      <c r="O79" s="673"/>
    </row>
    <row r="80" spans="1:15" ht="12.75" customHeight="1">
      <c r="A80" s="673"/>
      <c r="B80" s="673"/>
      <c r="C80" s="673"/>
      <c r="D80" s="673"/>
      <c r="E80" s="673"/>
      <c r="F80" s="673"/>
      <c r="G80" s="673"/>
      <c r="H80" s="673"/>
      <c r="I80" s="673"/>
      <c r="J80" s="673"/>
      <c r="K80" s="673"/>
      <c r="L80" s="673"/>
      <c r="M80" s="673"/>
      <c r="N80" s="673"/>
      <c r="O80" s="673"/>
    </row>
    <row r="81" spans="1:15" ht="12.75" customHeight="1">
      <c r="A81" s="673"/>
      <c r="B81" s="673"/>
      <c r="C81" s="673"/>
      <c r="D81" s="673"/>
      <c r="E81" s="673"/>
      <c r="F81" s="673"/>
      <c r="G81" s="673"/>
      <c r="H81" s="673"/>
      <c r="I81" s="673"/>
      <c r="J81" s="673"/>
      <c r="K81" s="673"/>
      <c r="L81" s="673"/>
      <c r="M81" s="673"/>
      <c r="N81" s="673"/>
      <c r="O81" s="673"/>
    </row>
    <row r="82" spans="1:15" ht="12.75" customHeight="1">
      <c r="A82" s="673"/>
      <c r="B82" s="673"/>
      <c r="C82" s="673"/>
      <c r="D82" s="673"/>
      <c r="E82" s="673"/>
      <c r="F82" s="673"/>
      <c r="G82" s="673"/>
      <c r="H82" s="673"/>
      <c r="I82" s="673"/>
      <c r="J82" s="673"/>
      <c r="K82" s="673"/>
      <c r="L82" s="673"/>
      <c r="M82" s="673"/>
      <c r="N82" s="673"/>
      <c r="O82" s="673"/>
    </row>
    <row r="83" spans="1:15" ht="12.75" customHeight="1">
      <c r="A83" s="673"/>
      <c r="B83" s="673"/>
      <c r="C83" s="673"/>
      <c r="D83" s="673"/>
      <c r="E83" s="673"/>
      <c r="F83" s="673"/>
      <c r="G83" s="673"/>
      <c r="H83" s="673"/>
      <c r="I83" s="673"/>
      <c r="J83" s="673"/>
      <c r="K83" s="673"/>
      <c r="L83" s="673"/>
      <c r="M83" s="673"/>
      <c r="N83" s="673"/>
      <c r="O83" s="673"/>
    </row>
    <row r="84" spans="1:15" ht="12.75" customHeight="1">
      <c r="A84" s="673"/>
      <c r="B84" s="673"/>
      <c r="C84" s="673"/>
      <c r="D84" s="673"/>
      <c r="E84" s="673"/>
      <c r="F84" s="673"/>
      <c r="G84" s="673"/>
      <c r="H84" s="673"/>
      <c r="I84" s="673"/>
      <c r="J84" s="673"/>
      <c r="K84" s="673"/>
      <c r="L84" s="673"/>
      <c r="M84" s="673"/>
      <c r="N84" s="673"/>
      <c r="O84" s="673"/>
    </row>
    <row r="85" spans="1:15" ht="12.75" customHeight="1">
      <c r="A85" s="673"/>
      <c r="B85" s="673"/>
      <c r="C85" s="673"/>
      <c r="D85" s="673"/>
      <c r="E85" s="673"/>
      <c r="F85" s="673"/>
      <c r="G85" s="673"/>
      <c r="H85" s="673"/>
      <c r="I85" s="673"/>
      <c r="J85" s="673"/>
      <c r="K85" s="673"/>
      <c r="L85" s="673"/>
      <c r="M85" s="673"/>
      <c r="N85" s="673"/>
      <c r="O85" s="673"/>
    </row>
    <row r="86" spans="1:15" ht="12.75" customHeight="1">
      <c r="A86" s="673"/>
      <c r="B86" s="673"/>
      <c r="C86" s="673"/>
      <c r="D86" s="673"/>
      <c r="E86" s="673"/>
      <c r="F86" s="673"/>
      <c r="G86" s="673"/>
      <c r="H86" s="673"/>
      <c r="I86" s="673"/>
      <c r="J86" s="673"/>
      <c r="K86" s="673"/>
      <c r="L86" s="673"/>
      <c r="M86" s="673"/>
      <c r="N86" s="673"/>
      <c r="O86" s="673"/>
    </row>
    <row r="87" spans="1:15" ht="12.75" customHeight="1">
      <c r="A87" s="673"/>
      <c r="B87" s="673"/>
      <c r="C87" s="673"/>
      <c r="D87" s="673"/>
      <c r="E87" s="673"/>
      <c r="F87" s="673"/>
      <c r="G87" s="673"/>
      <c r="H87" s="673"/>
      <c r="I87" s="673"/>
      <c r="J87" s="673"/>
      <c r="K87" s="673"/>
      <c r="L87" s="673"/>
      <c r="M87" s="673"/>
      <c r="N87" s="673"/>
      <c r="O87" s="673"/>
    </row>
    <row r="88" spans="1:15" ht="12.75" customHeight="1">
      <c r="A88" s="673"/>
      <c r="B88" s="673"/>
      <c r="C88" s="673"/>
      <c r="D88" s="673"/>
      <c r="E88" s="673"/>
      <c r="F88" s="673"/>
      <c r="G88" s="673"/>
      <c r="H88" s="673"/>
      <c r="I88" s="673"/>
      <c r="J88" s="673"/>
      <c r="K88" s="673"/>
      <c r="L88" s="673"/>
      <c r="M88" s="673"/>
      <c r="N88" s="673"/>
      <c r="O88" s="673"/>
    </row>
    <row r="89" spans="1:15" ht="13.5" customHeight="1">
      <c r="A89" s="673"/>
      <c r="B89" s="673"/>
      <c r="C89" s="673"/>
      <c r="D89" s="673"/>
      <c r="E89" s="673"/>
      <c r="F89" s="673"/>
      <c r="G89" s="673"/>
      <c r="H89" s="673"/>
      <c r="I89" s="673"/>
      <c r="J89" s="673"/>
      <c r="K89" s="673"/>
      <c r="L89" s="673"/>
      <c r="M89" s="673"/>
      <c r="N89" s="673"/>
      <c r="O89" s="673"/>
    </row>
    <row r="90" spans="1:15">
      <c r="A90" s="673"/>
      <c r="B90" s="673"/>
      <c r="C90" s="673"/>
      <c r="D90" s="673"/>
      <c r="E90" s="673"/>
      <c r="F90" s="673"/>
      <c r="G90" s="673"/>
      <c r="H90" s="673"/>
      <c r="I90" s="673"/>
      <c r="J90" s="673"/>
      <c r="K90" s="673"/>
      <c r="L90" s="673"/>
      <c r="M90" s="673"/>
      <c r="N90" s="673"/>
      <c r="O90" s="673"/>
    </row>
    <row r="91" spans="1:15">
      <c r="A91" s="673"/>
      <c r="B91" s="673"/>
      <c r="C91" s="673"/>
      <c r="D91" s="673"/>
      <c r="E91" s="673"/>
      <c r="F91" s="673"/>
      <c r="G91" s="673"/>
      <c r="H91" s="673"/>
      <c r="I91" s="673"/>
      <c r="J91" s="673"/>
      <c r="K91" s="673"/>
      <c r="L91" s="673"/>
      <c r="M91" s="673"/>
      <c r="N91" s="673"/>
      <c r="O91" s="673"/>
    </row>
    <row r="92" spans="1:15">
      <c r="A92" s="673"/>
      <c r="B92" s="673"/>
      <c r="C92" s="673"/>
      <c r="D92" s="673"/>
      <c r="E92" s="673"/>
      <c r="F92" s="673"/>
      <c r="G92" s="673"/>
      <c r="H92" s="673"/>
      <c r="I92" s="673"/>
      <c r="J92" s="673"/>
      <c r="K92" s="673"/>
      <c r="L92" s="673"/>
      <c r="M92" s="673"/>
      <c r="N92" s="673"/>
      <c r="O92" s="673"/>
    </row>
    <row r="93" spans="1:15">
      <c r="A93" s="673"/>
      <c r="B93" s="673"/>
      <c r="C93" s="673"/>
      <c r="D93" s="673"/>
      <c r="E93" s="673"/>
      <c r="F93" s="673"/>
      <c r="G93" s="673"/>
      <c r="H93" s="673"/>
      <c r="I93" s="673"/>
      <c r="J93" s="673"/>
      <c r="K93" s="673"/>
      <c r="L93" s="673"/>
      <c r="M93" s="673"/>
      <c r="N93" s="673"/>
      <c r="O93" s="673"/>
    </row>
    <row r="94" spans="1:15">
      <c r="A94" s="673"/>
      <c r="B94" s="673"/>
      <c r="C94" s="673"/>
      <c r="D94" s="673"/>
      <c r="E94" s="673"/>
      <c r="F94" s="673"/>
      <c r="G94" s="673"/>
      <c r="H94" s="673"/>
      <c r="I94" s="673"/>
      <c r="J94" s="673"/>
      <c r="K94" s="673"/>
      <c r="L94" s="673"/>
      <c r="M94" s="673"/>
      <c r="N94" s="673"/>
      <c r="O94" s="673"/>
    </row>
    <row r="95" spans="1:15">
      <c r="A95" s="673"/>
      <c r="B95" s="673"/>
      <c r="C95" s="673"/>
      <c r="D95" s="673"/>
      <c r="E95" s="673"/>
      <c r="F95" s="673"/>
      <c r="G95" s="673"/>
      <c r="H95" s="673"/>
      <c r="I95" s="673"/>
      <c r="J95" s="673"/>
      <c r="K95" s="673"/>
      <c r="L95" s="673"/>
      <c r="M95" s="673"/>
      <c r="N95" s="673"/>
      <c r="O95" s="673"/>
    </row>
    <row r="96" spans="1:15">
      <c r="A96" s="673"/>
      <c r="B96" s="673"/>
      <c r="C96" s="673"/>
      <c r="D96" s="673"/>
      <c r="E96" s="673"/>
      <c r="F96" s="673"/>
      <c r="G96" s="673"/>
      <c r="H96" s="673"/>
      <c r="I96" s="673"/>
      <c r="J96" s="673"/>
      <c r="K96" s="673"/>
      <c r="L96" s="673"/>
      <c r="M96" s="673"/>
      <c r="N96" s="673"/>
      <c r="O96" s="673"/>
    </row>
    <row r="97" spans="1:15">
      <c r="A97" s="673"/>
      <c r="B97" s="673"/>
      <c r="C97" s="673"/>
      <c r="D97" s="673"/>
      <c r="E97" s="673"/>
      <c r="F97" s="673"/>
      <c r="G97" s="673"/>
      <c r="H97" s="673"/>
      <c r="I97" s="673"/>
      <c r="J97" s="673"/>
      <c r="K97" s="673"/>
      <c r="L97" s="673"/>
      <c r="M97" s="673"/>
      <c r="N97" s="673"/>
      <c r="O97" s="673"/>
    </row>
    <row r="98" spans="1:15">
      <c r="A98" s="673"/>
      <c r="B98" s="673"/>
      <c r="C98" s="673"/>
      <c r="D98" s="673"/>
      <c r="E98" s="673"/>
      <c r="F98" s="673"/>
      <c r="G98" s="673"/>
      <c r="H98" s="673"/>
      <c r="I98" s="673"/>
      <c r="J98" s="673"/>
      <c r="K98" s="673"/>
      <c r="L98" s="673"/>
      <c r="M98" s="673"/>
      <c r="N98" s="673"/>
      <c r="O98" s="673"/>
    </row>
    <row r="99" spans="1:15">
      <c r="A99" s="673"/>
      <c r="B99" s="673"/>
      <c r="C99" s="673"/>
      <c r="D99" s="673"/>
      <c r="E99" s="673"/>
      <c r="F99" s="673"/>
      <c r="G99" s="673"/>
      <c r="H99" s="673"/>
      <c r="I99" s="673"/>
      <c r="J99" s="673"/>
      <c r="K99" s="673"/>
      <c r="L99" s="673"/>
      <c r="M99" s="673"/>
      <c r="N99" s="673"/>
      <c r="O99" s="673"/>
    </row>
    <row r="100" spans="1:15">
      <c r="A100" s="673"/>
      <c r="B100" s="673"/>
      <c r="C100" s="673"/>
      <c r="D100" s="673"/>
      <c r="E100" s="673"/>
      <c r="F100" s="673"/>
      <c r="G100" s="673"/>
      <c r="H100" s="673"/>
      <c r="I100" s="673"/>
      <c r="J100" s="673"/>
      <c r="K100" s="673"/>
      <c r="L100" s="673"/>
      <c r="M100" s="673"/>
      <c r="N100" s="673"/>
      <c r="O100" s="673"/>
    </row>
    <row r="101" spans="1:15">
      <c r="A101" s="673"/>
      <c r="B101" s="673"/>
      <c r="C101" s="673"/>
      <c r="D101" s="673"/>
      <c r="E101" s="673"/>
      <c r="F101" s="673"/>
      <c r="G101" s="673"/>
      <c r="H101" s="673"/>
      <c r="I101" s="673"/>
      <c r="J101" s="673"/>
      <c r="K101" s="673"/>
      <c r="L101" s="673"/>
      <c r="M101" s="673"/>
      <c r="N101" s="673"/>
      <c r="O101" s="673"/>
    </row>
    <row r="102" spans="1:15">
      <c r="A102" s="673"/>
      <c r="B102" s="673"/>
      <c r="C102" s="673"/>
      <c r="D102" s="673"/>
      <c r="E102" s="673"/>
      <c r="F102" s="673"/>
      <c r="G102" s="673"/>
      <c r="H102" s="673"/>
      <c r="I102" s="673"/>
      <c r="J102" s="673"/>
      <c r="K102" s="673"/>
      <c r="L102" s="673"/>
      <c r="M102" s="673"/>
      <c r="N102" s="673"/>
      <c r="O102" s="673"/>
    </row>
    <row r="103" spans="1:15">
      <c r="A103" s="673"/>
      <c r="B103" s="673"/>
      <c r="C103" s="673"/>
      <c r="D103" s="673"/>
      <c r="E103" s="673"/>
      <c r="F103" s="673"/>
      <c r="G103" s="673"/>
      <c r="H103" s="673"/>
      <c r="I103" s="673"/>
      <c r="J103" s="673"/>
      <c r="K103" s="673"/>
      <c r="L103" s="673"/>
      <c r="M103" s="673"/>
      <c r="N103" s="673"/>
      <c r="O103" s="673"/>
    </row>
    <row r="104" spans="1:15">
      <c r="A104" s="673"/>
      <c r="B104" s="673"/>
      <c r="C104" s="673"/>
      <c r="D104" s="673"/>
      <c r="E104" s="673"/>
      <c r="F104" s="673"/>
      <c r="G104" s="673"/>
      <c r="H104" s="673"/>
      <c r="I104" s="673"/>
      <c r="J104" s="673"/>
      <c r="K104" s="673"/>
      <c r="L104" s="673"/>
      <c r="M104" s="673"/>
      <c r="N104" s="673"/>
      <c r="O104" s="673"/>
    </row>
    <row r="105" spans="1:15">
      <c r="A105" s="673"/>
      <c r="B105" s="673"/>
      <c r="C105" s="673"/>
      <c r="D105" s="673"/>
      <c r="E105" s="673"/>
      <c r="F105" s="673"/>
      <c r="G105" s="673"/>
      <c r="H105" s="673"/>
      <c r="I105" s="673"/>
      <c r="J105" s="673"/>
      <c r="K105" s="673"/>
      <c r="L105" s="673"/>
      <c r="M105" s="673"/>
      <c r="N105" s="673"/>
      <c r="O105" s="673"/>
    </row>
    <row r="106" spans="1:15">
      <c r="A106" s="673"/>
      <c r="B106" s="673"/>
      <c r="C106" s="673"/>
      <c r="D106" s="673"/>
      <c r="E106" s="673"/>
      <c r="F106" s="673"/>
      <c r="G106" s="673"/>
      <c r="H106" s="673"/>
      <c r="I106" s="673"/>
      <c r="J106" s="673"/>
      <c r="K106" s="673"/>
      <c r="L106" s="673"/>
      <c r="M106" s="673"/>
      <c r="N106" s="673"/>
      <c r="O106" s="673"/>
    </row>
    <row r="107" spans="1:15">
      <c r="A107" s="673"/>
      <c r="B107" s="673"/>
      <c r="C107" s="673"/>
      <c r="D107" s="673"/>
      <c r="E107" s="673"/>
      <c r="F107" s="673"/>
      <c r="G107" s="673"/>
      <c r="H107" s="673"/>
      <c r="I107" s="673"/>
      <c r="J107" s="673"/>
      <c r="K107" s="673"/>
      <c r="L107" s="673"/>
      <c r="M107" s="673"/>
      <c r="N107" s="673"/>
      <c r="O107" s="673"/>
    </row>
    <row r="108" spans="1:15">
      <c r="A108" s="673"/>
      <c r="B108" s="673"/>
      <c r="C108" s="673"/>
      <c r="D108" s="673"/>
      <c r="E108" s="673"/>
      <c r="F108" s="673"/>
      <c r="G108" s="673"/>
      <c r="H108" s="673"/>
      <c r="I108" s="673"/>
      <c r="J108" s="673"/>
      <c r="K108" s="673"/>
      <c r="L108" s="673"/>
      <c r="M108" s="673"/>
      <c r="N108" s="673"/>
      <c r="O108" s="673"/>
    </row>
    <row r="109" spans="1:15">
      <c r="A109" s="673"/>
      <c r="B109" s="673"/>
      <c r="C109" s="673"/>
      <c r="D109" s="673"/>
      <c r="E109" s="673"/>
      <c r="F109" s="673"/>
      <c r="G109" s="673"/>
      <c r="H109" s="673"/>
      <c r="I109" s="673"/>
      <c r="J109" s="673"/>
      <c r="K109" s="673"/>
      <c r="L109" s="673"/>
      <c r="M109" s="673"/>
      <c r="N109" s="673"/>
      <c r="O109" s="673"/>
    </row>
    <row r="110" spans="1:15">
      <c r="A110" s="673"/>
      <c r="B110" s="673"/>
      <c r="C110" s="673"/>
      <c r="D110" s="673"/>
      <c r="E110" s="673"/>
      <c r="F110" s="673"/>
      <c r="G110" s="673"/>
      <c r="H110" s="673"/>
      <c r="I110" s="673"/>
      <c r="J110" s="673"/>
      <c r="K110" s="673"/>
      <c r="L110" s="673"/>
      <c r="M110" s="673"/>
      <c r="N110" s="673"/>
      <c r="O110" s="673"/>
    </row>
    <row r="111" spans="1:15">
      <c r="A111" s="673"/>
      <c r="B111" s="673"/>
      <c r="C111" s="673"/>
      <c r="D111" s="673"/>
      <c r="E111" s="673"/>
      <c r="F111" s="673"/>
      <c r="G111" s="673"/>
      <c r="H111" s="673"/>
      <c r="I111" s="673"/>
      <c r="J111" s="673"/>
      <c r="K111" s="673"/>
      <c r="L111" s="673"/>
      <c r="M111" s="673"/>
      <c r="N111" s="673"/>
      <c r="O111" s="673"/>
    </row>
    <row r="112" spans="1:15">
      <c r="A112" s="673"/>
      <c r="B112" s="673"/>
      <c r="C112" s="673"/>
      <c r="D112" s="673"/>
      <c r="E112" s="673"/>
      <c r="F112" s="673"/>
      <c r="G112" s="673"/>
      <c r="H112" s="673"/>
      <c r="I112" s="673"/>
      <c r="J112" s="673"/>
      <c r="K112" s="673"/>
      <c r="L112" s="673"/>
      <c r="M112" s="673"/>
      <c r="N112" s="673"/>
      <c r="O112" s="673"/>
    </row>
    <row r="113" spans="1:15">
      <c r="A113" s="673"/>
      <c r="B113" s="673"/>
      <c r="C113" s="673"/>
      <c r="D113" s="673"/>
      <c r="E113" s="673"/>
      <c r="F113" s="673"/>
      <c r="G113" s="673"/>
      <c r="H113" s="673"/>
      <c r="I113" s="673"/>
      <c r="J113" s="673"/>
      <c r="K113" s="673"/>
      <c r="L113" s="673"/>
      <c r="M113" s="673"/>
      <c r="N113" s="673"/>
      <c r="O113" s="673"/>
    </row>
    <row r="114" spans="1:15">
      <c r="A114" s="673"/>
      <c r="B114" s="673"/>
      <c r="C114" s="673"/>
      <c r="D114" s="673"/>
      <c r="E114" s="673"/>
      <c r="F114" s="673"/>
      <c r="G114" s="673"/>
      <c r="H114" s="673"/>
      <c r="I114" s="673"/>
      <c r="J114" s="673"/>
      <c r="K114" s="673"/>
      <c r="L114" s="673"/>
      <c r="M114" s="673"/>
      <c r="N114" s="673"/>
      <c r="O114" s="673"/>
    </row>
    <row r="115" spans="1:15">
      <c r="A115" s="673"/>
      <c r="B115" s="673"/>
      <c r="C115" s="673"/>
      <c r="D115" s="673"/>
      <c r="E115" s="673"/>
      <c r="F115" s="673"/>
      <c r="G115" s="673"/>
      <c r="H115" s="673"/>
      <c r="I115" s="673"/>
      <c r="J115" s="673"/>
      <c r="K115" s="673"/>
      <c r="L115" s="673"/>
      <c r="M115" s="673"/>
      <c r="N115" s="673"/>
      <c r="O115" s="673"/>
    </row>
    <row r="116" spans="1:15">
      <c r="A116" s="673"/>
      <c r="B116" s="673"/>
      <c r="C116" s="673"/>
      <c r="D116" s="673"/>
      <c r="E116" s="673"/>
      <c r="F116" s="673"/>
      <c r="G116" s="673"/>
      <c r="H116" s="673"/>
      <c r="I116" s="673"/>
      <c r="J116" s="673"/>
      <c r="K116" s="673"/>
      <c r="L116" s="673"/>
      <c r="M116" s="673"/>
      <c r="N116" s="673"/>
      <c r="O116" s="673"/>
    </row>
    <row r="117" spans="1:15">
      <c r="A117" s="673"/>
      <c r="B117" s="673"/>
      <c r="C117" s="673"/>
      <c r="D117" s="673"/>
      <c r="E117" s="673"/>
      <c r="F117" s="673"/>
      <c r="G117" s="673"/>
      <c r="H117" s="673"/>
      <c r="I117" s="673"/>
      <c r="J117" s="673"/>
      <c r="K117" s="673"/>
      <c r="L117" s="673"/>
      <c r="M117" s="673"/>
      <c r="N117" s="673"/>
      <c r="O117" s="673"/>
    </row>
    <row r="118" spans="1:15">
      <c r="A118" s="673"/>
      <c r="B118" s="673"/>
      <c r="C118" s="673"/>
      <c r="D118" s="673"/>
      <c r="E118" s="673"/>
      <c r="F118" s="673"/>
      <c r="G118" s="673"/>
      <c r="H118" s="673"/>
      <c r="I118" s="673"/>
      <c r="J118" s="673"/>
      <c r="K118" s="673"/>
      <c r="L118" s="673"/>
      <c r="M118" s="673"/>
      <c r="N118" s="673"/>
      <c r="O118" s="673"/>
    </row>
    <row r="119" spans="1:15">
      <c r="A119" s="673"/>
      <c r="B119" s="673"/>
      <c r="C119" s="673"/>
      <c r="D119" s="673"/>
      <c r="E119" s="673"/>
      <c r="F119" s="673"/>
      <c r="G119" s="673"/>
      <c r="H119" s="673"/>
      <c r="I119" s="673"/>
      <c r="J119" s="673"/>
      <c r="K119" s="673"/>
      <c r="L119" s="673"/>
      <c r="M119" s="673"/>
      <c r="N119" s="673"/>
      <c r="O119" s="673"/>
    </row>
    <row r="120" spans="1:15">
      <c r="A120" s="673"/>
      <c r="B120" s="673"/>
      <c r="C120" s="673"/>
      <c r="D120" s="673"/>
      <c r="E120" s="673"/>
      <c r="F120" s="673"/>
      <c r="G120" s="673"/>
      <c r="H120" s="673"/>
      <c r="I120" s="673"/>
      <c r="J120" s="673"/>
      <c r="K120" s="673"/>
      <c r="L120" s="673"/>
      <c r="M120" s="673"/>
      <c r="N120" s="673"/>
      <c r="O120" s="673"/>
    </row>
    <row r="121" spans="1:15">
      <c r="A121" s="673"/>
      <c r="B121" s="673"/>
      <c r="C121" s="673"/>
      <c r="D121" s="673"/>
      <c r="E121" s="673"/>
      <c r="F121" s="673"/>
      <c r="G121" s="673"/>
      <c r="H121" s="673"/>
      <c r="I121" s="673"/>
      <c r="J121" s="673"/>
      <c r="K121" s="673"/>
      <c r="L121" s="673"/>
      <c r="M121" s="673"/>
      <c r="N121" s="673"/>
      <c r="O121" s="673"/>
    </row>
    <row r="122" spans="1:15">
      <c r="A122" s="673"/>
      <c r="B122" s="673"/>
      <c r="C122" s="673"/>
      <c r="D122" s="673"/>
      <c r="E122" s="673"/>
      <c r="F122" s="673"/>
      <c r="G122" s="673"/>
      <c r="H122" s="673"/>
      <c r="I122" s="673"/>
      <c r="J122" s="673"/>
      <c r="K122" s="673"/>
      <c r="L122" s="673"/>
      <c r="M122" s="673"/>
      <c r="N122" s="673"/>
      <c r="O122" s="673"/>
    </row>
    <row r="123" spans="1:15">
      <c r="A123" s="673"/>
      <c r="B123" s="673"/>
      <c r="C123" s="673"/>
      <c r="D123" s="673"/>
      <c r="E123" s="673"/>
      <c r="F123" s="673"/>
      <c r="G123" s="673"/>
      <c r="H123" s="673"/>
      <c r="I123" s="673"/>
      <c r="J123" s="673"/>
      <c r="K123" s="673"/>
      <c r="L123" s="673"/>
      <c r="M123" s="673"/>
      <c r="N123" s="673"/>
      <c r="O123" s="673"/>
    </row>
    <row r="124" spans="1:15">
      <c r="A124" s="673"/>
      <c r="B124" s="673"/>
      <c r="C124" s="673"/>
      <c r="D124" s="673"/>
      <c r="E124" s="673"/>
      <c r="F124" s="673"/>
      <c r="G124" s="673"/>
      <c r="H124" s="673"/>
      <c r="I124" s="673"/>
      <c r="J124" s="673"/>
      <c r="K124" s="673"/>
      <c r="L124" s="673"/>
      <c r="M124" s="673"/>
      <c r="N124" s="673"/>
      <c r="O124" s="673"/>
    </row>
    <row r="125" spans="1:15">
      <c r="A125" s="673"/>
      <c r="B125" s="673"/>
      <c r="C125" s="673"/>
      <c r="D125" s="673"/>
      <c r="E125" s="673"/>
      <c r="F125" s="673"/>
      <c r="G125" s="673"/>
      <c r="H125" s="673"/>
      <c r="I125" s="673"/>
      <c r="J125" s="673"/>
      <c r="K125" s="673"/>
      <c r="L125" s="673"/>
      <c r="M125" s="673"/>
      <c r="N125" s="673"/>
      <c r="O125" s="673"/>
    </row>
    <row r="126" spans="1:15">
      <c r="A126" s="673"/>
      <c r="B126" s="673"/>
      <c r="C126" s="673"/>
      <c r="D126" s="673"/>
      <c r="E126" s="673"/>
      <c r="F126" s="673"/>
      <c r="G126" s="673"/>
      <c r="H126" s="673"/>
      <c r="I126" s="673"/>
      <c r="J126" s="673"/>
      <c r="K126" s="673"/>
      <c r="L126" s="673"/>
      <c r="M126" s="673"/>
      <c r="N126" s="673"/>
      <c r="O126" s="673"/>
    </row>
    <row r="127" spans="1:15">
      <c r="A127" s="673"/>
      <c r="B127" s="673"/>
      <c r="C127" s="673"/>
      <c r="D127" s="673"/>
      <c r="E127" s="673"/>
      <c r="F127" s="673"/>
      <c r="G127" s="673"/>
      <c r="H127" s="673"/>
      <c r="I127" s="673"/>
      <c r="J127" s="673"/>
      <c r="K127" s="673"/>
      <c r="L127" s="673"/>
      <c r="M127" s="673"/>
      <c r="N127" s="673"/>
      <c r="O127" s="673"/>
    </row>
    <row r="128" spans="1:15">
      <c r="A128" s="673"/>
      <c r="B128" s="673"/>
      <c r="C128" s="673"/>
      <c r="D128" s="673"/>
      <c r="E128" s="673"/>
      <c r="F128" s="673"/>
      <c r="G128" s="673"/>
      <c r="H128" s="673"/>
      <c r="I128" s="673"/>
      <c r="J128" s="673"/>
      <c r="K128" s="673"/>
      <c r="L128" s="673"/>
      <c r="M128" s="673"/>
      <c r="N128" s="673"/>
      <c r="O128" s="673"/>
    </row>
    <row r="129" spans="1:15">
      <c r="A129" s="673"/>
      <c r="B129" s="673"/>
      <c r="C129" s="673"/>
      <c r="D129" s="673"/>
      <c r="E129" s="673"/>
      <c r="F129" s="673"/>
      <c r="G129" s="673"/>
      <c r="H129" s="673"/>
      <c r="I129" s="673"/>
      <c r="J129" s="673"/>
      <c r="K129" s="673"/>
      <c r="L129" s="673"/>
      <c r="M129" s="673"/>
      <c r="N129" s="673"/>
      <c r="O129" s="673"/>
    </row>
    <row r="130" spans="1:15">
      <c r="A130" s="673"/>
      <c r="B130" s="673"/>
      <c r="C130" s="673"/>
      <c r="D130" s="673"/>
      <c r="E130" s="673"/>
      <c r="F130" s="673"/>
      <c r="G130" s="673"/>
      <c r="H130" s="673"/>
      <c r="I130" s="673"/>
      <c r="J130" s="673"/>
      <c r="K130" s="673"/>
      <c r="L130" s="673"/>
      <c r="M130" s="673"/>
      <c r="N130" s="673"/>
      <c r="O130" s="673"/>
    </row>
    <row r="131" spans="1:15">
      <c r="A131" s="673"/>
      <c r="B131" s="673"/>
      <c r="C131" s="673"/>
      <c r="D131" s="673"/>
      <c r="E131" s="673"/>
      <c r="F131" s="673"/>
      <c r="G131" s="673"/>
      <c r="H131" s="673"/>
      <c r="I131" s="673"/>
      <c r="J131" s="673"/>
      <c r="K131" s="673"/>
      <c r="L131" s="673"/>
      <c r="M131" s="673"/>
      <c r="N131" s="673"/>
      <c r="O131" s="673"/>
    </row>
    <row r="132" spans="1:15">
      <c r="A132" s="673"/>
      <c r="B132" s="673"/>
      <c r="C132" s="673"/>
      <c r="D132" s="673"/>
      <c r="E132" s="673"/>
      <c r="F132" s="673"/>
      <c r="G132" s="673"/>
      <c r="H132" s="673"/>
      <c r="I132" s="673"/>
      <c r="J132" s="673"/>
      <c r="K132" s="673"/>
      <c r="L132" s="673"/>
      <c r="M132" s="673"/>
      <c r="N132" s="673"/>
      <c r="O132" s="673"/>
    </row>
    <row r="133" spans="1:15">
      <c r="A133" s="673"/>
      <c r="B133" s="673"/>
      <c r="C133" s="673"/>
      <c r="D133" s="673"/>
      <c r="E133" s="673"/>
      <c r="F133" s="673"/>
      <c r="G133" s="673"/>
      <c r="H133" s="673"/>
      <c r="I133" s="673"/>
      <c r="J133" s="673"/>
      <c r="K133" s="673"/>
      <c r="L133" s="673"/>
      <c r="M133" s="673"/>
      <c r="N133" s="673"/>
      <c r="O133" s="673"/>
    </row>
    <row r="134" spans="1:15">
      <c r="A134" s="673"/>
      <c r="B134" s="673"/>
      <c r="C134" s="673"/>
      <c r="D134" s="673"/>
      <c r="E134" s="673"/>
      <c r="F134" s="673"/>
      <c r="G134" s="673"/>
      <c r="H134" s="673"/>
      <c r="I134" s="673"/>
      <c r="J134" s="673"/>
      <c r="K134" s="673"/>
      <c r="L134" s="673"/>
      <c r="M134" s="673"/>
      <c r="N134" s="673"/>
      <c r="O134" s="673"/>
    </row>
    <row r="135" spans="1:15">
      <c r="A135" s="673"/>
      <c r="B135" s="673"/>
      <c r="C135" s="673"/>
      <c r="D135" s="673"/>
      <c r="E135" s="673"/>
      <c r="F135" s="673"/>
      <c r="G135" s="673"/>
      <c r="H135" s="673"/>
      <c r="I135" s="673"/>
      <c r="J135" s="673"/>
      <c r="K135" s="673"/>
      <c r="L135" s="673"/>
      <c r="M135" s="673"/>
      <c r="N135" s="673"/>
      <c r="O135" s="673"/>
    </row>
    <row r="136" spans="1:15">
      <c r="A136" s="673"/>
      <c r="B136" s="673"/>
      <c r="C136" s="673"/>
      <c r="D136" s="673"/>
      <c r="E136" s="673"/>
      <c r="F136" s="673"/>
      <c r="G136" s="673"/>
      <c r="H136" s="673"/>
      <c r="I136" s="673"/>
      <c r="J136" s="673"/>
      <c r="K136" s="673"/>
      <c r="L136" s="673"/>
      <c r="M136" s="673"/>
      <c r="N136" s="673"/>
      <c r="O136" s="673"/>
    </row>
    <row r="137" spans="1:15">
      <c r="A137" s="673"/>
      <c r="B137" s="673"/>
      <c r="C137" s="673"/>
      <c r="D137" s="673"/>
      <c r="E137" s="673"/>
      <c r="F137" s="673"/>
      <c r="G137" s="673"/>
      <c r="H137" s="673"/>
      <c r="I137" s="673"/>
      <c r="J137" s="673"/>
      <c r="K137" s="673"/>
      <c r="L137" s="673"/>
      <c r="M137" s="673"/>
      <c r="N137" s="673"/>
      <c r="O137" s="673"/>
    </row>
    <row r="138" spans="1:15">
      <c r="A138" s="673"/>
      <c r="B138" s="673"/>
      <c r="C138" s="673"/>
      <c r="D138" s="673"/>
      <c r="E138" s="673"/>
      <c r="F138" s="673"/>
      <c r="G138" s="673"/>
      <c r="H138" s="673"/>
      <c r="I138" s="673"/>
      <c r="J138" s="673"/>
      <c r="K138" s="673"/>
      <c r="L138" s="673"/>
      <c r="M138" s="673"/>
      <c r="N138" s="673"/>
      <c r="O138" s="673"/>
    </row>
    <row r="139" spans="1:15">
      <c r="A139" s="673"/>
      <c r="B139" s="673"/>
      <c r="C139" s="673"/>
      <c r="D139" s="673"/>
      <c r="E139" s="673"/>
      <c r="F139" s="673"/>
      <c r="G139" s="673"/>
      <c r="H139" s="673"/>
      <c r="I139" s="673"/>
      <c r="J139" s="673"/>
      <c r="K139" s="673"/>
      <c r="L139" s="673"/>
      <c r="M139" s="673"/>
      <c r="N139" s="673"/>
      <c r="O139" s="673"/>
    </row>
    <row r="140" spans="1:15">
      <c r="A140" s="673"/>
      <c r="B140" s="673"/>
      <c r="C140" s="673"/>
      <c r="D140" s="673"/>
      <c r="E140" s="673"/>
      <c r="F140" s="673"/>
      <c r="G140" s="673"/>
      <c r="H140" s="673"/>
      <c r="I140" s="673"/>
      <c r="J140" s="673"/>
      <c r="K140" s="673"/>
      <c r="L140" s="673"/>
      <c r="M140" s="673"/>
      <c r="N140" s="673"/>
      <c r="O140" s="673"/>
    </row>
    <row r="141" spans="1:15">
      <c r="A141" s="673"/>
      <c r="B141" s="673"/>
      <c r="C141" s="673"/>
      <c r="D141" s="673"/>
      <c r="E141" s="673"/>
      <c r="F141" s="673"/>
      <c r="G141" s="673"/>
      <c r="H141" s="673"/>
      <c r="I141" s="673"/>
      <c r="J141" s="673"/>
      <c r="K141" s="673"/>
      <c r="L141" s="673"/>
      <c r="M141" s="673"/>
      <c r="N141" s="673"/>
      <c r="O141" s="673"/>
    </row>
    <row r="142" spans="1:15">
      <c r="A142" s="673"/>
      <c r="B142" s="673"/>
      <c r="C142" s="673"/>
      <c r="D142" s="673"/>
      <c r="E142" s="673"/>
      <c r="F142" s="673"/>
      <c r="G142" s="673"/>
      <c r="H142" s="673"/>
      <c r="I142" s="673"/>
      <c r="J142" s="673"/>
      <c r="K142" s="673"/>
      <c r="L142" s="673"/>
      <c r="M142" s="673"/>
      <c r="N142" s="673"/>
      <c r="O142" s="673"/>
    </row>
    <row r="143" spans="1:15">
      <c r="A143" s="673"/>
      <c r="B143" s="673"/>
      <c r="C143" s="673"/>
      <c r="D143" s="673"/>
      <c r="E143" s="673"/>
      <c r="F143" s="673"/>
      <c r="G143" s="673"/>
      <c r="H143" s="673"/>
      <c r="I143" s="673"/>
      <c r="J143" s="673"/>
      <c r="K143" s="673"/>
      <c r="L143" s="673"/>
      <c r="M143" s="673"/>
      <c r="N143" s="673"/>
      <c r="O143" s="673"/>
    </row>
    <row r="144" spans="1:15">
      <c r="A144" s="673"/>
      <c r="B144" s="673"/>
      <c r="C144" s="673"/>
      <c r="D144" s="673"/>
      <c r="E144" s="673"/>
      <c r="F144" s="673"/>
      <c r="G144" s="673"/>
      <c r="H144" s="673"/>
      <c r="I144" s="673"/>
      <c r="J144" s="673"/>
      <c r="K144" s="673"/>
      <c r="L144" s="673"/>
      <c r="M144" s="673"/>
      <c r="N144" s="673"/>
      <c r="O144" s="673"/>
    </row>
    <row r="145" spans="1:15">
      <c r="A145" s="673"/>
      <c r="B145" s="673"/>
      <c r="C145" s="673"/>
      <c r="D145" s="673"/>
      <c r="E145" s="673"/>
      <c r="F145" s="673"/>
      <c r="G145" s="673"/>
      <c r="H145" s="673"/>
      <c r="I145" s="673"/>
      <c r="J145" s="673"/>
      <c r="K145" s="673"/>
      <c r="L145" s="673"/>
      <c r="M145" s="673"/>
      <c r="N145" s="673"/>
      <c r="O145" s="673"/>
    </row>
    <row r="146" spans="1:15">
      <c r="A146" s="673"/>
      <c r="B146" s="673"/>
      <c r="C146" s="673"/>
      <c r="D146" s="673"/>
      <c r="E146" s="673"/>
      <c r="F146" s="673"/>
      <c r="G146" s="673"/>
      <c r="H146" s="673"/>
      <c r="I146" s="673"/>
      <c r="J146" s="673"/>
      <c r="K146" s="673"/>
      <c r="L146" s="673"/>
      <c r="M146" s="673"/>
      <c r="N146" s="673"/>
      <c r="O146" s="673"/>
    </row>
    <row r="147" spans="1:15">
      <c r="A147" s="673"/>
      <c r="B147" s="673"/>
      <c r="C147" s="673"/>
      <c r="D147" s="673"/>
      <c r="E147" s="673"/>
      <c r="F147" s="673"/>
      <c r="G147" s="673"/>
      <c r="H147" s="673"/>
      <c r="I147" s="673"/>
      <c r="J147" s="673"/>
      <c r="K147" s="673"/>
      <c r="L147" s="673"/>
      <c r="M147" s="673"/>
      <c r="N147" s="673"/>
      <c r="O147" s="673"/>
    </row>
    <row r="148" spans="1:15">
      <c r="A148" s="673"/>
      <c r="B148" s="673"/>
      <c r="C148" s="673"/>
      <c r="D148" s="673"/>
      <c r="E148" s="673"/>
      <c r="F148" s="673"/>
      <c r="G148" s="673"/>
      <c r="H148" s="673"/>
      <c r="I148" s="673"/>
      <c r="J148" s="673"/>
      <c r="K148" s="673"/>
      <c r="L148" s="673"/>
      <c r="M148" s="673"/>
      <c r="N148" s="673"/>
      <c r="O148" s="673"/>
    </row>
    <row r="149" spans="1:15">
      <c r="A149" s="673"/>
      <c r="B149" s="673"/>
      <c r="C149" s="673"/>
      <c r="D149" s="673"/>
      <c r="E149" s="673"/>
      <c r="F149" s="673"/>
      <c r="G149" s="673"/>
      <c r="H149" s="673"/>
      <c r="I149" s="673"/>
      <c r="J149" s="673"/>
      <c r="K149" s="673"/>
      <c r="L149" s="673"/>
      <c r="M149" s="673"/>
      <c r="N149" s="673"/>
      <c r="O149" s="673"/>
    </row>
    <row r="150" spans="1:15">
      <c r="A150" s="673"/>
      <c r="B150" s="673"/>
      <c r="C150" s="673"/>
      <c r="D150" s="673"/>
      <c r="E150" s="673"/>
      <c r="F150" s="673"/>
      <c r="G150" s="673"/>
      <c r="H150" s="673"/>
      <c r="I150" s="673"/>
      <c r="J150" s="673"/>
      <c r="K150" s="673"/>
      <c r="L150" s="673"/>
      <c r="M150" s="673"/>
      <c r="N150" s="673"/>
      <c r="O150" s="673"/>
    </row>
    <row r="151" spans="1:15">
      <c r="A151" s="673"/>
      <c r="B151" s="673"/>
      <c r="C151" s="673"/>
      <c r="D151" s="673"/>
      <c r="E151" s="673"/>
      <c r="F151" s="673"/>
      <c r="G151" s="673"/>
      <c r="H151" s="673"/>
      <c r="I151" s="673"/>
      <c r="J151" s="673"/>
      <c r="K151" s="673"/>
      <c r="L151" s="673"/>
      <c r="M151" s="673"/>
      <c r="N151" s="673"/>
      <c r="O151" s="673"/>
    </row>
    <row r="152" spans="1:15">
      <c r="A152" s="673"/>
      <c r="B152" s="673"/>
      <c r="C152" s="673"/>
      <c r="D152" s="673"/>
      <c r="E152" s="673"/>
      <c r="F152" s="673"/>
      <c r="G152" s="673"/>
      <c r="H152" s="673"/>
      <c r="I152" s="673"/>
      <c r="J152" s="673"/>
      <c r="K152" s="673"/>
      <c r="L152" s="673"/>
      <c r="M152" s="673"/>
      <c r="N152" s="673"/>
      <c r="O152" s="673"/>
    </row>
    <row r="153" spans="1:15">
      <c r="A153" s="673"/>
      <c r="B153" s="673"/>
      <c r="C153" s="673"/>
      <c r="D153" s="673"/>
      <c r="E153" s="673"/>
      <c r="F153" s="673"/>
      <c r="G153" s="673"/>
      <c r="H153" s="673"/>
      <c r="I153" s="673"/>
      <c r="J153" s="673"/>
      <c r="K153" s="673"/>
      <c r="L153" s="673"/>
      <c r="M153" s="673"/>
      <c r="N153" s="673"/>
      <c r="O153" s="673"/>
    </row>
    <row r="154" spans="1:15">
      <c r="A154" s="673"/>
      <c r="B154" s="673"/>
      <c r="C154" s="673"/>
      <c r="D154" s="673"/>
      <c r="E154" s="673"/>
      <c r="F154" s="673"/>
      <c r="G154" s="673"/>
      <c r="H154" s="673"/>
      <c r="I154" s="673"/>
      <c r="J154" s="673"/>
      <c r="K154" s="673"/>
      <c r="L154" s="673"/>
      <c r="M154" s="673"/>
      <c r="N154" s="673"/>
      <c r="O154" s="673"/>
    </row>
    <row r="155" spans="1:15">
      <c r="A155" s="673"/>
      <c r="B155" s="673"/>
      <c r="C155" s="673"/>
      <c r="D155" s="673"/>
      <c r="E155" s="673"/>
      <c r="F155" s="673"/>
      <c r="G155" s="673"/>
      <c r="H155" s="673"/>
      <c r="I155" s="673"/>
      <c r="J155" s="673"/>
      <c r="K155" s="673"/>
      <c r="L155" s="673"/>
      <c r="M155" s="673"/>
      <c r="N155" s="673"/>
      <c r="O155" s="673"/>
    </row>
    <row r="156" spans="1:15">
      <c r="A156" s="673"/>
      <c r="B156" s="673"/>
      <c r="C156" s="673"/>
      <c r="D156" s="673"/>
      <c r="E156" s="673"/>
      <c r="F156" s="673"/>
      <c r="G156" s="673"/>
      <c r="H156" s="673"/>
      <c r="I156" s="673"/>
      <c r="J156" s="673"/>
      <c r="K156" s="673"/>
      <c r="L156" s="673"/>
      <c r="M156" s="673"/>
      <c r="N156" s="673"/>
      <c r="O156" s="673"/>
    </row>
    <row r="157" spans="1:15">
      <c r="A157" s="673"/>
      <c r="B157" s="673"/>
      <c r="C157" s="673"/>
      <c r="D157" s="673"/>
      <c r="E157" s="673"/>
      <c r="F157" s="673"/>
      <c r="G157" s="673"/>
      <c r="H157" s="673"/>
      <c r="I157" s="673"/>
      <c r="J157" s="673"/>
      <c r="K157" s="673"/>
      <c r="L157" s="673"/>
      <c r="M157" s="673"/>
      <c r="N157" s="673"/>
      <c r="O157" s="673"/>
    </row>
    <row r="158" spans="1:15">
      <c r="A158" s="673"/>
      <c r="B158" s="673"/>
      <c r="C158" s="673"/>
      <c r="D158" s="673"/>
      <c r="E158" s="673"/>
      <c r="F158" s="673"/>
      <c r="G158" s="673"/>
      <c r="H158" s="673"/>
      <c r="I158" s="673"/>
      <c r="J158" s="673"/>
      <c r="K158" s="673"/>
      <c r="L158" s="673"/>
      <c r="M158" s="673"/>
      <c r="N158" s="673"/>
      <c r="O158" s="673"/>
    </row>
    <row r="159" spans="1:15">
      <c r="A159" s="673"/>
      <c r="B159" s="673"/>
      <c r="C159" s="673"/>
      <c r="D159" s="673"/>
      <c r="E159" s="673"/>
      <c r="F159" s="673"/>
      <c r="G159" s="673"/>
      <c r="H159" s="673"/>
      <c r="I159" s="673"/>
      <c r="J159" s="673"/>
      <c r="K159" s="673"/>
      <c r="L159" s="673"/>
      <c r="M159" s="673"/>
      <c r="N159" s="673"/>
      <c r="O159" s="673"/>
    </row>
    <row r="160" spans="1:15">
      <c r="A160" s="673"/>
      <c r="B160" s="673"/>
      <c r="C160" s="673"/>
      <c r="D160" s="673"/>
      <c r="E160" s="673"/>
      <c r="F160" s="673"/>
      <c r="G160" s="673"/>
      <c r="H160" s="673"/>
      <c r="I160" s="673"/>
      <c r="J160" s="673"/>
      <c r="K160" s="673"/>
      <c r="L160" s="673"/>
      <c r="M160" s="673"/>
      <c r="N160" s="673"/>
      <c r="O160" s="673"/>
    </row>
    <row r="161" spans="1:15">
      <c r="A161" s="673"/>
      <c r="B161" s="673"/>
      <c r="C161" s="673"/>
      <c r="D161" s="673"/>
      <c r="E161" s="673"/>
      <c r="F161" s="673"/>
      <c r="G161" s="673"/>
      <c r="H161" s="673"/>
      <c r="I161" s="673"/>
      <c r="J161" s="673"/>
      <c r="K161" s="673"/>
      <c r="L161" s="673"/>
      <c r="M161" s="673"/>
      <c r="N161" s="673"/>
      <c r="O161" s="673"/>
    </row>
    <row r="162" spans="1:15">
      <c r="A162" s="673"/>
      <c r="B162" s="673"/>
      <c r="C162" s="673"/>
      <c r="D162" s="673"/>
      <c r="E162" s="673"/>
      <c r="F162" s="673"/>
      <c r="G162" s="673"/>
      <c r="H162" s="673"/>
      <c r="I162" s="673"/>
      <c r="J162" s="673"/>
      <c r="K162" s="673"/>
      <c r="L162" s="673"/>
      <c r="M162" s="673"/>
      <c r="N162" s="673"/>
      <c r="O162" s="673"/>
    </row>
    <row r="163" spans="1:15">
      <c r="A163" s="673"/>
      <c r="B163" s="673"/>
      <c r="C163" s="673"/>
      <c r="D163" s="673"/>
      <c r="E163" s="673"/>
      <c r="F163" s="673"/>
      <c r="G163" s="673"/>
      <c r="H163" s="673"/>
      <c r="I163" s="673"/>
      <c r="J163" s="673"/>
      <c r="K163" s="673"/>
      <c r="L163" s="673"/>
      <c r="M163" s="673"/>
      <c r="N163" s="673"/>
      <c r="O163" s="673"/>
    </row>
    <row r="164" spans="1:15">
      <c r="A164" s="673"/>
      <c r="B164" s="673"/>
      <c r="C164" s="673"/>
      <c r="D164" s="673"/>
      <c r="E164" s="673"/>
      <c r="F164" s="673"/>
      <c r="G164" s="673"/>
      <c r="H164" s="673"/>
      <c r="I164" s="673"/>
      <c r="J164" s="673"/>
      <c r="K164" s="673"/>
      <c r="L164" s="673"/>
      <c r="M164" s="673"/>
      <c r="N164" s="673"/>
      <c r="O164" s="673"/>
    </row>
    <row r="165" spans="1:15">
      <c r="A165" s="673"/>
      <c r="B165" s="673"/>
      <c r="C165" s="673"/>
      <c r="D165" s="673"/>
      <c r="E165" s="673"/>
      <c r="F165" s="673"/>
      <c r="G165" s="673"/>
      <c r="H165" s="673"/>
      <c r="I165" s="673"/>
      <c r="J165" s="673"/>
      <c r="K165" s="673"/>
      <c r="L165" s="673"/>
      <c r="M165" s="673"/>
      <c r="N165" s="673"/>
      <c r="O165" s="673"/>
    </row>
    <row r="166" spans="1:15">
      <c r="A166" s="673"/>
      <c r="B166" s="673"/>
      <c r="C166" s="673"/>
      <c r="D166" s="673"/>
      <c r="E166" s="673"/>
      <c r="F166" s="673"/>
      <c r="G166" s="673"/>
      <c r="H166" s="673"/>
      <c r="I166" s="673"/>
      <c r="J166" s="673"/>
      <c r="K166" s="673"/>
      <c r="L166" s="673"/>
      <c r="M166" s="673"/>
      <c r="N166" s="673"/>
      <c r="O166" s="673"/>
    </row>
    <row r="167" spans="1:15">
      <c r="A167" s="673"/>
      <c r="B167" s="673"/>
      <c r="C167" s="673"/>
      <c r="D167" s="673"/>
      <c r="E167" s="673"/>
      <c r="F167" s="673"/>
      <c r="G167" s="673"/>
      <c r="H167" s="673"/>
      <c r="I167" s="673"/>
      <c r="J167" s="673"/>
      <c r="K167" s="673"/>
      <c r="L167" s="673"/>
      <c r="M167" s="673"/>
      <c r="N167" s="673"/>
      <c r="O167" s="673"/>
    </row>
    <row r="168" spans="1:15">
      <c r="A168" s="673"/>
      <c r="B168" s="673"/>
      <c r="C168" s="673"/>
      <c r="D168" s="673"/>
      <c r="E168" s="673"/>
      <c r="F168" s="673"/>
      <c r="G168" s="673"/>
      <c r="H168" s="673"/>
      <c r="I168" s="673"/>
      <c r="J168" s="673"/>
      <c r="K168" s="673"/>
      <c r="L168" s="673"/>
      <c r="M168" s="673"/>
      <c r="N168" s="673"/>
      <c r="O168" s="673"/>
    </row>
    <row r="169" spans="1:15">
      <c r="A169" s="673"/>
      <c r="B169" s="673"/>
      <c r="C169" s="673"/>
      <c r="D169" s="673"/>
      <c r="E169" s="673"/>
      <c r="F169" s="673"/>
      <c r="G169" s="673"/>
      <c r="H169" s="673"/>
      <c r="I169" s="673"/>
      <c r="J169" s="673"/>
      <c r="K169" s="673"/>
      <c r="L169" s="673"/>
      <c r="M169" s="673"/>
      <c r="N169" s="673"/>
      <c r="O169" s="673"/>
    </row>
    <row r="170" spans="1:15">
      <c r="A170" s="673"/>
      <c r="B170" s="673"/>
      <c r="C170" s="673"/>
      <c r="D170" s="673"/>
      <c r="E170" s="673"/>
      <c r="F170" s="673"/>
      <c r="G170" s="673"/>
      <c r="H170" s="673"/>
      <c r="I170" s="673"/>
      <c r="J170" s="673"/>
      <c r="K170" s="673"/>
      <c r="L170" s="673"/>
      <c r="M170" s="673"/>
      <c r="N170" s="673"/>
      <c r="O170" s="673"/>
    </row>
    <row r="171" spans="1:15">
      <c r="A171" s="673"/>
      <c r="B171" s="673"/>
      <c r="C171" s="673"/>
      <c r="D171" s="673"/>
      <c r="E171" s="673"/>
      <c r="F171" s="673"/>
      <c r="G171" s="673"/>
      <c r="H171" s="673"/>
      <c r="I171" s="673"/>
      <c r="J171" s="673"/>
      <c r="K171" s="673"/>
      <c r="L171" s="673"/>
      <c r="M171" s="673"/>
      <c r="N171" s="673"/>
      <c r="O171" s="673"/>
    </row>
    <row r="172" spans="1:15">
      <c r="A172" s="673"/>
      <c r="B172" s="673"/>
      <c r="C172" s="673"/>
      <c r="D172" s="673"/>
      <c r="E172" s="673"/>
      <c r="F172" s="673"/>
      <c r="G172" s="673"/>
      <c r="H172" s="673"/>
      <c r="I172" s="673"/>
      <c r="J172" s="673"/>
      <c r="K172" s="673"/>
      <c r="L172" s="673"/>
      <c r="M172" s="673"/>
      <c r="N172" s="673"/>
      <c r="O172" s="673"/>
    </row>
    <row r="173" spans="1:15">
      <c r="A173" s="673"/>
      <c r="B173" s="673"/>
      <c r="C173" s="673"/>
      <c r="D173" s="673"/>
      <c r="E173" s="673"/>
      <c r="F173" s="673"/>
      <c r="G173" s="673"/>
      <c r="H173" s="673"/>
      <c r="I173" s="673"/>
      <c r="J173" s="673"/>
      <c r="K173" s="673"/>
      <c r="L173" s="673"/>
      <c r="M173" s="673"/>
      <c r="N173" s="673"/>
      <c r="O173" s="673"/>
    </row>
    <row r="174" spans="1:15">
      <c r="A174" s="673"/>
      <c r="B174" s="673"/>
      <c r="C174" s="673"/>
      <c r="D174" s="673"/>
      <c r="E174" s="673"/>
      <c r="F174" s="673"/>
      <c r="G174" s="673"/>
      <c r="H174" s="673"/>
      <c r="I174" s="673"/>
      <c r="J174" s="673"/>
      <c r="K174" s="673"/>
      <c r="L174" s="673"/>
      <c r="M174" s="673"/>
      <c r="N174" s="673"/>
      <c r="O174" s="673"/>
    </row>
    <row r="175" spans="1:15">
      <c r="A175" s="673"/>
      <c r="B175" s="673"/>
      <c r="C175" s="673"/>
      <c r="D175" s="673"/>
      <c r="E175" s="673"/>
      <c r="F175" s="673"/>
      <c r="G175" s="673"/>
      <c r="H175" s="673"/>
      <c r="I175" s="673"/>
      <c r="J175" s="673"/>
      <c r="K175" s="673"/>
      <c r="L175" s="673"/>
      <c r="M175" s="673"/>
      <c r="N175" s="673"/>
      <c r="O175" s="673"/>
    </row>
    <row r="176" spans="1:15">
      <c r="A176" s="673"/>
      <c r="B176" s="673"/>
      <c r="C176" s="673"/>
      <c r="D176" s="673"/>
      <c r="E176" s="673"/>
      <c r="F176" s="673"/>
      <c r="G176" s="673"/>
      <c r="H176" s="673"/>
      <c r="I176" s="673"/>
      <c r="J176" s="673"/>
      <c r="K176" s="673"/>
      <c r="L176" s="673"/>
      <c r="M176" s="673"/>
      <c r="N176" s="673"/>
      <c r="O176" s="673"/>
    </row>
    <row r="177" spans="1:15">
      <c r="A177" s="673"/>
      <c r="B177" s="673"/>
      <c r="C177" s="673"/>
      <c r="D177" s="673"/>
      <c r="E177" s="673"/>
      <c r="F177" s="673"/>
      <c r="G177" s="673"/>
      <c r="H177" s="673"/>
      <c r="I177" s="673"/>
      <c r="J177" s="673"/>
      <c r="K177" s="673"/>
      <c r="L177" s="673"/>
      <c r="M177" s="673"/>
      <c r="N177" s="673"/>
      <c r="O177" s="673"/>
    </row>
    <row r="178" spans="1:15">
      <c r="A178" s="673"/>
      <c r="B178" s="673"/>
      <c r="C178" s="673"/>
      <c r="D178" s="673"/>
      <c r="E178" s="673"/>
      <c r="F178" s="673"/>
      <c r="G178" s="673"/>
      <c r="H178" s="673"/>
      <c r="I178" s="673"/>
      <c r="J178" s="673"/>
      <c r="K178" s="673"/>
      <c r="L178" s="673"/>
      <c r="M178" s="673"/>
      <c r="N178" s="673"/>
      <c r="O178" s="673"/>
    </row>
    <row r="179" spans="1:15">
      <c r="A179" s="673"/>
      <c r="B179" s="673"/>
      <c r="C179" s="673"/>
      <c r="D179" s="673"/>
      <c r="E179" s="673"/>
      <c r="F179" s="673"/>
      <c r="G179" s="673"/>
      <c r="H179" s="673"/>
      <c r="I179" s="673"/>
      <c r="J179" s="673"/>
      <c r="K179" s="673"/>
      <c r="L179" s="673"/>
      <c r="M179" s="673"/>
      <c r="N179" s="673"/>
      <c r="O179" s="673"/>
    </row>
    <row r="180" spans="1:15">
      <c r="A180" s="673"/>
      <c r="B180" s="673"/>
      <c r="C180" s="673"/>
      <c r="D180" s="673"/>
      <c r="E180" s="673"/>
      <c r="F180" s="673"/>
      <c r="G180" s="673"/>
      <c r="H180" s="673"/>
      <c r="I180" s="673"/>
      <c r="J180" s="673"/>
      <c r="K180" s="673"/>
      <c r="L180" s="673"/>
      <c r="M180" s="673"/>
      <c r="N180" s="673"/>
      <c r="O180" s="673"/>
    </row>
    <row r="181" spans="1:15">
      <c r="A181" s="673"/>
      <c r="B181" s="673"/>
      <c r="C181" s="673"/>
      <c r="D181" s="673"/>
      <c r="E181" s="673"/>
      <c r="F181" s="673"/>
      <c r="G181" s="673"/>
      <c r="H181" s="673"/>
      <c r="I181" s="673"/>
      <c r="J181" s="673"/>
      <c r="K181" s="673"/>
      <c r="L181" s="673"/>
      <c r="M181" s="673"/>
      <c r="N181" s="673"/>
      <c r="O181" s="673"/>
    </row>
    <row r="182" spans="1:15">
      <c r="A182" s="673"/>
      <c r="B182" s="673"/>
      <c r="C182" s="673"/>
      <c r="D182" s="673"/>
      <c r="E182" s="673"/>
      <c r="F182" s="673"/>
      <c r="G182" s="673"/>
      <c r="H182" s="673"/>
      <c r="I182" s="673"/>
      <c r="J182" s="673"/>
      <c r="K182" s="673"/>
      <c r="L182" s="673"/>
      <c r="M182" s="673"/>
      <c r="N182" s="673"/>
      <c r="O182" s="673"/>
    </row>
    <row r="183" spans="1:15">
      <c r="A183" s="673"/>
      <c r="B183" s="673"/>
      <c r="C183" s="673"/>
      <c r="D183" s="673"/>
      <c r="E183" s="673"/>
      <c r="F183" s="673"/>
      <c r="G183" s="673"/>
      <c r="H183" s="673"/>
      <c r="I183" s="673"/>
      <c r="J183" s="673"/>
      <c r="K183" s="673"/>
      <c r="L183" s="673"/>
      <c r="M183" s="673"/>
      <c r="N183" s="673"/>
      <c r="O183" s="673"/>
    </row>
    <row r="184" spans="1:15">
      <c r="A184" s="673"/>
      <c r="B184" s="673"/>
      <c r="C184" s="673"/>
      <c r="D184" s="673"/>
      <c r="E184" s="673"/>
      <c r="F184" s="673"/>
      <c r="G184" s="673"/>
      <c r="H184" s="673"/>
      <c r="I184" s="673"/>
      <c r="J184" s="673"/>
      <c r="K184" s="673"/>
      <c r="L184" s="673"/>
      <c r="M184" s="673"/>
      <c r="N184" s="673"/>
      <c r="O184" s="673"/>
    </row>
    <row r="185" spans="1:15">
      <c r="A185" s="673"/>
      <c r="B185" s="673"/>
      <c r="C185" s="673"/>
      <c r="D185" s="673"/>
      <c r="E185" s="673"/>
      <c r="F185" s="673"/>
      <c r="G185" s="673"/>
      <c r="H185" s="673"/>
      <c r="I185" s="673"/>
      <c r="J185" s="673"/>
      <c r="K185" s="673"/>
      <c r="L185" s="673"/>
      <c r="M185" s="673"/>
      <c r="N185" s="673"/>
      <c r="O185" s="673"/>
    </row>
    <row r="186" spans="1:15">
      <c r="A186" s="673"/>
      <c r="B186" s="673"/>
      <c r="C186" s="673"/>
      <c r="D186" s="673"/>
      <c r="E186" s="673"/>
      <c r="F186" s="673"/>
      <c r="G186" s="673"/>
      <c r="H186" s="673"/>
      <c r="I186" s="673"/>
      <c r="J186" s="673"/>
      <c r="K186" s="673"/>
      <c r="L186" s="673"/>
      <c r="M186" s="673"/>
      <c r="N186" s="673"/>
      <c r="O186" s="673"/>
    </row>
    <row r="187" spans="1:15">
      <c r="A187" s="673"/>
      <c r="B187" s="673"/>
      <c r="C187" s="673"/>
      <c r="D187" s="673"/>
      <c r="E187" s="673"/>
      <c r="F187" s="673"/>
      <c r="G187" s="673"/>
      <c r="H187" s="673"/>
      <c r="I187" s="673"/>
      <c r="J187" s="673"/>
      <c r="K187" s="673"/>
      <c r="L187" s="673"/>
      <c r="M187" s="673"/>
      <c r="N187" s="673"/>
      <c r="O187" s="673"/>
    </row>
    <row r="188" spans="1:15">
      <c r="A188" s="673"/>
      <c r="B188" s="673"/>
      <c r="C188" s="673"/>
      <c r="D188" s="673"/>
      <c r="E188" s="673"/>
      <c r="F188" s="673"/>
      <c r="G188" s="673"/>
      <c r="H188" s="673"/>
      <c r="I188" s="673"/>
      <c r="J188" s="673"/>
      <c r="K188" s="673"/>
      <c r="L188" s="673"/>
      <c r="M188" s="673"/>
      <c r="N188" s="673"/>
      <c r="O188" s="673"/>
    </row>
    <row r="189" spans="1:15">
      <c r="A189" s="673"/>
      <c r="B189" s="673"/>
      <c r="C189" s="673"/>
      <c r="D189" s="673"/>
      <c r="E189" s="673"/>
      <c r="F189" s="673"/>
      <c r="G189" s="673"/>
      <c r="H189" s="673"/>
      <c r="I189" s="673"/>
      <c r="J189" s="673"/>
      <c r="K189" s="673"/>
      <c r="L189" s="673"/>
      <c r="M189" s="673"/>
      <c r="N189" s="673"/>
      <c r="O189" s="673"/>
    </row>
    <row r="190" spans="1:15">
      <c r="A190" s="673"/>
      <c r="B190" s="673"/>
      <c r="C190" s="673"/>
      <c r="D190" s="673"/>
      <c r="E190" s="673"/>
      <c r="F190" s="673"/>
      <c r="G190" s="673"/>
      <c r="H190" s="673"/>
      <c r="I190" s="673"/>
      <c r="J190" s="673"/>
      <c r="K190" s="673"/>
      <c r="L190" s="673"/>
      <c r="M190" s="673"/>
      <c r="N190" s="673"/>
      <c r="O190" s="673"/>
    </row>
    <row r="191" spans="1:15">
      <c r="A191" s="673"/>
      <c r="B191" s="673"/>
      <c r="C191" s="673"/>
      <c r="D191" s="673"/>
      <c r="E191" s="673"/>
      <c r="F191" s="673"/>
      <c r="G191" s="673"/>
      <c r="H191" s="673"/>
      <c r="I191" s="673"/>
      <c r="J191" s="673"/>
      <c r="K191" s="673"/>
      <c r="L191" s="673"/>
      <c r="M191" s="673"/>
      <c r="N191" s="673"/>
      <c r="O191" s="673"/>
    </row>
    <row r="192" spans="1:15">
      <c r="A192" s="673"/>
      <c r="B192" s="673"/>
      <c r="C192" s="673"/>
      <c r="D192" s="673"/>
      <c r="E192" s="673"/>
      <c r="F192" s="673"/>
      <c r="G192" s="673"/>
      <c r="H192" s="673"/>
      <c r="I192" s="673"/>
      <c r="J192" s="673"/>
      <c r="K192" s="673"/>
      <c r="L192" s="673"/>
      <c r="M192" s="673"/>
      <c r="N192" s="673"/>
      <c r="O192" s="673"/>
    </row>
    <row r="193" spans="1:15">
      <c r="A193" s="673"/>
      <c r="B193" s="673"/>
      <c r="C193" s="673"/>
      <c r="D193" s="673"/>
      <c r="E193" s="673"/>
      <c r="F193" s="673"/>
      <c r="G193" s="673"/>
      <c r="H193" s="673"/>
      <c r="I193" s="673"/>
      <c r="J193" s="673"/>
      <c r="K193" s="673"/>
      <c r="L193" s="673"/>
      <c r="M193" s="673"/>
      <c r="N193" s="673"/>
      <c r="O193" s="673"/>
    </row>
    <row r="194" spans="1:15">
      <c r="A194" s="673"/>
      <c r="B194" s="673"/>
      <c r="C194" s="673"/>
      <c r="D194" s="673"/>
      <c r="E194" s="673"/>
      <c r="F194" s="673"/>
      <c r="G194" s="673"/>
      <c r="H194" s="673"/>
      <c r="I194" s="673"/>
      <c r="J194" s="673"/>
      <c r="K194" s="673"/>
      <c r="L194" s="673"/>
      <c r="M194" s="673"/>
      <c r="N194" s="673"/>
      <c r="O194" s="673"/>
    </row>
    <row r="195" spans="1:15">
      <c r="A195" s="673"/>
      <c r="B195" s="673"/>
      <c r="C195" s="673"/>
      <c r="D195" s="673"/>
      <c r="E195" s="673"/>
      <c r="F195" s="673"/>
      <c r="G195" s="673"/>
      <c r="H195" s="673"/>
      <c r="I195" s="673"/>
      <c r="J195" s="673"/>
      <c r="K195" s="673"/>
      <c r="L195" s="673"/>
      <c r="M195" s="673"/>
      <c r="N195" s="673"/>
      <c r="O195" s="673"/>
    </row>
    <row r="196" spans="1:15">
      <c r="A196" s="673"/>
      <c r="B196" s="673"/>
      <c r="C196" s="673"/>
      <c r="D196" s="673"/>
      <c r="E196" s="673"/>
      <c r="F196" s="673"/>
      <c r="G196" s="673"/>
      <c r="H196" s="673"/>
      <c r="I196" s="673"/>
      <c r="J196" s="673"/>
      <c r="K196" s="673"/>
      <c r="L196" s="673"/>
      <c r="M196" s="673"/>
      <c r="N196" s="673"/>
      <c r="O196" s="673"/>
    </row>
    <row r="197" spans="1:15">
      <c r="A197" s="673"/>
      <c r="B197" s="673"/>
      <c r="C197" s="673"/>
      <c r="D197" s="673"/>
      <c r="E197" s="673"/>
      <c r="F197" s="673"/>
      <c r="G197" s="673"/>
      <c r="H197" s="673"/>
      <c r="I197" s="673"/>
      <c r="J197" s="673"/>
      <c r="K197" s="673"/>
      <c r="L197" s="673"/>
      <c r="M197" s="673"/>
      <c r="N197" s="673"/>
      <c r="O197" s="673"/>
    </row>
    <row r="198" spans="1:15">
      <c r="A198" s="673"/>
      <c r="B198" s="673"/>
      <c r="C198" s="673"/>
      <c r="D198" s="673"/>
      <c r="E198" s="673"/>
      <c r="F198" s="673"/>
      <c r="G198" s="673"/>
      <c r="H198" s="673"/>
      <c r="I198" s="673"/>
      <c r="J198" s="673"/>
      <c r="K198" s="673"/>
      <c r="L198" s="673"/>
      <c r="M198" s="673"/>
      <c r="N198" s="673"/>
      <c r="O198" s="673"/>
    </row>
    <row r="199" spans="1:15">
      <c r="A199" s="673"/>
      <c r="B199" s="673"/>
      <c r="C199" s="673"/>
      <c r="D199" s="673"/>
      <c r="E199" s="673"/>
      <c r="F199" s="673"/>
      <c r="G199" s="673"/>
      <c r="H199" s="673"/>
      <c r="I199" s="673"/>
      <c r="J199" s="673"/>
      <c r="K199" s="673"/>
      <c r="L199" s="673"/>
      <c r="M199" s="673"/>
      <c r="N199" s="673"/>
      <c r="O199" s="673"/>
    </row>
    <row r="200" spans="1:15">
      <c r="A200" s="673"/>
      <c r="B200" s="673"/>
      <c r="C200" s="673"/>
      <c r="D200" s="673"/>
      <c r="E200" s="673"/>
      <c r="F200" s="673"/>
      <c r="G200" s="673"/>
      <c r="H200" s="673"/>
      <c r="I200" s="673"/>
      <c r="J200" s="673"/>
      <c r="K200" s="673"/>
      <c r="L200" s="673"/>
      <c r="M200" s="673"/>
      <c r="N200" s="673"/>
      <c r="O200" s="673"/>
    </row>
    <row r="201" spans="1:15">
      <c r="A201" s="673"/>
      <c r="B201" s="673"/>
      <c r="C201" s="673"/>
      <c r="D201" s="673"/>
      <c r="E201" s="673"/>
      <c r="F201" s="673"/>
      <c r="G201" s="673"/>
      <c r="H201" s="673"/>
      <c r="I201" s="673"/>
      <c r="J201" s="673"/>
      <c r="K201" s="673"/>
      <c r="L201" s="673"/>
      <c r="M201" s="673"/>
      <c r="N201" s="673"/>
      <c r="O201" s="673"/>
    </row>
    <row r="202" spans="1:15">
      <c r="A202" s="673"/>
      <c r="B202" s="673"/>
      <c r="C202" s="673"/>
      <c r="D202" s="673"/>
      <c r="E202" s="673"/>
      <c r="F202" s="673"/>
      <c r="G202" s="673"/>
      <c r="H202" s="673"/>
      <c r="I202" s="673"/>
      <c r="J202" s="673"/>
      <c r="K202" s="673"/>
      <c r="L202" s="673"/>
      <c r="M202" s="673"/>
      <c r="N202" s="673"/>
      <c r="O202" s="673"/>
    </row>
    <row r="203" spans="1:15">
      <c r="A203" s="673"/>
      <c r="B203" s="673"/>
      <c r="C203" s="673"/>
      <c r="D203" s="673"/>
      <c r="E203" s="673"/>
      <c r="F203" s="673"/>
      <c r="G203" s="673"/>
      <c r="H203" s="673"/>
      <c r="I203" s="673"/>
      <c r="J203" s="673"/>
      <c r="K203" s="673"/>
      <c r="L203" s="673"/>
      <c r="M203" s="673"/>
      <c r="N203" s="673"/>
      <c r="O203" s="673"/>
    </row>
    <row r="204" spans="1:15">
      <c r="A204" s="673"/>
      <c r="B204" s="673"/>
      <c r="C204" s="673"/>
      <c r="D204" s="673"/>
      <c r="E204" s="673"/>
      <c r="F204" s="673"/>
      <c r="G204" s="673"/>
      <c r="H204" s="673"/>
      <c r="I204" s="673"/>
      <c r="J204" s="673"/>
      <c r="K204" s="673"/>
      <c r="L204" s="673"/>
      <c r="M204" s="673"/>
      <c r="N204" s="673"/>
      <c r="O204" s="673"/>
    </row>
    <row r="205" spans="1:15">
      <c r="A205" s="673"/>
      <c r="B205" s="673"/>
      <c r="C205" s="673"/>
      <c r="D205" s="673"/>
      <c r="E205" s="673"/>
      <c r="F205" s="673"/>
      <c r="G205" s="673"/>
      <c r="H205" s="673"/>
      <c r="I205" s="673"/>
      <c r="J205" s="673"/>
      <c r="K205" s="673"/>
      <c r="L205" s="673"/>
      <c r="M205" s="673"/>
      <c r="N205" s="673"/>
      <c r="O205" s="673"/>
    </row>
    <row r="206" spans="1:15">
      <c r="A206" s="673"/>
      <c r="B206" s="673"/>
      <c r="C206" s="673"/>
      <c r="D206" s="673"/>
      <c r="E206" s="673"/>
      <c r="F206" s="673"/>
      <c r="G206" s="673"/>
      <c r="H206" s="673"/>
      <c r="I206" s="673"/>
      <c r="J206" s="673"/>
      <c r="K206" s="673"/>
      <c r="L206" s="673"/>
      <c r="M206" s="673"/>
      <c r="N206" s="673"/>
      <c r="O206" s="673"/>
    </row>
    <row r="207" spans="1:15">
      <c r="A207" s="673"/>
      <c r="B207" s="673"/>
      <c r="C207" s="673"/>
      <c r="D207" s="673"/>
      <c r="E207" s="673"/>
      <c r="F207" s="673"/>
      <c r="G207" s="673"/>
      <c r="H207" s="673"/>
      <c r="I207" s="673"/>
      <c r="J207" s="673"/>
      <c r="K207" s="673"/>
      <c r="L207" s="673"/>
      <c r="M207" s="673"/>
      <c r="N207" s="673"/>
      <c r="O207" s="673"/>
    </row>
    <row r="208" spans="1:15">
      <c r="A208" s="673"/>
      <c r="B208" s="673"/>
      <c r="C208" s="673"/>
      <c r="D208" s="673"/>
      <c r="E208" s="673"/>
      <c r="F208" s="673"/>
      <c r="G208" s="673"/>
      <c r="H208" s="673"/>
      <c r="I208" s="673"/>
      <c r="J208" s="673"/>
      <c r="K208" s="673"/>
      <c r="L208" s="673"/>
      <c r="M208" s="673"/>
      <c r="N208" s="673"/>
      <c r="O208" s="673"/>
    </row>
    <row r="209" spans="1:15">
      <c r="A209" s="673"/>
      <c r="B209" s="673"/>
      <c r="C209" s="673"/>
      <c r="D209" s="673"/>
      <c r="E209" s="673"/>
      <c r="F209" s="673"/>
      <c r="G209" s="673"/>
      <c r="H209" s="673"/>
      <c r="I209" s="673"/>
      <c r="J209" s="673"/>
      <c r="K209" s="673"/>
      <c r="L209" s="673"/>
      <c r="M209" s="673"/>
      <c r="N209" s="673"/>
      <c r="O209" s="673"/>
    </row>
    <row r="210" spans="1:15">
      <c r="A210" s="673"/>
      <c r="B210" s="673"/>
      <c r="C210" s="673"/>
      <c r="D210" s="673"/>
      <c r="E210" s="673"/>
      <c r="F210" s="673"/>
      <c r="G210" s="673"/>
      <c r="H210" s="673"/>
      <c r="I210" s="673"/>
      <c r="J210" s="673"/>
      <c r="K210" s="673"/>
      <c r="L210" s="673"/>
      <c r="M210" s="673"/>
      <c r="N210" s="673"/>
      <c r="O210" s="673"/>
    </row>
    <row r="211" spans="1:15">
      <c r="A211" s="673"/>
      <c r="B211" s="673"/>
      <c r="C211" s="673"/>
      <c r="D211" s="673"/>
      <c r="E211" s="673"/>
      <c r="F211" s="673"/>
      <c r="G211" s="673"/>
      <c r="H211" s="673"/>
      <c r="I211" s="673"/>
      <c r="J211" s="673"/>
      <c r="K211" s="673"/>
      <c r="L211" s="673"/>
      <c r="M211" s="673"/>
      <c r="N211" s="673"/>
      <c r="O211" s="673"/>
    </row>
    <row r="212" spans="1:15">
      <c r="A212" s="673"/>
      <c r="B212" s="673"/>
      <c r="C212" s="673"/>
      <c r="D212" s="673"/>
      <c r="E212" s="673"/>
      <c r="F212" s="673"/>
      <c r="G212" s="673"/>
      <c r="H212" s="673"/>
      <c r="I212" s="673"/>
      <c r="J212" s="673"/>
      <c r="K212" s="673"/>
      <c r="L212" s="673"/>
      <c r="M212" s="673"/>
      <c r="N212" s="673"/>
      <c r="O212" s="673"/>
    </row>
    <row r="213" spans="1:15">
      <c r="A213" s="673"/>
      <c r="B213" s="673"/>
      <c r="C213" s="673"/>
      <c r="D213" s="673"/>
      <c r="E213" s="673"/>
      <c r="F213" s="673"/>
      <c r="G213" s="673"/>
      <c r="H213" s="673"/>
      <c r="I213" s="673"/>
      <c r="J213" s="673"/>
      <c r="K213" s="673"/>
      <c r="L213" s="673"/>
      <c r="M213" s="673"/>
      <c r="N213" s="673"/>
      <c r="O213" s="673"/>
    </row>
    <row r="214" spans="1:15">
      <c r="A214" s="673"/>
      <c r="B214" s="673"/>
      <c r="C214" s="673"/>
      <c r="D214" s="673"/>
      <c r="E214" s="673"/>
      <c r="F214" s="673"/>
      <c r="G214" s="673"/>
      <c r="H214" s="673"/>
      <c r="I214" s="673"/>
      <c r="J214" s="673"/>
      <c r="K214" s="673"/>
      <c r="L214" s="673"/>
      <c r="M214" s="673"/>
      <c r="N214" s="673"/>
      <c r="O214" s="673"/>
    </row>
    <row r="215" spans="1:15">
      <c r="A215" s="673"/>
      <c r="B215" s="673"/>
      <c r="C215" s="673"/>
      <c r="D215" s="673"/>
      <c r="E215" s="673"/>
      <c r="F215" s="673"/>
      <c r="G215" s="673"/>
      <c r="H215" s="673"/>
      <c r="I215" s="673"/>
      <c r="J215" s="673"/>
      <c r="K215" s="673"/>
      <c r="L215" s="673"/>
      <c r="M215" s="673"/>
      <c r="N215" s="673"/>
      <c r="O215" s="673"/>
    </row>
    <row r="216" spans="1:15">
      <c r="A216" s="673"/>
      <c r="B216" s="673"/>
      <c r="C216" s="673"/>
      <c r="D216" s="673"/>
      <c r="E216" s="673"/>
      <c r="F216" s="673"/>
      <c r="G216" s="673"/>
      <c r="H216" s="673"/>
      <c r="I216" s="673"/>
      <c r="J216" s="673"/>
      <c r="K216" s="673"/>
      <c r="L216" s="673"/>
      <c r="M216" s="673"/>
      <c r="N216" s="673"/>
      <c r="O216" s="673"/>
    </row>
    <row r="217" spans="1:15">
      <c r="A217" s="673"/>
      <c r="B217" s="673"/>
      <c r="C217" s="673"/>
      <c r="D217" s="673"/>
      <c r="E217" s="673"/>
      <c r="F217" s="673"/>
      <c r="G217" s="673"/>
      <c r="H217" s="673"/>
      <c r="I217" s="673"/>
      <c r="J217" s="673"/>
      <c r="K217" s="673"/>
      <c r="L217" s="673"/>
      <c r="M217" s="673"/>
      <c r="N217" s="673"/>
      <c r="O217" s="673"/>
    </row>
    <row r="218" spans="1:15">
      <c r="A218" s="673"/>
      <c r="B218" s="673"/>
      <c r="C218" s="673"/>
      <c r="D218" s="673"/>
      <c r="E218" s="673"/>
      <c r="F218" s="673"/>
      <c r="G218" s="673"/>
      <c r="H218" s="673"/>
      <c r="I218" s="673"/>
      <c r="J218" s="673"/>
      <c r="K218" s="673"/>
      <c r="L218" s="673"/>
      <c r="M218" s="673"/>
      <c r="N218" s="673"/>
      <c r="O218" s="673"/>
    </row>
    <row r="219" spans="1:15">
      <c r="A219" s="673"/>
      <c r="B219" s="673"/>
      <c r="C219" s="673"/>
      <c r="D219" s="673"/>
      <c r="E219" s="673"/>
      <c r="F219" s="673"/>
      <c r="G219" s="673"/>
      <c r="H219" s="673"/>
      <c r="I219" s="673"/>
      <c r="J219" s="673"/>
      <c r="K219" s="673"/>
      <c r="L219" s="673"/>
      <c r="M219" s="673"/>
      <c r="N219" s="673"/>
      <c r="O219" s="673"/>
    </row>
    <row r="220" spans="1:15">
      <c r="A220" s="673"/>
      <c r="B220" s="673"/>
      <c r="C220" s="673"/>
      <c r="D220" s="673"/>
      <c r="E220" s="673"/>
      <c r="F220" s="673"/>
      <c r="G220" s="673"/>
      <c r="H220" s="673"/>
      <c r="I220" s="673"/>
      <c r="J220" s="673"/>
      <c r="K220" s="673"/>
      <c r="L220" s="673"/>
      <c r="M220" s="673"/>
      <c r="N220" s="673"/>
      <c r="O220" s="673"/>
    </row>
    <row r="221" spans="1:15">
      <c r="A221" s="673"/>
      <c r="B221" s="673"/>
      <c r="C221" s="673"/>
      <c r="D221" s="673"/>
      <c r="E221" s="673"/>
      <c r="F221" s="673"/>
      <c r="G221" s="673"/>
      <c r="H221" s="673"/>
      <c r="I221" s="673"/>
      <c r="J221" s="673"/>
      <c r="K221" s="673"/>
      <c r="L221" s="673"/>
      <c r="M221" s="673"/>
      <c r="N221" s="673"/>
      <c r="O221" s="673"/>
    </row>
    <row r="222" spans="1:15">
      <c r="A222" s="673"/>
      <c r="B222" s="673"/>
      <c r="C222" s="673"/>
      <c r="D222" s="673"/>
      <c r="E222" s="673"/>
      <c r="F222" s="673"/>
      <c r="G222" s="673"/>
      <c r="K222" s="673"/>
      <c r="L222" s="673"/>
      <c r="M222" s="673"/>
      <c r="N222" s="673"/>
      <c r="O222" s="673"/>
    </row>
    <row r="223" spans="1:15">
      <c r="A223" s="673"/>
      <c r="B223" s="673"/>
      <c r="C223" s="673"/>
      <c r="D223" s="673"/>
      <c r="E223" s="673"/>
      <c r="F223" s="673"/>
      <c r="G223" s="673"/>
      <c r="K223" s="673"/>
      <c r="L223" s="673"/>
      <c r="M223" s="673"/>
      <c r="N223" s="673"/>
      <c r="O223" s="673"/>
    </row>
    <row r="224" spans="1:15">
      <c r="A224" s="673"/>
      <c r="B224" s="673"/>
      <c r="C224" s="673"/>
      <c r="D224" s="673"/>
      <c r="E224" s="673"/>
      <c r="F224" s="673"/>
      <c r="G224" s="673"/>
      <c r="K224" s="673"/>
      <c r="L224" s="673"/>
      <c r="M224" s="673"/>
      <c r="N224" s="673"/>
      <c r="O224" s="673"/>
    </row>
    <row r="225" spans="1:15">
      <c r="A225" s="673"/>
      <c r="B225" s="673"/>
      <c r="C225" s="673"/>
      <c r="D225" s="673"/>
      <c r="E225" s="673"/>
      <c r="F225" s="673"/>
      <c r="G225" s="673"/>
      <c r="K225" s="673"/>
      <c r="L225" s="673"/>
      <c r="M225" s="673"/>
      <c r="N225" s="673"/>
      <c r="O225" s="673"/>
    </row>
    <row r="226" spans="1:15">
      <c r="A226" s="673"/>
      <c r="B226" s="673"/>
      <c r="C226" s="673"/>
      <c r="D226" s="673"/>
      <c r="E226" s="673"/>
      <c r="F226" s="673"/>
      <c r="G226" s="673"/>
      <c r="K226" s="673"/>
      <c r="L226" s="673"/>
      <c r="M226" s="673"/>
      <c r="N226" s="673"/>
      <c r="O226" s="673"/>
    </row>
    <row r="227" spans="1:15">
      <c r="A227" s="673"/>
      <c r="B227" s="673"/>
      <c r="C227" s="673"/>
      <c r="K227" s="673"/>
      <c r="L227" s="673"/>
      <c r="M227" s="673"/>
      <c r="N227" s="673"/>
      <c r="O227" s="673"/>
    </row>
    <row r="228" spans="1:15">
      <c r="A228" s="673"/>
      <c r="B228" s="673"/>
      <c r="C228" s="673"/>
      <c r="K228" s="673"/>
      <c r="L228" s="673"/>
      <c r="M228" s="673"/>
      <c r="N228" s="673"/>
      <c r="O228" s="673"/>
    </row>
    <row r="229" spans="1:15">
      <c r="B229" s="673"/>
      <c r="C229" s="673"/>
      <c r="K229" s="673"/>
      <c r="L229" s="673"/>
      <c r="M229" s="673"/>
      <c r="N229" s="673"/>
      <c r="O229" s="673"/>
    </row>
    <row r="230" spans="1:15">
      <c r="B230" s="673"/>
      <c r="C230" s="673"/>
      <c r="K230" s="673"/>
      <c r="L230" s="673"/>
      <c r="M230" s="673"/>
      <c r="N230" s="673"/>
      <c r="O230" s="673"/>
    </row>
    <row r="231" spans="1:15">
      <c r="B231" s="673"/>
      <c r="C231" s="673"/>
      <c r="K231" s="673"/>
      <c r="L231" s="673"/>
      <c r="M231" s="673"/>
      <c r="N231" s="673"/>
      <c r="O231" s="673"/>
    </row>
    <row r="232" spans="1:15">
      <c r="B232" s="673"/>
      <c r="C232" s="673"/>
      <c r="K232" s="673"/>
      <c r="L232" s="673"/>
      <c r="M232" s="673"/>
      <c r="N232" s="673"/>
      <c r="O232" s="673"/>
    </row>
    <row r="233" spans="1:15">
      <c r="B233" s="673"/>
      <c r="C233" s="673"/>
      <c r="K233" s="673"/>
      <c r="L233" s="673"/>
      <c r="M233" s="673"/>
      <c r="N233" s="673"/>
      <c r="O233" s="673"/>
    </row>
    <row r="234" spans="1:15">
      <c r="B234" s="673"/>
      <c r="C234" s="673"/>
      <c r="K234" s="673"/>
      <c r="L234" s="673"/>
      <c r="M234" s="673"/>
      <c r="N234" s="673"/>
      <c r="O234" s="673"/>
    </row>
    <row r="235" spans="1:15">
      <c r="B235" s="673"/>
      <c r="C235" s="673"/>
      <c r="K235" s="673"/>
      <c r="L235" s="673"/>
      <c r="M235" s="673"/>
      <c r="N235" s="673"/>
      <c r="O235" s="673"/>
    </row>
    <row r="236" spans="1:15">
      <c r="B236" s="673"/>
      <c r="C236" s="673"/>
      <c r="K236" s="673"/>
      <c r="L236" s="673"/>
      <c r="M236" s="673"/>
      <c r="N236" s="673"/>
      <c r="O236" s="673"/>
    </row>
    <row r="237" spans="1:15">
      <c r="B237" s="673"/>
      <c r="C237" s="673"/>
      <c r="K237" s="673"/>
      <c r="L237" s="673"/>
      <c r="M237" s="673"/>
      <c r="N237" s="673"/>
      <c r="O237" s="673"/>
    </row>
    <row r="238" spans="1:15">
      <c r="B238" s="673"/>
      <c r="C238" s="673"/>
      <c r="K238" s="673"/>
      <c r="L238" s="673"/>
      <c r="M238" s="673"/>
      <c r="N238" s="673"/>
      <c r="O238" s="673"/>
    </row>
    <row r="239" spans="1:15">
      <c r="B239" s="673"/>
      <c r="C239" s="673"/>
      <c r="K239" s="673"/>
      <c r="L239" s="673"/>
      <c r="M239" s="673"/>
      <c r="N239" s="673"/>
      <c r="O239" s="673"/>
    </row>
    <row r="240" spans="1:15">
      <c r="B240" s="673"/>
      <c r="C240" s="673"/>
      <c r="K240" s="673"/>
      <c r="L240" s="673"/>
      <c r="M240" s="673"/>
      <c r="N240" s="673"/>
      <c r="O240" s="673"/>
    </row>
    <row r="241" spans="2:15">
      <c r="B241" s="673"/>
      <c r="C241" s="673"/>
      <c r="K241" s="673"/>
      <c r="L241" s="673"/>
      <c r="M241" s="673"/>
      <c r="N241" s="673"/>
      <c r="O241" s="673"/>
    </row>
    <row r="242" spans="2:15">
      <c r="B242" s="673"/>
      <c r="C242" s="673"/>
      <c r="K242" s="673"/>
      <c r="L242" s="673"/>
      <c r="M242" s="673"/>
      <c r="N242" s="673"/>
      <c r="O242" s="673"/>
    </row>
    <row r="243" spans="2:15">
      <c r="B243" s="673"/>
      <c r="C243" s="673"/>
      <c r="K243" s="673"/>
      <c r="L243" s="673"/>
      <c r="M243" s="673"/>
      <c r="N243" s="673"/>
      <c r="O243" s="673"/>
    </row>
    <row r="244" spans="2:15">
      <c r="B244" s="673"/>
      <c r="C244" s="673"/>
      <c r="K244" s="673"/>
      <c r="L244" s="673"/>
      <c r="M244" s="673"/>
      <c r="N244" s="673"/>
      <c r="O244" s="673"/>
    </row>
    <row r="245" spans="2:15">
      <c r="B245" s="673"/>
      <c r="C245" s="673"/>
      <c r="K245" s="673"/>
      <c r="L245" s="673"/>
      <c r="M245" s="673"/>
      <c r="N245" s="673"/>
      <c r="O245" s="673"/>
    </row>
    <row r="246" spans="2:15">
      <c r="B246" s="673"/>
      <c r="C246" s="673"/>
      <c r="K246" s="673"/>
      <c r="L246" s="673"/>
    </row>
    <row r="247" spans="2:15">
      <c r="B247" s="673"/>
      <c r="C247" s="673"/>
      <c r="K247" s="673"/>
      <c r="L247" s="673"/>
    </row>
    <row r="248" spans="2:15">
      <c r="B248" s="673"/>
      <c r="C248" s="673"/>
      <c r="K248" s="673"/>
      <c r="L248" s="673"/>
    </row>
    <row r="249" spans="2:15">
      <c r="B249" s="673"/>
      <c r="C249" s="673"/>
      <c r="K249" s="673"/>
      <c r="L249" s="673"/>
    </row>
    <row r="250" spans="2:15">
      <c r="B250" s="673"/>
      <c r="C250" s="673"/>
      <c r="K250" s="673"/>
      <c r="L250" s="673"/>
    </row>
  </sheetData>
  <mergeCells count="11">
    <mergeCell ref="C33:G33"/>
    <mergeCell ref="C34:G56"/>
    <mergeCell ref="A1:A32"/>
    <mergeCell ref="C2:H2"/>
    <mergeCell ref="D3:G3"/>
    <mergeCell ref="C5:H5"/>
    <mergeCell ref="E15:G15"/>
    <mergeCell ref="E19:G19"/>
    <mergeCell ref="E24:G24"/>
    <mergeCell ref="C30:G31"/>
    <mergeCell ref="C32:G32"/>
  </mergeCells>
  <conditionalFormatting sqref="G20:G22 G16:G18 N8:N16 G8:G14 E8:E22 G25:G28 E24:E28">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A24" sqref="A24"/>
    </sheetView>
  </sheetViews>
  <sheetFormatPr defaultRowHeight="12.75"/>
  <cols>
    <col min="1" max="1" width="109.5703125" style="405" customWidth="1"/>
    <col min="2" max="16384" width="9.140625" style="405"/>
  </cols>
  <sheetData>
    <row r="1" spans="1:1" ht="19.5" thickTop="1" thickBot="1">
      <c r="A1" s="776" t="s">
        <v>175</v>
      </c>
    </row>
    <row r="2" spans="1:1" ht="16.5" thickTop="1">
      <c r="A2" s="777"/>
    </row>
    <row r="3" spans="1:1" ht="15">
      <c r="A3" s="778"/>
    </row>
    <row r="4" spans="1:1" ht="43.5" customHeight="1">
      <c r="A4" s="778" t="s">
        <v>176</v>
      </c>
    </row>
    <row r="5" spans="1:1" ht="30">
      <c r="A5" s="778" t="s">
        <v>177</v>
      </c>
    </row>
    <row r="6" spans="1:1" ht="30">
      <c r="A6" s="778" t="s">
        <v>178</v>
      </c>
    </row>
    <row r="7" spans="1:1" ht="30">
      <c r="A7" s="778" t="s">
        <v>179</v>
      </c>
    </row>
    <row r="8" spans="1:1" ht="30">
      <c r="A8" s="778" t="s">
        <v>180</v>
      </c>
    </row>
    <row r="9" spans="1:1" ht="30">
      <c r="A9" s="778" t="s">
        <v>181</v>
      </c>
    </row>
    <row r="10" spans="1:1" ht="33" customHeight="1">
      <c r="A10" s="778" t="s">
        <v>182</v>
      </c>
    </row>
    <row r="11" spans="1:1" ht="45">
      <c r="A11" s="778" t="s">
        <v>183</v>
      </c>
    </row>
    <row r="12" spans="1:1" ht="30">
      <c r="A12" s="779" t="s">
        <v>184</v>
      </c>
    </row>
    <row r="13" spans="1:1" ht="15.75">
      <c r="A13" s="77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2598891</v>
      </c>
      <c r="C3" s="23">
        <v>2598518</v>
      </c>
      <c r="D3" s="24" t="s">
        <v>15</v>
      </c>
      <c r="E3" s="23">
        <v>2598891</v>
      </c>
      <c r="F3" s="23">
        <v>2598518</v>
      </c>
      <c r="G3" s="24" t="s">
        <v>15</v>
      </c>
      <c r="H3" s="23">
        <v>2598891</v>
      </c>
      <c r="I3" s="23">
        <v>2598518</v>
      </c>
      <c r="J3" s="25" t="s">
        <v>15</v>
      </c>
      <c r="K3" s="26">
        <v>2598891</v>
      </c>
      <c r="L3" s="23">
        <v>2598518</v>
      </c>
      <c r="M3" s="24" t="s">
        <v>15</v>
      </c>
      <c r="N3" s="23">
        <v>2598891</v>
      </c>
      <c r="O3" s="23">
        <v>2598518</v>
      </c>
      <c r="P3" s="24" t="s">
        <v>15</v>
      </c>
      <c r="Q3" s="23">
        <v>2598891</v>
      </c>
      <c r="R3" s="23">
        <v>2598518</v>
      </c>
      <c r="S3" s="24" t="s">
        <v>15</v>
      </c>
      <c r="T3" s="23">
        <v>2598891</v>
      </c>
      <c r="U3" s="23">
        <v>2598518</v>
      </c>
      <c r="V3" s="27">
        <v>2598891</v>
      </c>
      <c r="W3" s="28">
        <v>2598518</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293649</v>
      </c>
      <c r="C6" s="46">
        <v>292124</v>
      </c>
      <c r="D6" s="47">
        <v>5.2203858635374023E-3</v>
      </c>
      <c r="E6" s="46">
        <v>159345</v>
      </c>
      <c r="F6" s="46">
        <v>153452</v>
      </c>
      <c r="G6" s="47">
        <v>3.8402888199567289E-2</v>
      </c>
      <c r="H6" s="46">
        <v>134304</v>
      </c>
      <c r="I6" s="46">
        <v>138672</v>
      </c>
      <c r="J6" s="48">
        <v>-3.1498788508134305E-2</v>
      </c>
      <c r="K6" s="49">
        <v>0.8296392058258415</v>
      </c>
      <c r="L6" s="50">
        <v>0.80574293269978647</v>
      </c>
      <c r="M6" s="51">
        <v>2.4</v>
      </c>
      <c r="N6" s="46">
        <v>349751</v>
      </c>
      <c r="O6" s="46">
        <v>341859</v>
      </c>
      <c r="P6" s="47">
        <v>2.3085541114904098E-2</v>
      </c>
      <c r="Q6" s="46">
        <v>421570</v>
      </c>
      <c r="R6" s="46">
        <v>424278</v>
      </c>
      <c r="S6" s="47">
        <v>-6.3826076299030353E-3</v>
      </c>
      <c r="T6" s="46">
        <v>784163</v>
      </c>
      <c r="U6" s="52">
        <v>782593</v>
      </c>
      <c r="V6" s="53">
        <v>2.6704092300671891</v>
      </c>
      <c r="W6" s="54">
        <v>2.6789753666251319</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275027</v>
      </c>
      <c r="C8" s="46">
        <v>273452</v>
      </c>
      <c r="D8" s="47">
        <v>5.7596945716250018E-3</v>
      </c>
      <c r="E8" s="46">
        <v>156692</v>
      </c>
      <c r="F8" s="46">
        <v>149928</v>
      </c>
      <c r="G8" s="47">
        <v>4.5114988527826687E-2</v>
      </c>
      <c r="H8" s="46">
        <v>118335</v>
      </c>
      <c r="I8" s="46">
        <v>123524</v>
      </c>
      <c r="J8" s="48">
        <v>-4.2008030828017226E-2</v>
      </c>
      <c r="K8" s="49">
        <v>0.83633656068212603</v>
      </c>
      <c r="L8" s="50">
        <v>0.80866865872315608</v>
      </c>
      <c r="M8" s="51">
        <v>2.8000000000000003</v>
      </c>
      <c r="N8" s="46">
        <v>335846</v>
      </c>
      <c r="O8" s="46">
        <v>327193</v>
      </c>
      <c r="P8" s="47">
        <v>2.644616480181422E-2</v>
      </c>
      <c r="Q8" s="46">
        <v>401568</v>
      </c>
      <c r="R8" s="46">
        <v>404607</v>
      </c>
      <c r="S8" s="47">
        <v>-7.5109921479361453E-3</v>
      </c>
      <c r="T8" s="46">
        <v>743749</v>
      </c>
      <c r="U8" s="52">
        <v>740335</v>
      </c>
      <c r="V8" s="53">
        <v>2.7042763074170901</v>
      </c>
      <c r="W8" s="54">
        <v>2.7073672893231717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148817</v>
      </c>
      <c r="C10" s="68">
        <v>145759</v>
      </c>
      <c r="D10" s="69">
        <v>2.0979836579559409E-2</v>
      </c>
      <c r="E10" s="68">
        <v>112554</v>
      </c>
      <c r="F10" s="68">
        <v>106692</v>
      </c>
      <c r="G10" s="69">
        <v>5.4943200989764934E-2</v>
      </c>
      <c r="H10" s="68">
        <v>36263</v>
      </c>
      <c r="I10" s="68">
        <v>39067</v>
      </c>
      <c r="J10" s="70">
        <v>-7.1774131620037374E-2</v>
      </c>
      <c r="K10" s="71">
        <v>0.86202601026458714</v>
      </c>
      <c r="L10" s="72">
        <v>0.83402164054755223</v>
      </c>
      <c r="M10" s="73">
        <v>2.8000000000000003</v>
      </c>
      <c r="N10" s="68">
        <v>207600</v>
      </c>
      <c r="O10" s="68">
        <v>197709</v>
      </c>
      <c r="P10" s="69">
        <v>5.0028071559716551E-2</v>
      </c>
      <c r="Q10" s="68">
        <v>240828</v>
      </c>
      <c r="R10" s="68">
        <v>237055</v>
      </c>
      <c r="S10" s="69">
        <v>1.5916137605197105E-2</v>
      </c>
      <c r="T10" s="68">
        <v>415712</v>
      </c>
      <c r="U10" s="74">
        <v>401933</v>
      </c>
      <c r="V10" s="75">
        <v>2.7934442973585005</v>
      </c>
      <c r="W10" s="76">
        <v>2.7575175460863481</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126210</v>
      </c>
      <c r="C12" s="68">
        <v>127693</v>
      </c>
      <c r="D12" s="69">
        <v>-1.1613792455342109E-2</v>
      </c>
      <c r="E12" s="68">
        <v>44138</v>
      </c>
      <c r="F12" s="68">
        <v>43236</v>
      </c>
      <c r="G12" s="69">
        <v>2.0862244425941347E-2</v>
      </c>
      <c r="H12" s="68">
        <v>82072</v>
      </c>
      <c r="I12" s="68">
        <v>84457</v>
      </c>
      <c r="J12" s="70">
        <v>-2.8239222326154136E-2</v>
      </c>
      <c r="K12" s="71">
        <v>0.79784745551822822</v>
      </c>
      <c r="L12" s="72">
        <v>0.77279889228418641</v>
      </c>
      <c r="M12" s="73">
        <v>2.5</v>
      </c>
      <c r="N12" s="68">
        <v>128246</v>
      </c>
      <c r="O12" s="68">
        <v>129484</v>
      </c>
      <c r="P12" s="69">
        <v>-9.5610268450156011E-3</v>
      </c>
      <c r="Q12" s="68">
        <v>160740</v>
      </c>
      <c r="R12" s="68">
        <v>167552</v>
      </c>
      <c r="S12" s="69">
        <v>-4.0656035141329261E-2</v>
      </c>
      <c r="T12" s="68">
        <v>328037</v>
      </c>
      <c r="U12" s="74">
        <v>338402</v>
      </c>
      <c r="V12" s="75">
        <v>2.5991363600348625</v>
      </c>
      <c r="W12" s="76">
        <v>2.6501217764481999</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18622</v>
      </c>
      <c r="C14" s="46">
        <v>18672</v>
      </c>
      <c r="D14" s="47">
        <v>-2.6778063410454155E-3</v>
      </c>
      <c r="E14" s="46">
        <v>2653</v>
      </c>
      <c r="F14" s="46">
        <v>3524</v>
      </c>
      <c r="G14" s="47">
        <v>-0.24716231555051077</v>
      </c>
      <c r="H14" s="46">
        <v>15969</v>
      </c>
      <c r="I14" s="46">
        <v>15148</v>
      </c>
      <c r="J14" s="48">
        <v>5.4198574069184054E-2</v>
      </c>
      <c r="K14" s="49">
        <v>0.69518048195180482</v>
      </c>
      <c r="L14" s="50">
        <v>0.74556453662752276</v>
      </c>
      <c r="M14" s="51">
        <v>-5</v>
      </c>
      <c r="N14" s="46">
        <v>13905</v>
      </c>
      <c r="O14" s="46">
        <v>14666</v>
      </c>
      <c r="P14" s="47">
        <v>-5.1888722214646119E-2</v>
      </c>
      <c r="Q14" s="46">
        <v>20002</v>
      </c>
      <c r="R14" s="46">
        <v>19671</v>
      </c>
      <c r="S14" s="47">
        <v>1.682680087438361E-2</v>
      </c>
      <c r="T14" s="46">
        <v>40414</v>
      </c>
      <c r="U14" s="52">
        <v>42258</v>
      </c>
      <c r="V14" s="53">
        <v>2.1702287616797338</v>
      </c>
      <c r="W14" s="54">
        <v>2.2631748071979434</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264255</v>
      </c>
      <c r="C18" s="101">
        <v>264087</v>
      </c>
      <c r="D18" s="102">
        <v>6.3615399470628997E-4</v>
      </c>
      <c r="E18" s="101">
        <v>149193</v>
      </c>
      <c r="F18" s="101">
        <v>143323</v>
      </c>
      <c r="G18" s="102">
        <v>4.095644104574981E-2</v>
      </c>
      <c r="H18" s="101">
        <v>115062</v>
      </c>
      <c r="I18" s="101">
        <v>120764</v>
      </c>
      <c r="J18" s="103">
        <v>-4.7216057765559274E-2</v>
      </c>
      <c r="K18" s="104">
        <v>0.84635427490751902</v>
      </c>
      <c r="L18" s="105">
        <v>0.82082617110488598</v>
      </c>
      <c r="M18" s="106">
        <v>2.6</v>
      </c>
      <c r="N18" s="101">
        <v>325799</v>
      </c>
      <c r="O18" s="101">
        <v>318506</v>
      </c>
      <c r="P18" s="102">
        <v>2.2897527833070648E-2</v>
      </c>
      <c r="Q18" s="101">
        <v>384944</v>
      </c>
      <c r="R18" s="101">
        <v>388031</v>
      </c>
      <c r="S18" s="102">
        <v>-7.9555499431746435E-3</v>
      </c>
      <c r="T18" s="101">
        <v>724255</v>
      </c>
      <c r="U18" s="107">
        <v>723196</v>
      </c>
      <c r="V18" s="108">
        <v>2.7407428430871694</v>
      </c>
      <c r="W18" s="109">
        <v>2.7384763354500601</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140327</v>
      </c>
      <c r="C20" s="114">
        <v>138352</v>
      </c>
      <c r="D20" s="115">
        <v>1.4275182144096218E-2</v>
      </c>
      <c r="E20" s="114">
        <v>105391</v>
      </c>
      <c r="F20" s="114">
        <v>100475</v>
      </c>
      <c r="G20" s="115">
        <v>4.8927593928838019E-2</v>
      </c>
      <c r="H20" s="114">
        <v>34936</v>
      </c>
      <c r="I20" s="114">
        <v>37877</v>
      </c>
      <c r="J20" s="116">
        <v>-7.7646064894263012E-2</v>
      </c>
      <c r="K20" s="117">
        <v>0.87704223435037076</v>
      </c>
      <c r="L20" s="118">
        <v>0.8519712029850347</v>
      </c>
      <c r="M20" s="119">
        <v>2.5</v>
      </c>
      <c r="N20" s="114">
        <v>199749</v>
      </c>
      <c r="O20" s="114">
        <v>190885</v>
      </c>
      <c r="P20" s="115">
        <v>4.6436336013830314E-2</v>
      </c>
      <c r="Q20" s="114">
        <v>227753</v>
      </c>
      <c r="R20" s="114">
        <v>224051</v>
      </c>
      <c r="S20" s="115">
        <v>1.652302377583675E-2</v>
      </c>
      <c r="T20" s="114">
        <v>400488</v>
      </c>
      <c r="U20" s="120">
        <v>388627</v>
      </c>
      <c r="V20" s="121">
        <v>2.8539625303754801</v>
      </c>
      <c r="W20" s="122">
        <v>2.8089727651208514</v>
      </c>
    </row>
    <row r="21" spans="1:23">
      <c r="A21" s="113" t="s">
        <v>23</v>
      </c>
      <c r="B21" s="114">
        <v>123928</v>
      </c>
      <c r="C21" s="68">
        <v>125735</v>
      </c>
      <c r="D21" s="115">
        <v>-1.4371495605837675E-2</v>
      </c>
      <c r="E21" s="114">
        <v>43802</v>
      </c>
      <c r="F21" s="114">
        <v>42848</v>
      </c>
      <c r="G21" s="115">
        <v>2.2264749813293502E-2</v>
      </c>
      <c r="H21" s="114">
        <v>80126</v>
      </c>
      <c r="I21" s="114">
        <v>82887</v>
      </c>
      <c r="J21" s="116">
        <v>-3.3310410558953757E-2</v>
      </c>
      <c r="K21" s="117">
        <v>0.80189069348754061</v>
      </c>
      <c r="L21" s="118">
        <v>0.77827174045615322</v>
      </c>
      <c r="M21" s="119">
        <v>2.4</v>
      </c>
      <c r="N21" s="114">
        <v>126050</v>
      </c>
      <c r="O21" s="114">
        <v>127621</v>
      </c>
      <c r="P21" s="115">
        <v>-1.2309886303978185E-2</v>
      </c>
      <c r="Q21" s="114">
        <v>157191</v>
      </c>
      <c r="R21" s="114">
        <v>163980</v>
      </c>
      <c r="S21" s="115">
        <v>-4.1401390413465057E-2</v>
      </c>
      <c r="T21" s="114">
        <v>323767</v>
      </c>
      <c r="U21" s="120">
        <v>334569</v>
      </c>
      <c r="V21" s="121">
        <v>2.6125411529275064</v>
      </c>
      <c r="W21" s="122">
        <v>2.6609058734640314</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10772</v>
      </c>
      <c r="C24" s="101">
        <v>9365</v>
      </c>
      <c r="D24" s="102">
        <v>0.15024025627335824</v>
      </c>
      <c r="E24" s="101">
        <v>7499</v>
      </c>
      <c r="F24" s="101">
        <v>6605</v>
      </c>
      <c r="G24" s="102">
        <v>0.13535200605601816</v>
      </c>
      <c r="H24" s="101">
        <v>3273</v>
      </c>
      <c r="I24" s="101">
        <v>2760</v>
      </c>
      <c r="J24" s="103">
        <v>0.18586956521739131</v>
      </c>
      <c r="K24" s="104">
        <v>0.60436717998075073</v>
      </c>
      <c r="L24" s="105">
        <v>0.52407094594594594</v>
      </c>
      <c r="M24" s="106">
        <v>8</v>
      </c>
      <c r="N24" s="101">
        <v>10047</v>
      </c>
      <c r="O24" s="101">
        <v>8687</v>
      </c>
      <c r="P24" s="102">
        <v>0.15655577299412915</v>
      </c>
      <c r="Q24" s="101">
        <v>16624</v>
      </c>
      <c r="R24" s="101">
        <v>16576</v>
      </c>
      <c r="S24" s="102">
        <v>2.8957528957528956E-3</v>
      </c>
      <c r="T24" s="101">
        <v>19494</v>
      </c>
      <c r="U24" s="107">
        <v>17139</v>
      </c>
      <c r="V24" s="108">
        <v>1.8096917935388044</v>
      </c>
      <c r="W24" s="109">
        <v>1.8301121195942338</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8490</v>
      </c>
      <c r="C26" s="114">
        <v>7407</v>
      </c>
      <c r="D26" s="115">
        <v>0.14621304171729446</v>
      </c>
      <c r="E26" s="114">
        <v>7163</v>
      </c>
      <c r="F26" s="114">
        <v>6217</v>
      </c>
      <c r="G26" s="115">
        <v>0.15216342287276821</v>
      </c>
      <c r="H26" s="114">
        <v>1327</v>
      </c>
      <c r="I26" s="114">
        <v>1190</v>
      </c>
      <c r="J26" s="116">
        <v>0.11512605042016806</v>
      </c>
      <c r="K26" s="117">
        <v>0.60045889101338434</v>
      </c>
      <c r="L26" s="118">
        <v>0.52476161181175018</v>
      </c>
      <c r="M26" s="119">
        <v>7.6</v>
      </c>
      <c r="N26" s="114">
        <v>7851</v>
      </c>
      <c r="O26" s="114">
        <v>6824</v>
      </c>
      <c r="P26" s="115">
        <v>0.15049824150058616</v>
      </c>
      <c r="Q26" s="114">
        <v>13075</v>
      </c>
      <c r="R26" s="114">
        <v>13004</v>
      </c>
      <c r="S26" s="115">
        <v>5.4598585050753615E-3</v>
      </c>
      <c r="T26" s="114">
        <v>15224</v>
      </c>
      <c r="U26" s="120">
        <v>13306</v>
      </c>
      <c r="V26" s="121">
        <v>1.7931684334511189</v>
      </c>
      <c r="W26" s="122">
        <v>1.7964088024841367</v>
      </c>
    </row>
    <row r="27" spans="1:23">
      <c r="A27" s="113" t="s">
        <v>23</v>
      </c>
      <c r="B27" s="114">
        <v>2282</v>
      </c>
      <c r="C27" s="114">
        <v>1958</v>
      </c>
      <c r="D27" s="115">
        <v>0.16547497446373852</v>
      </c>
      <c r="E27" s="114">
        <v>336</v>
      </c>
      <c r="F27" s="114">
        <v>388</v>
      </c>
      <c r="G27" s="115">
        <v>-0.13402061855670103</v>
      </c>
      <c r="H27" s="114">
        <v>1946</v>
      </c>
      <c r="I27" s="114">
        <v>1570</v>
      </c>
      <c r="J27" s="116">
        <v>0.23949044585987261</v>
      </c>
      <c r="K27" s="117">
        <v>0.61876584953508029</v>
      </c>
      <c r="L27" s="118">
        <v>0.52155655095184772</v>
      </c>
      <c r="M27" s="119">
        <v>9.7000000000000011</v>
      </c>
      <c r="N27" s="114">
        <v>2196</v>
      </c>
      <c r="O27" s="114">
        <v>1863</v>
      </c>
      <c r="P27" s="115">
        <v>0.17874396135265699</v>
      </c>
      <c r="Q27" s="114">
        <v>3549</v>
      </c>
      <c r="R27" s="114">
        <v>3572</v>
      </c>
      <c r="S27" s="115">
        <v>-6.4389697648376256E-3</v>
      </c>
      <c r="T27" s="114">
        <v>4270</v>
      </c>
      <c r="U27" s="120">
        <v>3833</v>
      </c>
      <c r="V27" s="121">
        <v>1.8711656441717792</v>
      </c>
      <c r="W27" s="122">
        <v>1.9576098059244127</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JULY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153" bestFit="1" customWidth="1"/>
    <col min="2" max="3" width="13" style="153" bestFit="1" customWidth="1"/>
    <col min="4" max="4" width="11.28515625" style="153" customWidth="1"/>
    <col min="5" max="6" width="13" style="153" bestFit="1" customWidth="1"/>
    <col min="7" max="7" width="11.28515625" style="153" customWidth="1"/>
    <col min="8" max="9" width="11.140625" style="153" bestFit="1" customWidth="1"/>
    <col min="10" max="10" width="11.28515625" style="153" customWidth="1"/>
    <col min="11" max="11" width="8.85546875" style="153" bestFit="1" customWidth="1"/>
    <col min="12" max="12" width="8" style="153" customWidth="1"/>
    <col min="13" max="13" width="16.28515625" style="292" customWidth="1"/>
    <col min="14" max="15" width="13" style="153" bestFit="1" customWidth="1"/>
    <col min="16" max="16" width="11.28515625" style="153" customWidth="1"/>
    <col min="17" max="18" width="13" style="153" bestFit="1" customWidth="1"/>
    <col min="19" max="19" width="11.28515625" style="153" customWidth="1"/>
    <col min="20" max="21" width="13" style="153" bestFit="1" customWidth="1"/>
    <col min="22" max="22" width="12.28515625" style="153" customWidth="1"/>
    <col min="23" max="23" width="12.5703125" style="153" customWidth="1"/>
    <col min="24" max="16384" width="9.140625" style="153"/>
  </cols>
  <sheetData>
    <row r="1" spans="1:23" ht="16.5" thickTop="1">
      <c r="A1" s="140" t="s">
        <v>26</v>
      </c>
      <c r="B1" s="141" t="s">
        <v>0</v>
      </c>
      <c r="C1" s="141"/>
      <c r="D1" s="142" t="s">
        <v>1</v>
      </c>
      <c r="E1" s="143" t="s">
        <v>2</v>
      </c>
      <c r="F1" s="141"/>
      <c r="G1" s="144" t="s">
        <v>1</v>
      </c>
      <c r="H1" s="145"/>
      <c r="I1" s="146"/>
      <c r="J1" s="147" t="s">
        <v>1</v>
      </c>
      <c r="K1" s="148"/>
      <c r="L1" s="146"/>
      <c r="M1" s="149" t="s">
        <v>3</v>
      </c>
      <c r="N1" s="141" t="s">
        <v>27</v>
      </c>
      <c r="O1" s="141"/>
      <c r="P1" s="144" t="s">
        <v>1</v>
      </c>
      <c r="Q1" s="150" t="s">
        <v>27</v>
      </c>
      <c r="R1" s="141"/>
      <c r="S1" s="142" t="s">
        <v>1</v>
      </c>
      <c r="T1" s="146"/>
      <c r="U1" s="151"/>
      <c r="V1" s="141" t="s">
        <v>5</v>
      </c>
      <c r="W1" s="152"/>
    </row>
    <row r="2" spans="1:23" ht="15.75">
      <c r="A2" s="154" t="s">
        <v>28</v>
      </c>
      <c r="B2" s="155" t="s">
        <v>7</v>
      </c>
      <c r="C2" s="155"/>
      <c r="D2" s="156" t="s">
        <v>8</v>
      </c>
      <c r="E2" s="157" t="s">
        <v>9</v>
      </c>
      <c r="F2" s="155"/>
      <c r="G2" s="158" t="s">
        <v>8</v>
      </c>
      <c r="H2" s="159" t="s">
        <v>9</v>
      </c>
      <c r="I2" s="155"/>
      <c r="J2" s="160" t="s">
        <v>8</v>
      </c>
      <c r="K2" s="161" t="s">
        <v>10</v>
      </c>
      <c r="L2" s="155"/>
      <c r="M2" s="162" t="s">
        <v>10</v>
      </c>
      <c r="N2" s="163" t="s">
        <v>11</v>
      </c>
      <c r="O2" s="155"/>
      <c r="P2" s="158" t="s">
        <v>8</v>
      </c>
      <c r="Q2" s="164" t="s">
        <v>12</v>
      </c>
      <c r="R2" s="155"/>
      <c r="S2" s="156" t="s">
        <v>8</v>
      </c>
      <c r="T2" s="157" t="s">
        <v>13</v>
      </c>
      <c r="U2" s="165"/>
      <c r="V2" s="155" t="s">
        <v>14</v>
      </c>
      <c r="W2" s="166"/>
    </row>
    <row r="3" spans="1:23" s="177" customFormat="1" ht="16.5" thickBot="1">
      <c r="A3" s="167"/>
      <c r="B3" s="168">
        <v>2015</v>
      </c>
      <c r="C3" s="168">
        <v>2014</v>
      </c>
      <c r="D3" s="169"/>
      <c r="E3" s="168">
        <v>2015</v>
      </c>
      <c r="F3" s="168">
        <v>2014</v>
      </c>
      <c r="G3" s="170"/>
      <c r="H3" s="171">
        <v>2015</v>
      </c>
      <c r="I3" s="168">
        <v>2014</v>
      </c>
      <c r="J3" s="172"/>
      <c r="K3" s="173">
        <v>2015</v>
      </c>
      <c r="L3" s="168">
        <v>2014</v>
      </c>
      <c r="M3" s="174"/>
      <c r="N3" s="168">
        <v>2015</v>
      </c>
      <c r="O3" s="168">
        <v>2014</v>
      </c>
      <c r="P3" s="170"/>
      <c r="Q3" s="171">
        <v>2015</v>
      </c>
      <c r="R3" s="168">
        <v>2014</v>
      </c>
      <c r="S3" s="169"/>
      <c r="T3" s="168">
        <v>2015</v>
      </c>
      <c r="U3" s="175">
        <v>2014</v>
      </c>
      <c r="V3" s="168">
        <v>2015</v>
      </c>
      <c r="W3" s="176">
        <v>2014</v>
      </c>
    </row>
    <row r="4" spans="1:23" ht="3.75" customHeight="1" thickTop="1">
      <c r="A4" s="178"/>
      <c r="B4" s="179"/>
      <c r="C4" s="179"/>
      <c r="D4" s="180"/>
      <c r="E4" s="181"/>
      <c r="F4" s="179"/>
      <c r="G4" s="179"/>
      <c r="H4" s="182"/>
      <c r="I4" s="179"/>
      <c r="J4" s="179"/>
      <c r="K4" s="183"/>
      <c r="L4" s="179"/>
      <c r="M4" s="184"/>
      <c r="N4" s="179"/>
      <c r="O4" s="179"/>
      <c r="P4" s="179"/>
      <c r="Q4" s="182"/>
      <c r="R4" s="179"/>
      <c r="S4" s="180"/>
      <c r="T4" s="179"/>
      <c r="U4" s="180"/>
      <c r="V4" s="179"/>
      <c r="W4" s="185"/>
    </row>
    <row r="5" spans="1:23" ht="3.75" customHeight="1">
      <c r="A5" s="186"/>
      <c r="B5" s="187"/>
      <c r="C5" s="187"/>
      <c r="D5" s="188"/>
      <c r="E5" s="189"/>
      <c r="F5" s="187"/>
      <c r="G5" s="190"/>
      <c r="H5" s="191"/>
      <c r="I5" s="187"/>
      <c r="J5" s="187"/>
      <c r="K5" s="192"/>
      <c r="L5" s="187"/>
      <c r="M5" s="193"/>
      <c r="N5" s="187"/>
      <c r="O5" s="187"/>
      <c r="P5" s="187"/>
      <c r="Q5" s="191"/>
      <c r="R5" s="187"/>
      <c r="S5" s="188"/>
      <c r="T5" s="187"/>
      <c r="U5" s="188"/>
      <c r="V5" s="187"/>
      <c r="W5" s="194"/>
    </row>
    <row r="6" spans="1:23" s="205" customFormat="1" ht="15.75">
      <c r="A6" s="195" t="s">
        <v>16</v>
      </c>
      <c r="B6" s="196">
        <v>1644077</v>
      </c>
      <c r="C6" s="196">
        <v>1585423</v>
      </c>
      <c r="D6" s="197">
        <v>3.6995804905063191E-2</v>
      </c>
      <c r="E6" s="196">
        <v>1117228</v>
      </c>
      <c r="F6" s="196">
        <v>1061333</v>
      </c>
      <c r="G6" s="198">
        <v>5.2664903475158127E-2</v>
      </c>
      <c r="H6" s="199">
        <v>526849</v>
      </c>
      <c r="I6" s="196">
        <v>524090</v>
      </c>
      <c r="J6" s="198">
        <v>5.2643629910893164E-3</v>
      </c>
      <c r="K6" s="200">
        <v>0.76041270285054818</v>
      </c>
      <c r="L6" s="198">
        <v>0.73659343879472428</v>
      </c>
      <c r="M6" s="201">
        <v>2.4</v>
      </c>
      <c r="N6" s="196">
        <v>2192155</v>
      </c>
      <c r="O6" s="196">
        <v>2119046</v>
      </c>
      <c r="P6" s="198">
        <v>3.4500902764734699E-2</v>
      </c>
      <c r="Q6" s="199">
        <v>2882849</v>
      </c>
      <c r="R6" s="196">
        <v>2876819</v>
      </c>
      <c r="S6" s="197">
        <v>2.0960651330514711E-3</v>
      </c>
      <c r="T6" s="196">
        <v>4350794</v>
      </c>
      <c r="U6" s="202">
        <v>4199189</v>
      </c>
      <c r="V6" s="203">
        <v>2.6463444230410134</v>
      </c>
      <c r="W6" s="204">
        <v>2.648623742685706</v>
      </c>
    </row>
    <row r="7" spans="1:23" s="216" customFormat="1" ht="3" customHeight="1">
      <c r="A7" s="206"/>
      <c r="B7" s="207"/>
      <c r="C7" s="207"/>
      <c r="D7" s="208"/>
      <c r="E7" s="207"/>
      <c r="F7" s="207"/>
      <c r="G7" s="209"/>
      <c r="H7" s="210"/>
      <c r="I7" s="207"/>
      <c r="J7" s="209"/>
      <c r="K7" s="211"/>
      <c r="L7" s="209"/>
      <c r="M7" s="212"/>
      <c r="N7" s="209"/>
      <c r="O7" s="207"/>
      <c r="P7" s="209"/>
      <c r="Q7" s="213"/>
      <c r="R7" s="207"/>
      <c r="S7" s="208"/>
      <c r="T7" s="207"/>
      <c r="U7" s="214"/>
      <c r="V7" s="207"/>
      <c r="W7" s="215"/>
    </row>
    <row r="8" spans="1:23" s="205" customFormat="1" ht="15.75">
      <c r="A8" s="217" t="s">
        <v>29</v>
      </c>
      <c r="B8" s="196">
        <v>1567666</v>
      </c>
      <c r="C8" s="196">
        <v>1503828</v>
      </c>
      <c r="D8" s="197">
        <v>4.2450333415789569E-2</v>
      </c>
      <c r="E8" s="196">
        <v>1100092</v>
      </c>
      <c r="F8" s="196">
        <v>1041763</v>
      </c>
      <c r="G8" s="198">
        <v>5.5990661983579756E-2</v>
      </c>
      <c r="H8" s="199">
        <v>467574</v>
      </c>
      <c r="I8" s="196">
        <v>462065</v>
      </c>
      <c r="J8" s="198">
        <v>1.1922565007087747E-2</v>
      </c>
      <c r="K8" s="200">
        <v>0.77380328802039389</v>
      </c>
      <c r="L8" s="198">
        <v>0.75058034109634875</v>
      </c>
      <c r="M8" s="201">
        <v>2.2999999999999998</v>
      </c>
      <c r="N8" s="196">
        <v>2128746</v>
      </c>
      <c r="O8" s="196">
        <v>2050596</v>
      </c>
      <c r="P8" s="198">
        <v>3.8110871180866437E-2</v>
      </c>
      <c r="Q8" s="199">
        <v>2751017</v>
      </c>
      <c r="R8" s="196">
        <v>2732014</v>
      </c>
      <c r="S8" s="197">
        <v>6.9556744584764211E-3</v>
      </c>
      <c r="T8" s="196">
        <v>4192257</v>
      </c>
      <c r="U8" s="202">
        <v>4029707</v>
      </c>
      <c r="V8" s="203">
        <v>2.6742029233267801</v>
      </c>
      <c r="W8" s="204">
        <v>2.6796329101466392</v>
      </c>
    </row>
    <row r="9" spans="1:23" s="216" customFormat="1" ht="3" customHeight="1">
      <c r="A9" s="218"/>
      <c r="B9" s="207"/>
      <c r="C9" s="207"/>
      <c r="D9" s="208"/>
      <c r="E9" s="207"/>
      <c r="F9" s="207"/>
      <c r="G9" s="209"/>
      <c r="H9" s="210"/>
      <c r="I9" s="207"/>
      <c r="J9" s="209"/>
      <c r="K9" s="211"/>
      <c r="L9" s="209"/>
      <c r="M9" s="212"/>
      <c r="N9" s="209"/>
      <c r="O9" s="207"/>
      <c r="P9" s="209"/>
      <c r="Q9" s="213"/>
      <c r="R9" s="207"/>
      <c r="S9" s="208"/>
      <c r="T9" s="207"/>
      <c r="U9" s="214"/>
      <c r="V9" s="207"/>
      <c r="W9" s="215"/>
    </row>
    <row r="10" spans="1:23" s="216" customFormat="1">
      <c r="A10" s="219" t="s">
        <v>30</v>
      </c>
      <c r="B10" s="220">
        <v>956434</v>
      </c>
      <c r="C10" s="220">
        <v>905606</v>
      </c>
      <c r="D10" s="221">
        <v>5.6125953229108468E-2</v>
      </c>
      <c r="E10" s="220">
        <v>785308</v>
      </c>
      <c r="F10" s="220">
        <v>736286</v>
      </c>
      <c r="G10" s="222">
        <v>6.658010610007524E-2</v>
      </c>
      <c r="H10" s="223">
        <v>171126</v>
      </c>
      <c r="I10" s="220">
        <v>169320</v>
      </c>
      <c r="J10" s="222">
        <v>1.0666194188518781E-2</v>
      </c>
      <c r="K10" s="224">
        <v>0.83033195907919743</v>
      </c>
      <c r="L10" s="222">
        <v>0.81323178044639655</v>
      </c>
      <c r="M10" s="225">
        <v>1.7000000000000002</v>
      </c>
      <c r="N10" s="220">
        <v>1374769</v>
      </c>
      <c r="O10" s="220">
        <v>1305298</v>
      </c>
      <c r="P10" s="222">
        <v>5.3222329307177366E-2</v>
      </c>
      <c r="Q10" s="223">
        <v>1655686</v>
      </c>
      <c r="R10" s="220">
        <v>1605075</v>
      </c>
      <c r="S10" s="221">
        <v>3.1531859881936984E-2</v>
      </c>
      <c r="T10" s="220">
        <v>2520694</v>
      </c>
      <c r="U10" s="226">
        <v>2366737</v>
      </c>
      <c r="V10" s="227">
        <v>2.6355127483966485</v>
      </c>
      <c r="W10" s="228">
        <v>2.6134290188006704</v>
      </c>
    </row>
    <row r="11" spans="1:23" s="216" customFormat="1" ht="3" customHeight="1">
      <c r="A11" s="229"/>
      <c r="B11" s="220"/>
      <c r="C11" s="220"/>
      <c r="D11" s="221"/>
      <c r="E11" s="220"/>
      <c r="F11" s="220"/>
      <c r="G11" s="222"/>
      <c r="H11" s="223"/>
      <c r="I11" s="220"/>
      <c r="J11" s="222"/>
      <c r="K11" s="224"/>
      <c r="L11" s="222"/>
      <c r="M11" s="225"/>
      <c r="N11" s="220"/>
      <c r="O11" s="220"/>
      <c r="P11" s="222"/>
      <c r="Q11" s="223"/>
      <c r="R11" s="220"/>
      <c r="S11" s="221"/>
      <c r="T11" s="220"/>
      <c r="U11" s="226"/>
      <c r="V11" s="220"/>
      <c r="W11" s="230"/>
    </row>
    <row r="12" spans="1:23" s="216" customFormat="1">
      <c r="A12" s="219" t="s">
        <v>31</v>
      </c>
      <c r="B12" s="220">
        <v>611232</v>
      </c>
      <c r="C12" s="220">
        <v>598222</v>
      </c>
      <c r="D12" s="221">
        <v>2.1747779252518296E-2</v>
      </c>
      <c r="E12" s="220">
        <v>314784</v>
      </c>
      <c r="F12" s="220">
        <v>305477</v>
      </c>
      <c r="G12" s="222">
        <v>3.0467105543134181E-2</v>
      </c>
      <c r="H12" s="223">
        <v>296448</v>
      </c>
      <c r="I12" s="220">
        <v>292745</v>
      </c>
      <c r="J12" s="222">
        <v>1.2649233974961144E-2</v>
      </c>
      <c r="K12" s="224">
        <v>0.65554778408659764</v>
      </c>
      <c r="L12" s="222">
        <v>0.67416566739777561</v>
      </c>
      <c r="M12" s="225">
        <v>-1.9</v>
      </c>
      <c r="N12" s="220">
        <v>753977</v>
      </c>
      <c r="O12" s="220">
        <v>745298</v>
      </c>
      <c r="P12" s="222">
        <v>1.1645006426959417E-2</v>
      </c>
      <c r="Q12" s="223">
        <v>1095331</v>
      </c>
      <c r="R12" s="220">
        <v>1126939</v>
      </c>
      <c r="S12" s="221">
        <v>-2.8047658302712036E-2</v>
      </c>
      <c r="T12" s="220">
        <v>1671563</v>
      </c>
      <c r="U12" s="226">
        <v>1662970</v>
      </c>
      <c r="V12" s="227">
        <v>2.7347439270195277</v>
      </c>
      <c r="W12" s="228">
        <v>2.7798543015803499</v>
      </c>
    </row>
    <row r="13" spans="1:23" s="216" customFormat="1" ht="3" customHeight="1">
      <c r="A13" s="231"/>
      <c r="B13" s="207"/>
      <c r="C13" s="207"/>
      <c r="D13" s="208"/>
      <c r="E13" s="207"/>
      <c r="F13" s="207"/>
      <c r="G13" s="209"/>
      <c r="H13" s="213"/>
      <c r="I13" s="207"/>
      <c r="J13" s="209"/>
      <c r="K13" s="211"/>
      <c r="L13" s="209"/>
      <c r="M13" s="212"/>
      <c r="N13" s="207"/>
      <c r="O13" s="207"/>
      <c r="P13" s="209"/>
      <c r="Q13" s="213"/>
      <c r="R13" s="207"/>
      <c r="S13" s="208"/>
      <c r="T13" s="207"/>
      <c r="U13" s="214"/>
      <c r="V13" s="207"/>
      <c r="W13" s="215"/>
    </row>
    <row r="14" spans="1:23" s="205" customFormat="1" ht="15.75">
      <c r="A14" s="217" t="s">
        <v>32</v>
      </c>
      <c r="B14" s="196">
        <v>76411</v>
      </c>
      <c r="C14" s="196">
        <v>81595</v>
      </c>
      <c r="D14" s="197">
        <v>-6.3533304736809848E-2</v>
      </c>
      <c r="E14" s="196">
        <v>17136</v>
      </c>
      <c r="F14" s="196">
        <v>19570</v>
      </c>
      <c r="G14" s="198">
        <v>-0.12437404190086868</v>
      </c>
      <c r="H14" s="199">
        <v>59275</v>
      </c>
      <c r="I14" s="196">
        <v>62025</v>
      </c>
      <c r="J14" s="198">
        <v>-4.4336960902861752E-2</v>
      </c>
      <c r="K14" s="200">
        <v>0.48098337277747438</v>
      </c>
      <c r="L14" s="198">
        <v>0.47270467180000691</v>
      </c>
      <c r="M14" s="201">
        <v>0.8</v>
      </c>
      <c r="N14" s="196">
        <v>63409</v>
      </c>
      <c r="O14" s="196">
        <v>68450</v>
      </c>
      <c r="P14" s="198">
        <v>-7.3644996347699054E-2</v>
      </c>
      <c r="Q14" s="199">
        <v>131832</v>
      </c>
      <c r="R14" s="196">
        <v>144805</v>
      </c>
      <c r="S14" s="197">
        <v>-8.9589447878181003E-2</v>
      </c>
      <c r="T14" s="196">
        <v>158537</v>
      </c>
      <c r="U14" s="202">
        <v>169482</v>
      </c>
      <c r="V14" s="203">
        <v>2.0747928963107407</v>
      </c>
      <c r="W14" s="204">
        <v>2.0771125681720695</v>
      </c>
    </row>
    <row r="15" spans="1:23" ht="3" customHeight="1">
      <c r="A15" s="232"/>
      <c r="B15" s="233"/>
      <c r="C15" s="233"/>
      <c r="D15" s="234"/>
      <c r="E15" s="233"/>
      <c r="F15" s="233"/>
      <c r="G15" s="235"/>
      <c r="H15" s="236"/>
      <c r="I15" s="233"/>
      <c r="J15" s="235"/>
      <c r="K15" s="237"/>
      <c r="L15" s="235"/>
      <c r="M15" s="238"/>
      <c r="N15" s="233"/>
      <c r="O15" s="233"/>
      <c r="P15" s="235"/>
      <c r="Q15" s="236"/>
      <c r="R15" s="233"/>
      <c r="S15" s="234"/>
      <c r="T15" s="233"/>
      <c r="U15" s="239"/>
      <c r="V15" s="240"/>
      <c r="W15" s="241"/>
    </row>
    <row r="16" spans="1:23">
      <c r="A16" s="242"/>
      <c r="B16" s="243"/>
      <c r="C16" s="243"/>
      <c r="D16" s="244"/>
      <c r="E16" s="245"/>
      <c r="F16" s="243"/>
      <c r="G16" s="243"/>
      <c r="H16" s="246"/>
      <c r="I16" s="243"/>
      <c r="J16" s="243"/>
      <c r="K16" s="247"/>
      <c r="L16" s="243"/>
      <c r="M16" s="248"/>
      <c r="N16" s="245"/>
      <c r="O16" s="243"/>
      <c r="P16" s="243"/>
      <c r="Q16" s="246"/>
      <c r="R16" s="243"/>
      <c r="S16" s="244"/>
      <c r="T16" s="245"/>
      <c r="U16" s="244"/>
      <c r="V16" s="243"/>
      <c r="W16" s="249"/>
    </row>
    <row r="17" spans="1:23" ht="3" customHeight="1">
      <c r="A17" s="250"/>
      <c r="B17" s="251"/>
      <c r="C17" s="251"/>
      <c r="D17" s="252"/>
      <c r="E17" s="251"/>
      <c r="F17" s="251"/>
      <c r="G17" s="253"/>
      <c r="H17" s="254"/>
      <c r="I17" s="251"/>
      <c r="J17" s="253"/>
      <c r="K17" s="255"/>
      <c r="L17" s="253"/>
      <c r="M17" s="256"/>
      <c r="N17" s="251"/>
      <c r="O17" s="251"/>
      <c r="P17" s="253"/>
      <c r="Q17" s="254"/>
      <c r="R17" s="251"/>
      <c r="S17" s="252"/>
      <c r="T17" s="251"/>
      <c r="U17" s="257"/>
      <c r="V17" s="258"/>
      <c r="W17" s="259"/>
    </row>
    <row r="18" spans="1:23" s="261" customFormat="1" ht="15.75">
      <c r="A18" s="260" t="s">
        <v>33</v>
      </c>
      <c r="B18" s="251">
        <v>1491629</v>
      </c>
      <c r="C18" s="251">
        <v>1435184</v>
      </c>
      <c r="D18" s="252">
        <v>3.9329451833353769E-2</v>
      </c>
      <c r="E18" s="251">
        <v>1041832</v>
      </c>
      <c r="F18" s="251">
        <v>989585</v>
      </c>
      <c r="G18" s="253">
        <v>5.279687949999242E-2</v>
      </c>
      <c r="H18" s="254">
        <v>449797</v>
      </c>
      <c r="I18" s="251">
        <v>445599</v>
      </c>
      <c r="J18" s="253">
        <v>9.4210265283360146E-3</v>
      </c>
      <c r="K18" s="255">
        <v>0.78191821260509842</v>
      </c>
      <c r="L18" s="253">
        <v>0.76014166289802143</v>
      </c>
      <c r="M18" s="256">
        <v>2.1999999999999997</v>
      </c>
      <c r="N18" s="251">
        <v>2063913</v>
      </c>
      <c r="O18" s="251">
        <v>1991803</v>
      </c>
      <c r="P18" s="253">
        <v>3.620337955109014E-2</v>
      </c>
      <c r="Q18" s="254">
        <v>2639551</v>
      </c>
      <c r="R18" s="251">
        <v>2620305</v>
      </c>
      <c r="S18" s="252">
        <v>7.3449464852374056E-3</v>
      </c>
      <c r="T18" s="251">
        <v>4067626</v>
      </c>
      <c r="U18" s="257">
        <v>3917351</v>
      </c>
      <c r="V18" s="258">
        <v>2.7269689715069898</v>
      </c>
      <c r="W18" s="259">
        <v>2.7295113379190403</v>
      </c>
    </row>
    <row r="19" spans="1:23" ht="3" customHeight="1">
      <c r="A19" s="186"/>
      <c r="B19" s="233"/>
      <c r="C19" s="233"/>
      <c r="D19" s="234"/>
      <c r="E19" s="233">
        <v>0</v>
      </c>
      <c r="F19" s="233">
        <v>0</v>
      </c>
      <c r="G19" s="235"/>
      <c r="H19" s="236">
        <v>0</v>
      </c>
      <c r="I19" s="262">
        <v>0</v>
      </c>
      <c r="J19" s="235"/>
      <c r="K19" s="237"/>
      <c r="L19" s="235"/>
      <c r="M19" s="238"/>
      <c r="N19" s="233">
        <v>0</v>
      </c>
      <c r="O19" s="233">
        <v>0</v>
      </c>
      <c r="P19" s="235"/>
      <c r="Q19" s="236">
        <v>0</v>
      </c>
      <c r="R19" s="233">
        <v>0</v>
      </c>
      <c r="S19" s="234"/>
      <c r="T19" s="233">
        <v>0</v>
      </c>
      <c r="U19" s="239">
        <v>0</v>
      </c>
      <c r="V19" s="233"/>
      <c r="W19" s="241"/>
    </row>
    <row r="20" spans="1:23">
      <c r="A20" s="263" t="s">
        <v>22</v>
      </c>
      <c r="B20" s="264">
        <v>894799</v>
      </c>
      <c r="C20" s="264">
        <v>849886</v>
      </c>
      <c r="D20" s="265">
        <v>5.2845911098664995E-2</v>
      </c>
      <c r="E20" s="220">
        <v>731108</v>
      </c>
      <c r="F20" s="220">
        <v>687734</v>
      </c>
      <c r="G20" s="266">
        <v>6.3067988495552063E-2</v>
      </c>
      <c r="H20" s="223">
        <v>163691</v>
      </c>
      <c r="I20" s="220">
        <v>162152</v>
      </c>
      <c r="J20" s="266">
        <v>9.4910947752725842E-3</v>
      </c>
      <c r="K20" s="267">
        <v>0.8435278271672334</v>
      </c>
      <c r="L20" s="266">
        <v>0.82878993283592417</v>
      </c>
      <c r="M20" s="268">
        <v>1.5</v>
      </c>
      <c r="N20" s="220">
        <v>1322682</v>
      </c>
      <c r="O20" s="220">
        <v>1257547</v>
      </c>
      <c r="P20" s="266">
        <v>5.1795280812566048E-2</v>
      </c>
      <c r="Q20" s="223">
        <v>1568036</v>
      </c>
      <c r="R20" s="220">
        <v>1517329</v>
      </c>
      <c r="S20" s="265">
        <v>3.3418592803538323E-2</v>
      </c>
      <c r="T20" s="220">
        <v>2420944</v>
      </c>
      <c r="U20" s="226">
        <v>2275937</v>
      </c>
      <c r="V20" s="269">
        <v>2.7055729834297981</v>
      </c>
      <c r="W20" s="270">
        <v>2.6779320991285891</v>
      </c>
    </row>
    <row r="21" spans="1:23">
      <c r="A21" s="263" t="s">
        <v>23</v>
      </c>
      <c r="B21" s="264">
        <v>596830</v>
      </c>
      <c r="C21" s="220">
        <v>585298</v>
      </c>
      <c r="D21" s="265">
        <v>1.9702783881031544E-2</v>
      </c>
      <c r="E21" s="220">
        <v>310724</v>
      </c>
      <c r="F21" s="220">
        <v>301851</v>
      </c>
      <c r="G21" s="266">
        <v>2.9395297679981183E-2</v>
      </c>
      <c r="H21" s="223">
        <v>286106</v>
      </c>
      <c r="I21" s="220">
        <v>283447</v>
      </c>
      <c r="J21" s="266">
        <v>9.380942468962452E-3</v>
      </c>
      <c r="K21" s="267">
        <v>0.69175979804295784</v>
      </c>
      <c r="L21" s="266">
        <v>0.66570442149239872</v>
      </c>
      <c r="M21" s="268">
        <v>2.6</v>
      </c>
      <c r="N21" s="220">
        <v>741231</v>
      </c>
      <c r="O21" s="220">
        <v>734256</v>
      </c>
      <c r="P21" s="266">
        <v>9.4994116493430092E-3</v>
      </c>
      <c r="Q21" s="223">
        <v>1071515</v>
      </c>
      <c r="R21" s="220">
        <v>1102976</v>
      </c>
      <c r="S21" s="265">
        <v>-2.852373941046768E-2</v>
      </c>
      <c r="T21" s="220">
        <v>1646682</v>
      </c>
      <c r="U21" s="226">
        <v>1641414</v>
      </c>
      <c r="V21" s="269">
        <v>2.7590469647973461</v>
      </c>
      <c r="W21" s="270">
        <v>2.8044073275493853</v>
      </c>
    </row>
    <row r="22" spans="1:23" ht="3" customHeight="1">
      <c r="A22" s="186"/>
      <c r="B22" s="233"/>
      <c r="C22" s="233"/>
      <c r="D22" s="234"/>
      <c r="E22" s="233"/>
      <c r="F22" s="233"/>
      <c r="G22" s="235"/>
      <c r="H22" s="236"/>
      <c r="I22" s="262"/>
      <c r="J22" s="235"/>
      <c r="K22" s="237"/>
      <c r="L22" s="235"/>
      <c r="M22" s="238"/>
      <c r="N22" s="233"/>
      <c r="O22" s="233"/>
      <c r="P22" s="235"/>
      <c r="Q22" s="236"/>
      <c r="R22" s="233"/>
      <c r="S22" s="234"/>
      <c r="T22" s="233"/>
      <c r="U22" s="239"/>
      <c r="V22" s="233"/>
      <c r="W22" s="241"/>
    </row>
    <row r="23" spans="1:23" ht="3" customHeight="1">
      <c r="A23" s="186"/>
      <c r="B23" s="233"/>
      <c r="C23" s="233"/>
      <c r="D23" s="234"/>
      <c r="E23" s="233"/>
      <c r="F23" s="233"/>
      <c r="G23" s="235"/>
      <c r="H23" s="236"/>
      <c r="I23" s="262"/>
      <c r="J23" s="235"/>
      <c r="K23" s="237"/>
      <c r="L23" s="235"/>
      <c r="M23" s="238"/>
      <c r="N23" s="233"/>
      <c r="O23" s="233"/>
      <c r="P23" s="235"/>
      <c r="Q23" s="236"/>
      <c r="R23" s="233"/>
      <c r="S23" s="234"/>
      <c r="T23" s="233"/>
      <c r="U23" s="239"/>
      <c r="V23" s="233"/>
      <c r="W23" s="241"/>
    </row>
    <row r="24" spans="1:23" s="261" customFormat="1" ht="15.75">
      <c r="A24" s="260" t="s">
        <v>34</v>
      </c>
      <c r="B24" s="251">
        <v>76037</v>
      </c>
      <c r="C24" s="251">
        <v>68644</v>
      </c>
      <c r="D24" s="252">
        <v>0.10770060019812365</v>
      </c>
      <c r="E24" s="251">
        <v>58260</v>
      </c>
      <c r="F24" s="251">
        <v>52178</v>
      </c>
      <c r="G24" s="253">
        <v>0.11656253593468512</v>
      </c>
      <c r="H24" s="254">
        <v>17777</v>
      </c>
      <c r="I24" s="251">
        <v>16466</v>
      </c>
      <c r="J24" s="253">
        <v>7.9618608040811376E-2</v>
      </c>
      <c r="K24" s="255">
        <v>0.58163924425385316</v>
      </c>
      <c r="L24" s="253">
        <v>0.52630495304765057</v>
      </c>
      <c r="M24" s="256">
        <v>5.5</v>
      </c>
      <c r="N24" s="251">
        <v>64833</v>
      </c>
      <c r="O24" s="251">
        <v>58793</v>
      </c>
      <c r="P24" s="253">
        <v>0.10273331859234942</v>
      </c>
      <c r="Q24" s="254">
        <v>111466</v>
      </c>
      <c r="R24" s="251">
        <v>111709</v>
      </c>
      <c r="S24" s="252">
        <v>-2.1752947390093905E-3</v>
      </c>
      <c r="T24" s="251">
        <v>124631</v>
      </c>
      <c r="U24" s="257">
        <v>112356</v>
      </c>
      <c r="V24" s="258">
        <v>1.6390836040348777</v>
      </c>
      <c r="W24" s="259">
        <v>1.6367927276965213</v>
      </c>
    </row>
    <row r="25" spans="1:23" ht="3" customHeight="1">
      <c r="A25" s="186"/>
      <c r="B25" s="233"/>
      <c r="C25" s="233"/>
      <c r="D25" s="234"/>
      <c r="E25" s="233"/>
      <c r="F25" s="233"/>
      <c r="G25" s="235"/>
      <c r="H25" s="236"/>
      <c r="I25" s="262"/>
      <c r="J25" s="235"/>
      <c r="K25" s="237"/>
      <c r="L25" s="235"/>
      <c r="M25" s="238"/>
      <c r="N25" s="233"/>
      <c r="O25" s="233"/>
      <c r="P25" s="235"/>
      <c r="Q25" s="236"/>
      <c r="R25" s="233"/>
      <c r="S25" s="234"/>
      <c r="T25" s="233"/>
      <c r="U25" s="239"/>
      <c r="V25" s="233"/>
      <c r="W25" s="241"/>
    </row>
    <row r="26" spans="1:23">
      <c r="A26" s="263" t="s">
        <v>22</v>
      </c>
      <c r="B26" s="264">
        <v>61635</v>
      </c>
      <c r="C26" s="264">
        <v>55720</v>
      </c>
      <c r="D26" s="265">
        <v>0.10615577889447236</v>
      </c>
      <c r="E26" s="220">
        <v>54200</v>
      </c>
      <c r="F26" s="220">
        <v>48552</v>
      </c>
      <c r="G26" s="266">
        <v>0.11632888449497446</v>
      </c>
      <c r="H26" s="223">
        <v>7435</v>
      </c>
      <c r="I26" s="220">
        <v>7168</v>
      </c>
      <c r="J26" s="266">
        <v>3.7248883928571432E-2</v>
      </c>
      <c r="K26" s="267">
        <v>0.5942612664004564</v>
      </c>
      <c r="L26" s="266">
        <v>0.54419574681466965</v>
      </c>
      <c r="M26" s="268">
        <v>5</v>
      </c>
      <c r="N26" s="220">
        <v>52087</v>
      </c>
      <c r="O26" s="220">
        <v>47751</v>
      </c>
      <c r="P26" s="266">
        <v>9.0804381060082512E-2</v>
      </c>
      <c r="Q26" s="223">
        <v>87650</v>
      </c>
      <c r="R26" s="220">
        <v>87746</v>
      </c>
      <c r="S26" s="265">
        <v>-1.0940669660155448E-3</v>
      </c>
      <c r="T26" s="220">
        <v>99750</v>
      </c>
      <c r="U26" s="226">
        <v>90800</v>
      </c>
      <c r="V26" s="269">
        <v>1.6183986371379897</v>
      </c>
      <c r="W26" s="270">
        <v>1.6295764536970567</v>
      </c>
    </row>
    <row r="27" spans="1:23">
      <c r="A27" s="263" t="s">
        <v>23</v>
      </c>
      <c r="B27" s="264">
        <v>14402</v>
      </c>
      <c r="C27" s="264">
        <v>12924</v>
      </c>
      <c r="D27" s="265">
        <v>0.11436087898483442</v>
      </c>
      <c r="E27" s="220">
        <v>4060</v>
      </c>
      <c r="F27" s="220">
        <v>3626</v>
      </c>
      <c r="G27" s="266">
        <v>0.11969111969111969</v>
      </c>
      <c r="H27" s="223">
        <v>10342</v>
      </c>
      <c r="I27" s="220">
        <v>9298</v>
      </c>
      <c r="J27" s="266">
        <v>0.11228221122822113</v>
      </c>
      <c r="K27" s="267">
        <v>0.53518642929123283</v>
      </c>
      <c r="L27" s="266">
        <v>0.46079372365730503</v>
      </c>
      <c r="M27" s="268">
        <v>7.3999999999999995</v>
      </c>
      <c r="N27" s="220">
        <v>12746</v>
      </c>
      <c r="O27" s="220">
        <v>11042</v>
      </c>
      <c r="P27" s="266">
        <v>0.15431986958884261</v>
      </c>
      <c r="Q27" s="223">
        <v>23816</v>
      </c>
      <c r="R27" s="220">
        <v>23963</v>
      </c>
      <c r="S27" s="265">
        <v>-6.1344572883194927E-3</v>
      </c>
      <c r="T27" s="220">
        <v>24881</v>
      </c>
      <c r="U27" s="226">
        <v>21556</v>
      </c>
      <c r="V27" s="269">
        <v>1.7276072767671158</v>
      </c>
      <c r="W27" s="270">
        <v>1.6679046734757041</v>
      </c>
    </row>
    <row r="28" spans="1:23" ht="3" customHeight="1">
      <c r="A28" s="186"/>
      <c r="B28" s="189"/>
      <c r="C28" s="189"/>
      <c r="D28" s="234"/>
      <c r="E28" s="189"/>
      <c r="F28" s="189"/>
      <c r="G28" s="271"/>
      <c r="H28" s="272"/>
      <c r="I28" s="189"/>
      <c r="J28" s="271"/>
      <c r="K28" s="273"/>
      <c r="L28" s="274"/>
      <c r="M28" s="275"/>
      <c r="N28" s="189"/>
      <c r="O28" s="189"/>
      <c r="P28" s="271"/>
      <c r="Q28" s="272"/>
      <c r="R28" s="189"/>
      <c r="S28" s="276"/>
      <c r="T28" s="189"/>
      <c r="U28" s="277"/>
      <c r="V28" s="240"/>
      <c r="W28" s="241"/>
    </row>
    <row r="29" spans="1:23" ht="3" customHeight="1" thickBot="1">
      <c r="A29" s="278"/>
      <c r="B29" s="279"/>
      <c r="C29" s="280"/>
      <c r="D29" s="281"/>
      <c r="E29" s="280"/>
      <c r="F29" s="280"/>
      <c r="G29" s="282"/>
      <c r="H29" s="283"/>
      <c r="I29" s="279"/>
      <c r="J29" s="284"/>
      <c r="K29" s="285"/>
      <c r="L29" s="284"/>
      <c r="M29" s="286"/>
      <c r="N29" s="284"/>
      <c r="O29" s="280"/>
      <c r="P29" s="282"/>
      <c r="Q29" s="287"/>
      <c r="R29" s="280"/>
      <c r="S29" s="288"/>
      <c r="T29" s="280"/>
      <c r="U29" s="289"/>
      <c r="V29" s="290"/>
      <c r="W29" s="291"/>
    </row>
    <row r="30" spans="1:23" ht="16.5" thickTop="1">
      <c r="A30" s="261"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JULY</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831" t="s">
        <v>35</v>
      </c>
      <c r="B1" s="831"/>
      <c r="C1" s="831"/>
      <c r="D1" s="831"/>
      <c r="E1" s="831"/>
      <c r="F1" s="831"/>
      <c r="G1" s="831"/>
      <c r="H1" s="831"/>
      <c r="I1" s="831"/>
      <c r="J1" s="831"/>
      <c r="K1" s="831"/>
      <c r="L1" s="831"/>
      <c r="M1" s="831"/>
      <c r="N1" s="831"/>
      <c r="O1" s="831"/>
      <c r="P1" s="831"/>
      <c r="Q1" s="831"/>
      <c r="R1" s="831"/>
      <c r="S1" s="831"/>
      <c r="T1" s="831"/>
      <c r="U1" s="831"/>
      <c r="V1" s="831"/>
      <c r="W1" s="831"/>
      <c r="X1" s="831"/>
      <c r="Y1" s="831"/>
      <c r="Z1" s="831"/>
    </row>
    <row r="2" spans="1:26" s="293" customFormat="1" ht="15" customHeight="1">
      <c r="A2" s="832"/>
      <c r="B2" s="832"/>
      <c r="C2" s="832"/>
      <c r="D2" s="832"/>
      <c r="E2" s="832"/>
      <c r="F2" s="832"/>
      <c r="G2" s="832"/>
      <c r="H2" s="832"/>
      <c r="I2" s="832"/>
      <c r="J2" s="832"/>
      <c r="K2" s="832"/>
      <c r="L2" s="832"/>
      <c r="M2" s="832"/>
      <c r="N2" s="832"/>
      <c r="O2" s="832"/>
      <c r="P2" s="832"/>
      <c r="Q2" s="832"/>
      <c r="R2" s="832"/>
      <c r="S2" s="832"/>
      <c r="T2" s="832"/>
      <c r="U2" s="832"/>
      <c r="V2" s="832"/>
      <c r="W2" s="832"/>
      <c r="X2" s="832"/>
      <c r="Y2" s="832"/>
      <c r="Z2" s="832"/>
    </row>
    <row r="3" spans="1:26" s="293" customFormat="1" ht="15"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row>
    <row r="4" spans="1:26" ht="24" thickBot="1">
      <c r="A4" s="833" t="s">
        <v>36</v>
      </c>
      <c r="B4" s="833"/>
      <c r="C4" s="833"/>
      <c r="D4" s="833"/>
      <c r="E4" s="833"/>
      <c r="F4" s="833"/>
      <c r="G4" s="833"/>
      <c r="H4" s="833"/>
      <c r="I4" s="833"/>
      <c r="J4" s="833"/>
      <c r="K4" s="833"/>
      <c r="L4" s="833"/>
      <c r="M4" s="833"/>
      <c r="N4" s="833"/>
      <c r="O4" s="833"/>
      <c r="P4" s="833"/>
      <c r="Q4" s="833"/>
      <c r="R4" s="833"/>
      <c r="S4" s="833"/>
      <c r="T4" s="833"/>
      <c r="U4" s="833"/>
      <c r="V4" s="833"/>
      <c r="W4" s="833"/>
      <c r="X4" s="833"/>
      <c r="Y4" s="833"/>
      <c r="Z4" s="833"/>
    </row>
    <row r="5" spans="1:26" ht="15">
      <c r="A5" s="295"/>
      <c r="B5" s="296"/>
      <c r="C5" s="815" t="s">
        <v>37</v>
      </c>
      <c r="D5" s="815"/>
      <c r="E5" s="297" t="s">
        <v>38</v>
      </c>
      <c r="F5" s="815" t="s">
        <v>39</v>
      </c>
      <c r="G5" s="815"/>
      <c r="H5" s="297" t="s">
        <v>38</v>
      </c>
      <c r="I5" s="815" t="s">
        <v>40</v>
      </c>
      <c r="J5" s="815"/>
      <c r="K5" s="298" t="s">
        <v>38</v>
      </c>
      <c r="L5" s="299"/>
      <c r="M5" s="816" t="s">
        <v>41</v>
      </c>
      <c r="N5" s="816"/>
      <c r="O5" s="297" t="s">
        <v>42</v>
      </c>
      <c r="P5" s="815" t="s">
        <v>43</v>
      </c>
      <c r="Q5" s="815"/>
      <c r="R5" s="297" t="s">
        <v>38</v>
      </c>
      <c r="S5" s="815" t="s">
        <v>44</v>
      </c>
      <c r="T5" s="815"/>
      <c r="U5" s="297" t="s">
        <v>38</v>
      </c>
      <c r="V5" s="815" t="s">
        <v>45</v>
      </c>
      <c r="W5" s="815"/>
      <c r="X5" s="297" t="s">
        <v>38</v>
      </c>
      <c r="Y5" s="817" t="s">
        <v>46</v>
      </c>
      <c r="Z5" s="818"/>
    </row>
    <row r="6" spans="1:26" ht="30.75" thickBot="1">
      <c r="A6" s="300" t="s">
        <v>47</v>
      </c>
      <c r="B6" s="301" t="s">
        <v>48</v>
      </c>
      <c r="C6" s="302">
        <v>2015</v>
      </c>
      <c r="D6" s="302">
        <v>2014</v>
      </c>
      <c r="E6" s="303" t="s">
        <v>49</v>
      </c>
      <c r="F6" s="302">
        <v>2015</v>
      </c>
      <c r="G6" s="302">
        <v>2014</v>
      </c>
      <c r="H6" s="303" t="s">
        <v>49</v>
      </c>
      <c r="I6" s="302">
        <v>2015</v>
      </c>
      <c r="J6" s="302">
        <v>2014</v>
      </c>
      <c r="K6" s="303" t="s">
        <v>49</v>
      </c>
      <c r="L6" s="304"/>
      <c r="M6" s="305">
        <v>2015</v>
      </c>
      <c r="N6" s="302">
        <v>2014</v>
      </c>
      <c r="O6" s="303" t="s">
        <v>49</v>
      </c>
      <c r="P6" s="302">
        <v>2015</v>
      </c>
      <c r="Q6" s="302">
        <v>2014</v>
      </c>
      <c r="R6" s="303" t="s">
        <v>49</v>
      </c>
      <c r="S6" s="302">
        <v>2015</v>
      </c>
      <c r="T6" s="302">
        <v>2014</v>
      </c>
      <c r="U6" s="303" t="s">
        <v>49</v>
      </c>
      <c r="V6" s="302">
        <v>2015</v>
      </c>
      <c r="W6" s="302">
        <v>2014</v>
      </c>
      <c r="X6" s="303" t="s">
        <v>49</v>
      </c>
      <c r="Y6" s="306">
        <v>2015</v>
      </c>
      <c r="Z6" s="307">
        <v>2014</v>
      </c>
    </row>
    <row r="7" spans="1:26" ht="15">
      <c r="A7" s="829" t="s">
        <v>50</v>
      </c>
      <c r="B7" s="308" t="s">
        <v>51</v>
      </c>
      <c r="C7" s="309">
        <v>14927</v>
      </c>
      <c r="D7" s="309">
        <v>12376</v>
      </c>
      <c r="E7" s="310">
        <v>0.20612475759534582</v>
      </c>
      <c r="F7" s="309">
        <v>11185</v>
      </c>
      <c r="G7" s="309">
        <v>8892</v>
      </c>
      <c r="H7" s="310">
        <v>0.25787224471435</v>
      </c>
      <c r="I7" s="309">
        <v>3742</v>
      </c>
      <c r="J7" s="309">
        <v>3484</v>
      </c>
      <c r="K7" s="310">
        <v>7.4052812858783013E-2</v>
      </c>
      <c r="L7" s="311"/>
      <c r="M7" s="312">
        <v>0.67080696513501825</v>
      </c>
      <c r="N7" s="312">
        <v>0.60769133672739517</v>
      </c>
      <c r="O7" s="313">
        <v>6.3</v>
      </c>
      <c r="P7" s="309">
        <v>17066</v>
      </c>
      <c r="Q7" s="309">
        <v>14443</v>
      </c>
      <c r="R7" s="310">
        <v>0.1816104687391816</v>
      </c>
      <c r="S7" s="309">
        <v>25441</v>
      </c>
      <c r="T7" s="309">
        <v>23767</v>
      </c>
      <c r="U7" s="310">
        <v>7.0433794757436788E-2</v>
      </c>
      <c r="V7" s="309">
        <v>34072</v>
      </c>
      <c r="W7" s="309">
        <v>28645</v>
      </c>
      <c r="X7" s="310">
        <v>0.18945714784430093</v>
      </c>
      <c r="Y7" s="314">
        <v>2.2825751993032761</v>
      </c>
      <c r="Z7" s="315">
        <v>2.3145604395604398</v>
      </c>
    </row>
    <row r="8" spans="1:26" ht="15">
      <c r="A8" s="834"/>
      <c r="B8" s="308" t="s">
        <v>52</v>
      </c>
      <c r="C8" s="309">
        <v>21638</v>
      </c>
      <c r="D8" s="309">
        <v>20122</v>
      </c>
      <c r="E8" s="310">
        <v>7.5340423417155356E-2</v>
      </c>
      <c r="F8" s="309">
        <v>16756</v>
      </c>
      <c r="G8" s="309">
        <v>14011</v>
      </c>
      <c r="H8" s="310">
        <v>0.1959174933980444</v>
      </c>
      <c r="I8" s="309">
        <v>4882</v>
      </c>
      <c r="J8" s="309">
        <v>6111</v>
      </c>
      <c r="K8" s="310">
        <v>-0.20111274750450009</v>
      </c>
      <c r="L8" s="311"/>
      <c r="M8" s="312">
        <v>0.88209208295291508</v>
      </c>
      <c r="N8" s="312">
        <v>0.79706143042203581</v>
      </c>
      <c r="O8" s="313">
        <v>8.5</v>
      </c>
      <c r="P8" s="309">
        <v>27052</v>
      </c>
      <c r="Q8" s="309">
        <v>23381</v>
      </c>
      <c r="R8" s="310">
        <v>0.15700782686796971</v>
      </c>
      <c r="S8" s="309">
        <v>30668</v>
      </c>
      <c r="T8" s="309">
        <v>29334</v>
      </c>
      <c r="U8" s="310">
        <v>4.5476239176382355E-2</v>
      </c>
      <c r="V8" s="309">
        <v>52766</v>
      </c>
      <c r="W8" s="309">
        <v>47524</v>
      </c>
      <c r="X8" s="310">
        <v>0.11030216311758269</v>
      </c>
      <c r="Y8" s="314">
        <v>2.4385802754413533</v>
      </c>
      <c r="Z8" s="315">
        <v>2.3617930623198489</v>
      </c>
    </row>
    <row r="9" spans="1:26" ht="15.75" thickBot="1">
      <c r="A9" s="830"/>
      <c r="B9" s="308" t="s">
        <v>53</v>
      </c>
      <c r="C9" s="309">
        <v>109682</v>
      </c>
      <c r="D9" s="309">
        <v>110919</v>
      </c>
      <c r="E9" s="310">
        <v>-1.115228229608994E-2</v>
      </c>
      <c r="F9" s="309">
        <v>83885</v>
      </c>
      <c r="G9" s="309">
        <v>83174</v>
      </c>
      <c r="H9" s="310">
        <v>8.5483444345588761E-3</v>
      </c>
      <c r="I9" s="309">
        <v>25797</v>
      </c>
      <c r="J9" s="309">
        <v>27745</v>
      </c>
      <c r="K9" s="310">
        <v>-7.0210848801585873E-2</v>
      </c>
      <c r="L9" s="311"/>
      <c r="M9" s="312">
        <v>0.88537245800176834</v>
      </c>
      <c r="N9" s="312">
        <v>0.87343016089809788</v>
      </c>
      <c r="O9" s="313">
        <v>1.2</v>
      </c>
      <c r="P9" s="309">
        <v>160217</v>
      </c>
      <c r="Q9" s="309">
        <v>157317</v>
      </c>
      <c r="R9" s="310">
        <v>1.8434117101139735E-2</v>
      </c>
      <c r="S9" s="309">
        <v>180960</v>
      </c>
      <c r="T9" s="309">
        <v>180114</v>
      </c>
      <c r="U9" s="310">
        <v>4.697025217362337E-3</v>
      </c>
      <c r="V9" s="309">
        <v>322192</v>
      </c>
      <c r="W9" s="309">
        <v>319674</v>
      </c>
      <c r="X9" s="310">
        <v>7.8767744639851849E-3</v>
      </c>
      <c r="Y9" s="314">
        <v>2.9375102569245639</v>
      </c>
      <c r="Z9" s="315">
        <v>2.8820490628296325</v>
      </c>
    </row>
    <row r="10" spans="1:26" ht="15.75" thickBot="1">
      <c r="A10" s="316" t="s">
        <v>54</v>
      </c>
      <c r="B10" s="317"/>
      <c r="C10" s="318">
        <v>146247</v>
      </c>
      <c r="D10" s="318">
        <v>143417</v>
      </c>
      <c r="E10" s="319">
        <v>1.9732667675380185E-2</v>
      </c>
      <c r="F10" s="318">
        <v>111826</v>
      </c>
      <c r="G10" s="318">
        <v>106077</v>
      </c>
      <c r="H10" s="319">
        <v>5.4196479915533058E-2</v>
      </c>
      <c r="I10" s="318">
        <v>34421</v>
      </c>
      <c r="J10" s="318">
        <v>37340</v>
      </c>
      <c r="K10" s="319">
        <v>-7.8173540439207281E-2</v>
      </c>
      <c r="L10" s="311"/>
      <c r="M10" s="320">
        <v>0.86192205644770092</v>
      </c>
      <c r="N10" s="320">
        <v>0.83674291962352332</v>
      </c>
      <c r="O10" s="321">
        <v>2.5</v>
      </c>
      <c r="P10" s="318">
        <v>204335</v>
      </c>
      <c r="Q10" s="318">
        <v>195141</v>
      </c>
      <c r="R10" s="319">
        <v>4.7114650432251548E-2</v>
      </c>
      <c r="S10" s="318">
        <v>237069</v>
      </c>
      <c r="T10" s="318">
        <v>233215</v>
      </c>
      <c r="U10" s="319">
        <v>1.6525523658426775E-2</v>
      </c>
      <c r="V10" s="318">
        <v>409030</v>
      </c>
      <c r="W10" s="318">
        <v>395843</v>
      </c>
      <c r="X10" s="319">
        <v>3.3313712759856812E-2</v>
      </c>
      <c r="Y10" s="322">
        <v>2.7968436959390619</v>
      </c>
      <c r="Z10" s="323">
        <v>2.7600842299030099</v>
      </c>
    </row>
    <row r="11" spans="1:26" ht="15">
      <c r="A11" s="829" t="s">
        <v>55</v>
      </c>
      <c r="B11" s="308" t="s">
        <v>51</v>
      </c>
      <c r="C11" s="309">
        <v>25090</v>
      </c>
      <c r="D11" s="309">
        <v>24078</v>
      </c>
      <c r="E11" s="310">
        <v>4.2030068942603208E-2</v>
      </c>
      <c r="F11" s="309">
        <v>3267</v>
      </c>
      <c r="G11" s="309">
        <v>3970</v>
      </c>
      <c r="H11" s="310">
        <v>-0.17707808564231739</v>
      </c>
      <c r="I11" s="309">
        <v>21823</v>
      </c>
      <c r="J11" s="309">
        <v>20108</v>
      </c>
      <c r="K11" s="310">
        <v>8.5289437039984081E-2</v>
      </c>
      <c r="L11" s="311"/>
      <c r="M11" s="312">
        <v>0.65631463072920138</v>
      </c>
      <c r="N11" s="312">
        <v>0.66228981041066526</v>
      </c>
      <c r="O11" s="313">
        <v>-0.6</v>
      </c>
      <c r="P11" s="309">
        <v>19675</v>
      </c>
      <c r="Q11" s="309">
        <v>19772</v>
      </c>
      <c r="R11" s="310">
        <v>-4.9059275743475626E-3</v>
      </c>
      <c r="S11" s="309">
        <v>29978</v>
      </c>
      <c r="T11" s="309">
        <v>29854</v>
      </c>
      <c r="U11" s="310">
        <v>4.153547263348295E-3</v>
      </c>
      <c r="V11" s="309">
        <v>53093</v>
      </c>
      <c r="W11" s="309">
        <v>53453</v>
      </c>
      <c r="X11" s="310">
        <v>-6.7348885937178454E-3</v>
      </c>
      <c r="Y11" s="314">
        <v>2.1161020326823436</v>
      </c>
      <c r="Z11" s="315">
        <v>2.2199933549298114</v>
      </c>
    </row>
    <row r="12" spans="1:26" ht="15.75" thickBot="1">
      <c r="A12" s="830"/>
      <c r="B12" s="308" t="s">
        <v>52</v>
      </c>
      <c r="C12" s="309">
        <v>23779</v>
      </c>
      <c r="D12" s="309">
        <v>22749</v>
      </c>
      <c r="E12" s="310">
        <v>4.5276715460020218E-2</v>
      </c>
      <c r="F12" s="309">
        <v>4687</v>
      </c>
      <c r="G12" s="309">
        <v>4936</v>
      </c>
      <c r="H12" s="310">
        <v>-5.0445705024311185E-2</v>
      </c>
      <c r="I12" s="309">
        <v>19092</v>
      </c>
      <c r="J12" s="309">
        <v>17813</v>
      </c>
      <c r="K12" s="310">
        <v>7.1801493291416385E-2</v>
      </c>
      <c r="L12" s="311"/>
      <c r="M12" s="312">
        <v>0.85091441661346656</v>
      </c>
      <c r="N12" s="312">
        <v>0.83706262201531767</v>
      </c>
      <c r="O12" s="313">
        <v>1.4000000000000001</v>
      </c>
      <c r="P12" s="309">
        <v>22659</v>
      </c>
      <c r="Q12" s="309">
        <v>22296</v>
      </c>
      <c r="R12" s="310">
        <v>1.6280947255113025E-2</v>
      </c>
      <c r="S12" s="309">
        <v>26629</v>
      </c>
      <c r="T12" s="309">
        <v>26636</v>
      </c>
      <c r="U12" s="310">
        <v>-2.628022225559393E-4</v>
      </c>
      <c r="V12" s="309">
        <v>59363</v>
      </c>
      <c r="W12" s="309">
        <v>60159</v>
      </c>
      <c r="X12" s="310">
        <v>-1.3231602918931499E-2</v>
      </c>
      <c r="Y12" s="314">
        <v>2.4964464443416459</v>
      </c>
      <c r="Z12" s="315">
        <v>2.6444678886984043</v>
      </c>
    </row>
    <row r="13" spans="1:26" ht="15.75" thickBot="1">
      <c r="A13" s="316" t="s">
        <v>54</v>
      </c>
      <c r="B13" s="317"/>
      <c r="C13" s="318">
        <v>48869</v>
      </c>
      <c r="D13" s="318">
        <v>46827</v>
      </c>
      <c r="E13" s="319">
        <v>4.3607320562923102E-2</v>
      </c>
      <c r="F13" s="318">
        <v>7954</v>
      </c>
      <c r="G13" s="318">
        <v>8906</v>
      </c>
      <c r="H13" s="319">
        <v>-0.1068942286099259</v>
      </c>
      <c r="I13" s="318">
        <v>40915</v>
      </c>
      <c r="J13" s="318">
        <v>37921</v>
      </c>
      <c r="K13" s="319">
        <v>7.8953614092455368E-2</v>
      </c>
      <c r="L13" s="311"/>
      <c r="M13" s="320">
        <v>0.74785803875845747</v>
      </c>
      <c r="N13" s="320">
        <v>0.74469817666843685</v>
      </c>
      <c r="O13" s="321">
        <v>0.3</v>
      </c>
      <c r="P13" s="318">
        <v>42334</v>
      </c>
      <c r="Q13" s="318">
        <v>42068</v>
      </c>
      <c r="R13" s="319">
        <v>6.3230959399068172E-3</v>
      </c>
      <c r="S13" s="318">
        <v>56607</v>
      </c>
      <c r="T13" s="318">
        <v>56490</v>
      </c>
      <c r="U13" s="319">
        <v>2.0711630377057886E-3</v>
      </c>
      <c r="V13" s="318">
        <v>112456</v>
      </c>
      <c r="W13" s="318">
        <v>113612</v>
      </c>
      <c r="X13" s="319">
        <v>-1.0174981516037039E-2</v>
      </c>
      <c r="Y13" s="322">
        <v>2.3011725224579997</v>
      </c>
      <c r="Z13" s="323">
        <v>2.4262071027398724</v>
      </c>
    </row>
    <row r="14" spans="1:26" ht="15">
      <c r="A14" s="829" t="s">
        <v>56</v>
      </c>
      <c r="B14" s="308" t="s">
        <v>51</v>
      </c>
      <c r="C14" s="309">
        <v>4319</v>
      </c>
      <c r="D14" s="309">
        <v>3554</v>
      </c>
      <c r="E14" s="310">
        <v>0.21525042205965109</v>
      </c>
      <c r="F14" s="309">
        <v>547</v>
      </c>
      <c r="G14" s="309">
        <v>485</v>
      </c>
      <c r="H14" s="310">
        <v>0.12783505154639174</v>
      </c>
      <c r="I14" s="309">
        <v>3772</v>
      </c>
      <c r="J14" s="309">
        <v>3069</v>
      </c>
      <c r="K14" s="310">
        <v>0.22906484196806778</v>
      </c>
      <c r="L14" s="311"/>
      <c r="M14" s="312">
        <v>0.5855109028653811</v>
      </c>
      <c r="N14" s="312">
        <v>0.64915693904020755</v>
      </c>
      <c r="O14" s="313">
        <v>-6.4</v>
      </c>
      <c r="P14" s="309">
        <v>3249</v>
      </c>
      <c r="Q14" s="309">
        <v>3003</v>
      </c>
      <c r="R14" s="310">
        <v>8.191808191808192E-2</v>
      </c>
      <c r="S14" s="309">
        <v>5549</v>
      </c>
      <c r="T14" s="309">
        <v>4626</v>
      </c>
      <c r="U14" s="310">
        <v>0.19952442715088631</v>
      </c>
      <c r="V14" s="309">
        <v>8705</v>
      </c>
      <c r="W14" s="309">
        <v>7689</v>
      </c>
      <c r="X14" s="310">
        <v>0.1321368188320978</v>
      </c>
      <c r="Y14" s="314">
        <v>2.0155128501968047</v>
      </c>
      <c r="Z14" s="315">
        <v>2.1634777715250424</v>
      </c>
    </row>
    <row r="15" spans="1:26" ht="15">
      <c r="A15" s="834"/>
      <c r="B15" s="308" t="s">
        <v>52</v>
      </c>
      <c r="C15" s="309">
        <v>12812</v>
      </c>
      <c r="D15" s="309">
        <v>11953</v>
      </c>
      <c r="E15" s="310">
        <v>7.1864803814941855E-2</v>
      </c>
      <c r="F15" s="309">
        <v>5810</v>
      </c>
      <c r="G15" s="309">
        <v>5678</v>
      </c>
      <c r="H15" s="310">
        <v>2.3247622402254316E-2</v>
      </c>
      <c r="I15" s="309">
        <v>7002</v>
      </c>
      <c r="J15" s="309">
        <v>6275</v>
      </c>
      <c r="K15" s="310">
        <v>0.11585657370517928</v>
      </c>
      <c r="L15" s="311"/>
      <c r="M15" s="312">
        <v>0.75316156792779554</v>
      </c>
      <c r="N15" s="312">
        <v>0.72110939907550076</v>
      </c>
      <c r="O15" s="313">
        <v>3.2</v>
      </c>
      <c r="P15" s="309">
        <v>14353</v>
      </c>
      <c r="Q15" s="309">
        <v>14040</v>
      </c>
      <c r="R15" s="310">
        <v>2.2293447293447292E-2</v>
      </c>
      <c r="S15" s="309">
        <v>19057</v>
      </c>
      <c r="T15" s="309">
        <v>19470</v>
      </c>
      <c r="U15" s="310">
        <v>-2.1212121212121213E-2</v>
      </c>
      <c r="V15" s="309">
        <v>30967</v>
      </c>
      <c r="W15" s="309">
        <v>31219</v>
      </c>
      <c r="X15" s="310">
        <v>-8.0720074313719217E-3</v>
      </c>
      <c r="Y15" s="314">
        <v>2.4170309085232593</v>
      </c>
      <c r="Z15" s="315">
        <v>2.6118129339914664</v>
      </c>
    </row>
    <row r="16" spans="1:26" ht="15.75" thickBot="1">
      <c r="A16" s="830"/>
      <c r="B16" s="308" t="s">
        <v>53</v>
      </c>
      <c r="C16" s="309">
        <v>48022</v>
      </c>
      <c r="D16" s="309">
        <v>51796</v>
      </c>
      <c r="E16" s="310">
        <v>-7.2862769325816659E-2</v>
      </c>
      <c r="F16" s="309">
        <v>21218</v>
      </c>
      <c r="G16" s="309">
        <v>20430</v>
      </c>
      <c r="H16" s="310">
        <v>3.8570729319627996E-2</v>
      </c>
      <c r="I16" s="309">
        <v>26804</v>
      </c>
      <c r="J16" s="309">
        <v>31366</v>
      </c>
      <c r="K16" s="310">
        <v>-0.14544411145826691</v>
      </c>
      <c r="L16" s="311"/>
      <c r="M16" s="312">
        <v>0.88949003642596958</v>
      </c>
      <c r="N16" s="312">
        <v>0.89697778089789038</v>
      </c>
      <c r="O16" s="313">
        <v>-0.70000000000000007</v>
      </c>
      <c r="P16" s="309">
        <v>49815</v>
      </c>
      <c r="Q16" s="309">
        <v>51108</v>
      </c>
      <c r="R16" s="310">
        <v>-2.529936604836816E-2</v>
      </c>
      <c r="S16" s="309">
        <v>56004</v>
      </c>
      <c r="T16" s="309">
        <v>56978</v>
      </c>
      <c r="U16" s="310">
        <v>-1.7094317104847486E-2</v>
      </c>
      <c r="V16" s="309">
        <v>135879</v>
      </c>
      <c r="W16" s="309">
        <v>143014</v>
      </c>
      <c r="X16" s="310">
        <v>-4.9890220537849445E-2</v>
      </c>
      <c r="Y16" s="314">
        <v>2.8295156386656117</v>
      </c>
      <c r="Z16" s="315">
        <v>2.7611012433392541</v>
      </c>
    </row>
    <row r="17" spans="1:26" ht="15.75" thickBot="1">
      <c r="A17" s="316" t="s">
        <v>54</v>
      </c>
      <c r="B17" s="317"/>
      <c r="C17" s="318">
        <v>65153</v>
      </c>
      <c r="D17" s="318">
        <v>67303</v>
      </c>
      <c r="E17" s="319">
        <v>-3.1945084171582247E-2</v>
      </c>
      <c r="F17" s="318">
        <v>27575</v>
      </c>
      <c r="G17" s="318">
        <v>26593</v>
      </c>
      <c r="H17" s="319">
        <v>3.692701086752153E-2</v>
      </c>
      <c r="I17" s="318">
        <v>37578</v>
      </c>
      <c r="J17" s="318">
        <v>40710</v>
      </c>
      <c r="K17" s="319">
        <v>-7.693441414885778E-2</v>
      </c>
      <c r="L17" s="311"/>
      <c r="M17" s="320">
        <v>0.83633544225282219</v>
      </c>
      <c r="N17" s="320">
        <v>0.84060241261070134</v>
      </c>
      <c r="O17" s="321">
        <v>-0.4</v>
      </c>
      <c r="P17" s="318">
        <v>67417</v>
      </c>
      <c r="Q17" s="318">
        <v>68151</v>
      </c>
      <c r="R17" s="319">
        <v>-1.0770201464395239E-2</v>
      </c>
      <c r="S17" s="318">
        <v>80610</v>
      </c>
      <c r="T17" s="318">
        <v>81074</v>
      </c>
      <c r="U17" s="319">
        <v>-5.7231664898734491E-3</v>
      </c>
      <c r="V17" s="318">
        <v>175551</v>
      </c>
      <c r="W17" s="318">
        <v>181922</v>
      </c>
      <c r="X17" s="319">
        <v>-3.5020503292619916E-2</v>
      </c>
      <c r="Y17" s="322">
        <v>2.6944423127100823</v>
      </c>
      <c r="Z17" s="323">
        <v>2.7030295826337607</v>
      </c>
    </row>
    <row r="18" spans="1:26" ht="15">
      <c r="A18" s="829" t="s">
        <v>57</v>
      </c>
      <c r="B18" s="308" t="s">
        <v>51</v>
      </c>
      <c r="C18" s="309">
        <v>5482</v>
      </c>
      <c r="D18" s="309">
        <v>4470</v>
      </c>
      <c r="E18" s="310">
        <v>0.22639821029082774</v>
      </c>
      <c r="F18" s="309">
        <v>1005</v>
      </c>
      <c r="G18" s="309">
        <v>837</v>
      </c>
      <c r="H18" s="310">
        <v>0.20071684587813621</v>
      </c>
      <c r="I18" s="309">
        <v>4477</v>
      </c>
      <c r="J18" s="309">
        <v>3633</v>
      </c>
      <c r="K18" s="310">
        <v>0.23231489127442884</v>
      </c>
      <c r="L18" s="311"/>
      <c r="M18" s="312">
        <v>0.54396551724137931</v>
      </c>
      <c r="N18" s="312">
        <v>0.44561968268567487</v>
      </c>
      <c r="O18" s="313">
        <v>9.8000000000000007</v>
      </c>
      <c r="P18" s="309">
        <v>4417</v>
      </c>
      <c r="Q18" s="309">
        <v>3876</v>
      </c>
      <c r="R18" s="310">
        <v>0.13957688338493293</v>
      </c>
      <c r="S18" s="309">
        <v>8120</v>
      </c>
      <c r="T18" s="309">
        <v>8698</v>
      </c>
      <c r="U18" s="310">
        <v>-6.645205794435502E-2</v>
      </c>
      <c r="V18" s="309">
        <v>10060</v>
      </c>
      <c r="W18" s="309">
        <v>9009</v>
      </c>
      <c r="X18" s="310">
        <v>0.11666111666111666</v>
      </c>
      <c r="Y18" s="314">
        <v>1.8350966800437796</v>
      </c>
      <c r="Z18" s="315">
        <v>2.0154362416107383</v>
      </c>
    </row>
    <row r="19" spans="1:26" ht="15.75" thickBot="1">
      <c r="A19" s="830"/>
      <c r="B19" s="308" t="s">
        <v>58</v>
      </c>
      <c r="C19" s="309">
        <v>13220</v>
      </c>
      <c r="D19" s="309">
        <v>15511</v>
      </c>
      <c r="E19" s="310">
        <v>-0.14770163110050932</v>
      </c>
      <c r="F19" s="309">
        <v>4556</v>
      </c>
      <c r="G19" s="309">
        <v>4798</v>
      </c>
      <c r="H19" s="310">
        <v>-5.043768236765319E-2</v>
      </c>
      <c r="I19" s="309">
        <v>8664</v>
      </c>
      <c r="J19" s="309">
        <v>10713</v>
      </c>
      <c r="K19" s="310">
        <v>-0.19126295155418649</v>
      </c>
      <c r="L19" s="311"/>
      <c r="M19" s="312">
        <v>0.77141364902506959</v>
      </c>
      <c r="N19" s="312">
        <v>0.66181385340841459</v>
      </c>
      <c r="O19" s="313">
        <v>11</v>
      </c>
      <c r="P19" s="309">
        <v>13293</v>
      </c>
      <c r="Q19" s="309">
        <v>14456</v>
      </c>
      <c r="R19" s="310">
        <v>-8.045102379634754E-2</v>
      </c>
      <c r="S19" s="309">
        <v>17232</v>
      </c>
      <c r="T19" s="309">
        <v>21843</v>
      </c>
      <c r="U19" s="310">
        <v>-0.21109737673396511</v>
      </c>
      <c r="V19" s="309">
        <v>30566</v>
      </c>
      <c r="W19" s="309">
        <v>34777</v>
      </c>
      <c r="X19" s="310">
        <v>-0.12108577508123185</v>
      </c>
      <c r="Y19" s="314">
        <v>2.3121028744326777</v>
      </c>
      <c r="Z19" s="315">
        <v>2.2420862613629038</v>
      </c>
    </row>
    <row r="20" spans="1:26" ht="15.75" thickBot="1">
      <c r="A20" s="316" t="s">
        <v>54</v>
      </c>
      <c r="B20" s="317"/>
      <c r="C20" s="318">
        <v>18702</v>
      </c>
      <c r="D20" s="318">
        <v>19981</v>
      </c>
      <c r="E20" s="319">
        <v>-6.4010810269756274E-2</v>
      </c>
      <c r="F20" s="318">
        <v>5561</v>
      </c>
      <c r="G20" s="318">
        <v>5635</v>
      </c>
      <c r="H20" s="319">
        <v>-1.3132209405501331E-2</v>
      </c>
      <c r="I20" s="318">
        <v>13141</v>
      </c>
      <c r="J20" s="318">
        <v>14346</v>
      </c>
      <c r="K20" s="319">
        <v>-8.3995538826153626E-2</v>
      </c>
      <c r="L20" s="311"/>
      <c r="M20" s="320">
        <v>0.69856421584095929</v>
      </c>
      <c r="N20" s="320">
        <v>0.60024229723977607</v>
      </c>
      <c r="O20" s="321">
        <v>9.8000000000000007</v>
      </c>
      <c r="P20" s="318">
        <v>17710</v>
      </c>
      <c r="Q20" s="318">
        <v>18332</v>
      </c>
      <c r="R20" s="319">
        <v>-3.3929740344752345E-2</v>
      </c>
      <c r="S20" s="318">
        <v>25352</v>
      </c>
      <c r="T20" s="318">
        <v>30541</v>
      </c>
      <c r="U20" s="319">
        <v>-0.16990275367538718</v>
      </c>
      <c r="V20" s="318">
        <v>40626</v>
      </c>
      <c r="W20" s="318">
        <v>43786</v>
      </c>
      <c r="X20" s="319">
        <v>-7.2169186497967386E-2</v>
      </c>
      <c r="Y20" s="322">
        <v>2.1722810394610201</v>
      </c>
      <c r="Z20" s="323">
        <v>2.1913818127220859</v>
      </c>
    </row>
    <row r="21" spans="1:26" ht="15">
      <c r="A21" s="829" t="s">
        <v>59</v>
      </c>
      <c r="B21" s="308" t="s">
        <v>51</v>
      </c>
      <c r="C21" s="309">
        <v>3164</v>
      </c>
      <c r="D21" s="309">
        <v>3552</v>
      </c>
      <c r="E21" s="310">
        <v>-0.10923423423423423</v>
      </c>
      <c r="F21" s="309">
        <v>1440</v>
      </c>
      <c r="G21" s="309">
        <v>1232</v>
      </c>
      <c r="H21" s="310">
        <v>0.16883116883116883</v>
      </c>
      <c r="I21" s="309">
        <v>1724</v>
      </c>
      <c r="J21" s="309">
        <v>2320</v>
      </c>
      <c r="K21" s="310">
        <v>-0.25689655172413794</v>
      </c>
      <c r="L21" s="311"/>
      <c r="M21" s="312">
        <v>0.7101568951279934</v>
      </c>
      <c r="N21" s="312">
        <v>0.71818330338180036</v>
      </c>
      <c r="O21" s="313">
        <v>-0.8</v>
      </c>
      <c r="P21" s="309">
        <v>3440</v>
      </c>
      <c r="Q21" s="309">
        <v>4396</v>
      </c>
      <c r="R21" s="310">
        <v>-0.21747042766151045</v>
      </c>
      <c r="S21" s="309">
        <v>4844</v>
      </c>
      <c r="T21" s="309">
        <v>6121</v>
      </c>
      <c r="U21" s="310">
        <v>-0.2086260414964875</v>
      </c>
      <c r="V21" s="309">
        <v>7057</v>
      </c>
      <c r="W21" s="309">
        <v>8755</v>
      </c>
      <c r="X21" s="310">
        <v>-0.19394631639063392</v>
      </c>
      <c r="Y21" s="314">
        <v>2.2304045512010116</v>
      </c>
      <c r="Z21" s="315">
        <v>2.4648085585585586</v>
      </c>
    </row>
    <row r="22" spans="1:26" ht="15.75" thickBot="1">
      <c r="A22" s="830"/>
      <c r="B22" s="308" t="s">
        <v>52</v>
      </c>
      <c r="C22" s="309">
        <v>11514</v>
      </c>
      <c r="D22" s="309">
        <v>11044</v>
      </c>
      <c r="E22" s="310">
        <v>4.2557044549076418E-2</v>
      </c>
      <c r="F22" s="309">
        <v>4989</v>
      </c>
      <c r="G22" s="309">
        <v>5009</v>
      </c>
      <c r="H22" s="310">
        <v>-3.9928129367139149E-3</v>
      </c>
      <c r="I22" s="309">
        <v>6525</v>
      </c>
      <c r="J22" s="309">
        <v>6035</v>
      </c>
      <c r="K22" s="310">
        <v>8.1193040596520299E-2</v>
      </c>
      <c r="L22" s="311"/>
      <c r="M22" s="312">
        <v>0.84942649812734083</v>
      </c>
      <c r="N22" s="312">
        <v>0.81790105125616197</v>
      </c>
      <c r="O22" s="313">
        <v>3.2</v>
      </c>
      <c r="P22" s="309">
        <v>14515</v>
      </c>
      <c r="Q22" s="309">
        <v>13771</v>
      </c>
      <c r="R22" s="310">
        <v>5.4026577590588917E-2</v>
      </c>
      <c r="S22" s="309">
        <v>17088</v>
      </c>
      <c r="T22" s="309">
        <v>16837</v>
      </c>
      <c r="U22" s="310">
        <v>1.4907643879550989E-2</v>
      </c>
      <c r="V22" s="309">
        <v>39443</v>
      </c>
      <c r="W22" s="309">
        <v>38675</v>
      </c>
      <c r="X22" s="310">
        <v>1.9857789269553977E-2</v>
      </c>
      <c r="Y22" s="314">
        <v>3.4256557234670835</v>
      </c>
      <c r="Z22" s="315">
        <v>3.5019014849692143</v>
      </c>
    </row>
    <row r="23" spans="1:26" ht="15.75" thickBot="1">
      <c r="A23" s="316" t="s">
        <v>54</v>
      </c>
      <c r="B23" s="317"/>
      <c r="C23" s="318">
        <v>14678</v>
      </c>
      <c r="D23" s="318">
        <v>14596</v>
      </c>
      <c r="E23" s="319">
        <v>5.6179775280898875E-3</v>
      </c>
      <c r="F23" s="318">
        <v>6429</v>
      </c>
      <c r="G23" s="318">
        <v>6241</v>
      </c>
      <c r="H23" s="319">
        <v>3.0123377663835924E-2</v>
      </c>
      <c r="I23" s="318">
        <v>8249</v>
      </c>
      <c r="J23" s="318">
        <v>8355</v>
      </c>
      <c r="K23" s="319">
        <v>-1.2687013764213046E-2</v>
      </c>
      <c r="L23" s="324"/>
      <c r="M23" s="320">
        <v>0.81866678825460515</v>
      </c>
      <c r="N23" s="320">
        <v>0.7913145744402823</v>
      </c>
      <c r="O23" s="321">
        <v>2.7</v>
      </c>
      <c r="P23" s="318">
        <v>17955</v>
      </c>
      <c r="Q23" s="318">
        <v>18167</v>
      </c>
      <c r="R23" s="319">
        <v>-1.1669510651180713E-2</v>
      </c>
      <c r="S23" s="318">
        <v>21932</v>
      </c>
      <c r="T23" s="318">
        <v>22958</v>
      </c>
      <c r="U23" s="319">
        <v>-4.4690304033452394E-2</v>
      </c>
      <c r="V23" s="318">
        <v>46500</v>
      </c>
      <c r="W23" s="318">
        <v>47430</v>
      </c>
      <c r="X23" s="319">
        <v>-1.9607843137254902E-2</v>
      </c>
      <c r="Y23" s="322">
        <v>3.1680065404005995</v>
      </c>
      <c r="Z23" s="323">
        <v>3.24952041655248</v>
      </c>
    </row>
    <row r="24" spans="1:26" ht="4.5" customHeight="1" thickBot="1">
      <c r="A24" s="325"/>
      <c r="B24" s="326"/>
      <c r="C24" s="327"/>
      <c r="D24" s="327"/>
      <c r="E24" s="328"/>
      <c r="F24" s="327"/>
      <c r="G24" s="327"/>
      <c r="H24" s="328"/>
      <c r="I24" s="327"/>
      <c r="J24" s="327"/>
      <c r="K24" s="328"/>
      <c r="L24" s="329"/>
      <c r="M24" s="330" t="e">
        <v>#DIV/0!</v>
      </c>
      <c r="N24" s="330" t="e">
        <v>#DIV/0!</v>
      </c>
      <c r="O24" s="331" t="e">
        <v>#DIV/0!</v>
      </c>
      <c r="P24" s="327"/>
      <c r="Q24" s="327"/>
      <c r="R24" s="328" t="e">
        <v>#DIV/0!</v>
      </c>
      <c r="S24" s="327"/>
      <c r="T24" s="327"/>
      <c r="U24" s="328" t="e">
        <v>#DIV/0!</v>
      </c>
      <c r="V24" s="327"/>
      <c r="W24" s="327"/>
      <c r="X24" s="328" t="e">
        <v>#DIV/0!</v>
      </c>
      <c r="Y24" s="332" t="e">
        <v>#DIV/0!</v>
      </c>
      <c r="Z24" s="333" t="e">
        <v>#DIV/0!</v>
      </c>
    </row>
    <row r="25" spans="1:26" ht="16.5" thickBot="1">
      <c r="A25" s="804" t="s">
        <v>60</v>
      </c>
      <c r="B25" s="805"/>
      <c r="C25" s="334">
        <v>293649</v>
      </c>
      <c r="D25" s="334">
        <v>292124</v>
      </c>
      <c r="E25" s="335">
        <v>5.2203858635374023E-3</v>
      </c>
      <c r="F25" s="334">
        <v>159345</v>
      </c>
      <c r="G25" s="334">
        <v>153452</v>
      </c>
      <c r="H25" s="335">
        <v>3.8402888199567289E-2</v>
      </c>
      <c r="I25" s="334">
        <v>134304</v>
      </c>
      <c r="J25" s="334">
        <v>138672</v>
      </c>
      <c r="K25" s="335">
        <v>-3.1498788508134305E-2</v>
      </c>
      <c r="L25" s="336"/>
      <c r="M25" s="337">
        <v>0.8296392058258415</v>
      </c>
      <c r="N25" s="337">
        <v>0.80574293269978647</v>
      </c>
      <c r="O25" s="338">
        <v>2.4</v>
      </c>
      <c r="P25" s="334">
        <v>349751</v>
      </c>
      <c r="Q25" s="334">
        <v>341859</v>
      </c>
      <c r="R25" s="335">
        <v>2.3085541114904098E-2</v>
      </c>
      <c r="S25" s="334">
        <v>421570</v>
      </c>
      <c r="T25" s="334">
        <v>424278</v>
      </c>
      <c r="U25" s="335">
        <v>-6.3826076299030353E-3</v>
      </c>
      <c r="V25" s="334">
        <v>784163</v>
      </c>
      <c r="W25" s="334">
        <v>782593</v>
      </c>
      <c r="X25" s="335">
        <v>2.0061513455908756E-3</v>
      </c>
      <c r="Y25" s="339">
        <v>2.6704092300671891</v>
      </c>
      <c r="Z25" s="340">
        <v>2.6789753666251319</v>
      </c>
    </row>
    <row r="26" spans="1:26" s="343" customFormat="1" ht="11.25" customHeight="1" thickBot="1">
      <c r="A26" s="341"/>
      <c r="B26" s="341"/>
      <c r="C26" s="309"/>
      <c r="D26" s="309"/>
      <c r="E26" s="312"/>
      <c r="F26" s="309"/>
      <c r="G26" s="309"/>
      <c r="H26" s="312"/>
      <c r="I26" s="309"/>
      <c r="J26" s="309"/>
      <c r="K26" s="312"/>
      <c r="L26" s="341"/>
      <c r="M26" s="312"/>
      <c r="N26" s="312"/>
      <c r="O26" s="312"/>
      <c r="P26" s="309"/>
      <c r="Q26" s="309"/>
      <c r="R26" s="312"/>
      <c r="S26" s="309"/>
      <c r="T26" s="309"/>
      <c r="U26" s="312"/>
      <c r="V26" s="309"/>
      <c r="W26" s="309"/>
      <c r="X26" s="312"/>
      <c r="Y26" s="342"/>
      <c r="Z26" s="342"/>
    </row>
    <row r="27" spans="1:26" ht="16.5" thickBot="1">
      <c r="A27" s="819" t="s">
        <v>61</v>
      </c>
      <c r="B27" s="820"/>
      <c r="C27" s="344">
        <v>18622</v>
      </c>
      <c r="D27" s="344">
        <v>18672</v>
      </c>
      <c r="E27" s="345">
        <v>-2.6778063410454155E-3</v>
      </c>
      <c r="F27" s="344">
        <v>2653</v>
      </c>
      <c r="G27" s="344">
        <v>3524</v>
      </c>
      <c r="H27" s="345">
        <v>-0.24716231555051077</v>
      </c>
      <c r="I27" s="344">
        <v>15969</v>
      </c>
      <c r="J27" s="344">
        <v>15148</v>
      </c>
      <c r="K27" s="345">
        <v>5.4198574069184054E-2</v>
      </c>
      <c r="L27" s="346"/>
      <c r="M27" s="347">
        <v>0.69518048195180482</v>
      </c>
      <c r="N27" s="347">
        <v>0.74556453662752276</v>
      </c>
      <c r="O27" s="348">
        <v>-5</v>
      </c>
      <c r="P27" s="344">
        <v>13905</v>
      </c>
      <c r="Q27" s="344">
        <v>14666</v>
      </c>
      <c r="R27" s="345">
        <v>-5.1888722214646119E-2</v>
      </c>
      <c r="S27" s="344">
        <v>20002</v>
      </c>
      <c r="T27" s="344">
        <v>19671</v>
      </c>
      <c r="U27" s="345">
        <v>1.682680087438361E-2</v>
      </c>
      <c r="V27" s="344">
        <v>40414</v>
      </c>
      <c r="W27" s="344">
        <v>42258</v>
      </c>
      <c r="X27" s="345">
        <v>-4.3636707842302051E-2</v>
      </c>
      <c r="Y27" s="349">
        <v>2.1702287616797338</v>
      </c>
      <c r="Z27" s="350">
        <v>2.2631748071979434</v>
      </c>
    </row>
    <row r="28" spans="1:26">
      <c r="O28" s="351"/>
    </row>
    <row r="30" spans="1:26" ht="24" thickBot="1">
      <c r="A30" s="814" t="s">
        <v>62</v>
      </c>
      <c r="B30" s="814"/>
      <c r="C30" s="814"/>
      <c r="D30" s="814"/>
      <c r="E30" s="814"/>
      <c r="F30" s="814"/>
      <c r="G30" s="814"/>
      <c r="H30" s="814"/>
      <c r="I30" s="814"/>
      <c r="J30" s="814"/>
      <c r="K30" s="814"/>
      <c r="L30" s="814"/>
      <c r="M30" s="814"/>
      <c r="N30" s="814"/>
      <c r="O30" s="814"/>
      <c r="P30" s="814"/>
      <c r="Q30" s="814"/>
      <c r="R30" s="814"/>
      <c r="S30" s="814"/>
      <c r="T30" s="814"/>
      <c r="U30" s="814"/>
      <c r="V30" s="814"/>
      <c r="W30" s="814"/>
      <c r="X30" s="814"/>
      <c r="Y30" s="814"/>
      <c r="Z30" s="814"/>
    </row>
    <row r="31" spans="1:26" ht="15">
      <c r="A31" s="295"/>
      <c r="B31" s="296"/>
      <c r="C31" s="815" t="s">
        <v>37</v>
      </c>
      <c r="D31" s="815"/>
      <c r="E31" s="297" t="s">
        <v>38</v>
      </c>
      <c r="F31" s="815" t="s">
        <v>39</v>
      </c>
      <c r="G31" s="815"/>
      <c r="H31" s="297" t="s">
        <v>38</v>
      </c>
      <c r="I31" s="815" t="s">
        <v>40</v>
      </c>
      <c r="J31" s="815"/>
      <c r="K31" s="298" t="s">
        <v>38</v>
      </c>
      <c r="L31" s="299"/>
      <c r="M31" s="816" t="s">
        <v>41</v>
      </c>
      <c r="N31" s="816"/>
      <c r="O31" s="297" t="s">
        <v>42</v>
      </c>
      <c r="P31" s="815" t="s">
        <v>43</v>
      </c>
      <c r="Q31" s="815"/>
      <c r="R31" s="297" t="s">
        <v>38</v>
      </c>
      <c r="S31" s="815" t="s">
        <v>44</v>
      </c>
      <c r="T31" s="815"/>
      <c r="U31" s="297" t="s">
        <v>38</v>
      </c>
      <c r="V31" s="815" t="s">
        <v>45</v>
      </c>
      <c r="W31" s="815"/>
      <c r="X31" s="297" t="s">
        <v>38</v>
      </c>
      <c r="Y31" s="817" t="s">
        <v>46</v>
      </c>
      <c r="Z31" s="818"/>
    </row>
    <row r="32" spans="1:26" ht="28.5" customHeight="1" thickBot="1">
      <c r="A32" s="821" t="s">
        <v>48</v>
      </c>
      <c r="B32" s="822"/>
      <c r="C32" s="302">
        <v>2015</v>
      </c>
      <c r="D32" s="302">
        <v>2014</v>
      </c>
      <c r="E32" s="303" t="s">
        <v>49</v>
      </c>
      <c r="F32" s="302">
        <v>2015</v>
      </c>
      <c r="G32" s="302">
        <v>2014</v>
      </c>
      <c r="H32" s="303" t="s">
        <v>49</v>
      </c>
      <c r="I32" s="302">
        <v>2015</v>
      </c>
      <c r="J32" s="302">
        <v>2014</v>
      </c>
      <c r="K32" s="303" t="s">
        <v>49</v>
      </c>
      <c r="L32" s="304"/>
      <c r="M32" s="302">
        <v>2015</v>
      </c>
      <c r="N32" s="302">
        <v>2014</v>
      </c>
      <c r="O32" s="303" t="s">
        <v>49</v>
      </c>
      <c r="P32" s="302">
        <v>2015</v>
      </c>
      <c r="Q32" s="302">
        <v>2014</v>
      </c>
      <c r="R32" s="303" t="s">
        <v>49</v>
      </c>
      <c r="S32" s="302">
        <v>2015</v>
      </c>
      <c r="T32" s="302">
        <v>2014</v>
      </c>
      <c r="U32" s="303" t="s">
        <v>49</v>
      </c>
      <c r="V32" s="302">
        <v>2015</v>
      </c>
      <c r="W32" s="302">
        <v>2014</v>
      </c>
      <c r="X32" s="303" t="s">
        <v>49</v>
      </c>
      <c r="Y32" s="302">
        <v>2015</v>
      </c>
      <c r="Z32" s="307">
        <v>2014</v>
      </c>
    </row>
    <row r="33" spans="1:26" ht="15">
      <c r="A33" s="823" t="s">
        <v>51</v>
      </c>
      <c r="B33" s="824"/>
      <c r="C33" s="309">
        <f>C7+C11+C14+C18+C21</f>
        <v>52982</v>
      </c>
      <c r="D33" s="309">
        <f>D7+D11+D14+D18+D21</f>
        <v>48030</v>
      </c>
      <c r="E33" s="310">
        <f>(C33-D33)/D33</f>
        <v>0.10310222777430772</v>
      </c>
      <c r="F33" s="309">
        <f>F7+F11+F14+F18+F21</f>
        <v>17444</v>
      </c>
      <c r="G33" s="309">
        <f>G7+G11+G14+G18+G21</f>
        <v>15416</v>
      </c>
      <c r="H33" s="310">
        <f>(F33-G33)/G33</f>
        <v>0.13155163466528283</v>
      </c>
      <c r="I33" s="309">
        <f>I7+I11+I14+I18+I21</f>
        <v>35538</v>
      </c>
      <c r="J33" s="309">
        <f>J7+J11+J14+J18+J21</f>
        <v>32614</v>
      </c>
      <c r="K33" s="310">
        <f>(I33-J33)/J33</f>
        <v>8.9654749494082295E-2</v>
      </c>
      <c r="L33" s="352"/>
      <c r="M33" s="312">
        <f t="shared" ref="M33:N35" si="0">P33/S33</f>
        <v>0.64717578315208568</v>
      </c>
      <c r="N33" s="312">
        <f t="shared" si="0"/>
        <v>0.62258779733391723</v>
      </c>
      <c r="O33" s="313">
        <f>ROUND(+M33-N33,3)*100</f>
        <v>2.5</v>
      </c>
      <c r="P33" s="309">
        <f>P7+P11+P14+P18+P21</f>
        <v>47847</v>
      </c>
      <c r="Q33" s="309">
        <f>Q7+Q11+Q14+Q18+Q21</f>
        <v>45490</v>
      </c>
      <c r="R33" s="310">
        <f>(P33-Q33)/Q33</f>
        <v>5.1813585403385362E-2</v>
      </c>
      <c r="S33" s="309">
        <f>S7+S11+S14+S18+S21</f>
        <v>73932</v>
      </c>
      <c r="T33" s="309">
        <f>T7+T11+T14+T18+T21</f>
        <v>73066</v>
      </c>
      <c r="U33" s="310">
        <f>(S33-T33)/T33</f>
        <v>1.18522979224263E-2</v>
      </c>
      <c r="V33" s="309">
        <f>V7+V11+V14+V18+V21</f>
        <v>112987</v>
      </c>
      <c r="W33" s="309">
        <f>W7+W11+W14+W18+W21</f>
        <v>107551</v>
      </c>
      <c r="X33" s="310">
        <f>(V33-W33)/W33</f>
        <v>5.0543463101226392E-2</v>
      </c>
      <c r="Y33" s="353">
        <f t="shared" ref="Y33:Z35" si="1">V33/C33</f>
        <v>2.1325544524555511</v>
      </c>
      <c r="Z33" s="354">
        <f t="shared" si="1"/>
        <v>2.2392463043930877</v>
      </c>
    </row>
    <row r="34" spans="1:26" ht="15">
      <c r="A34" s="825" t="s">
        <v>52</v>
      </c>
      <c r="B34" s="826"/>
      <c r="C34" s="355">
        <f>C8+C12+C19+C15+C22</f>
        <v>82963</v>
      </c>
      <c r="D34" s="355">
        <f>D8+D12+D19+D15+D22</f>
        <v>81379</v>
      </c>
      <c r="E34" s="356">
        <f>(C34-D34)/D34</f>
        <v>1.9464481008614015E-2</v>
      </c>
      <c r="F34" s="355">
        <f>F8+F12+F19+F15+F22</f>
        <v>36798</v>
      </c>
      <c r="G34" s="355">
        <f>G8+G12+G19+G15+G22</f>
        <v>34432</v>
      </c>
      <c r="H34" s="356">
        <f>(F34-G34)/G34</f>
        <v>6.8715148698884759E-2</v>
      </c>
      <c r="I34" s="355">
        <f>I8+I12+I19+I15+I22</f>
        <v>46165</v>
      </c>
      <c r="J34" s="355">
        <f>J8+J12+J19+J15+J22</f>
        <v>46947</v>
      </c>
      <c r="K34" s="356">
        <f>(I34-J34)/J34</f>
        <v>-1.6657081389652162E-2</v>
      </c>
      <c r="L34" s="352"/>
      <c r="M34" s="357">
        <f t="shared" si="0"/>
        <v>0.83011366716663348</v>
      </c>
      <c r="N34" s="358">
        <f t="shared" si="0"/>
        <v>0.77062740974412902</v>
      </c>
      <c r="O34" s="359">
        <f>ROUND(+M34-N34,3)*100</f>
        <v>5.8999999999999995</v>
      </c>
      <c r="P34" s="355">
        <f>P8+P12+P19+P15+P22</f>
        <v>91872</v>
      </c>
      <c r="Q34" s="355">
        <f>Q8+Q12+Q19+Q15+Q22</f>
        <v>87944</v>
      </c>
      <c r="R34" s="356">
        <f>(P34-Q34)/Q34</f>
        <v>4.4664786682434274E-2</v>
      </c>
      <c r="S34" s="355">
        <f>S8+S12+S19+S15+S22</f>
        <v>110674</v>
      </c>
      <c r="T34" s="355">
        <f>T8+T12+T19+T15+T22</f>
        <v>114120</v>
      </c>
      <c r="U34" s="356">
        <f>(S34-T34)/T34</f>
        <v>-3.0196284612688397E-2</v>
      </c>
      <c r="V34" s="355">
        <f>V8+V12+V19+V15+V22</f>
        <v>213105</v>
      </c>
      <c r="W34" s="355">
        <f>W8+W12+W19+W15+W22</f>
        <v>212354</v>
      </c>
      <c r="X34" s="356">
        <f>(V34-W34)/W34</f>
        <v>3.5365474631982446E-3</v>
      </c>
      <c r="Y34" s="360">
        <f t="shared" si="1"/>
        <v>2.5686751925557174</v>
      </c>
      <c r="Z34" s="361">
        <f t="shared" si="1"/>
        <v>2.6094446970348617</v>
      </c>
    </row>
    <row r="35" spans="1:26" ht="15.75" thickBot="1">
      <c r="A35" s="827" t="s">
        <v>53</v>
      </c>
      <c r="B35" s="828"/>
      <c r="C35" s="362">
        <f>C9+C16</f>
        <v>157704</v>
      </c>
      <c r="D35" s="363">
        <f>D9+D16</f>
        <v>162715</v>
      </c>
      <c r="E35" s="364">
        <f>(C35-D35)/D35</f>
        <v>-3.0796177365332023E-2</v>
      </c>
      <c r="F35" s="365">
        <f>F9+F16</f>
        <v>105103</v>
      </c>
      <c r="G35" s="363">
        <f>G9+G16</f>
        <v>103604</v>
      </c>
      <c r="H35" s="364">
        <f>(F35-G35)/G35</f>
        <v>1.4468553337708969E-2</v>
      </c>
      <c r="I35" s="365">
        <f>I9+I16</f>
        <v>52601</v>
      </c>
      <c r="J35" s="363">
        <f>J9+J16</f>
        <v>59111</v>
      </c>
      <c r="K35" s="366">
        <f>(I35-J35)/J35</f>
        <v>-0.11013178596200369</v>
      </c>
      <c r="L35" s="367"/>
      <c r="M35" s="368">
        <f t="shared" si="0"/>
        <v>0.88634560523961448</v>
      </c>
      <c r="N35" s="369">
        <f t="shared" si="0"/>
        <v>0.87908912995799104</v>
      </c>
      <c r="O35" s="370">
        <f>ROUND(+M35-N35,3)*100</f>
        <v>0.70000000000000007</v>
      </c>
      <c r="P35" s="365">
        <f>P9+P16</f>
        <v>210032</v>
      </c>
      <c r="Q35" s="363">
        <f>Q9+Q16</f>
        <v>208425</v>
      </c>
      <c r="R35" s="364">
        <f>(P35-Q35)/Q35</f>
        <v>7.7102075086961739E-3</v>
      </c>
      <c r="S35" s="365">
        <f>S9+S16</f>
        <v>236964</v>
      </c>
      <c r="T35" s="363">
        <f>T9+T16</f>
        <v>237092</v>
      </c>
      <c r="U35" s="364">
        <f>(S35-T35)/T35</f>
        <v>-5.3987481652691778E-4</v>
      </c>
      <c r="V35" s="365">
        <f>V9+V16</f>
        <v>458071</v>
      </c>
      <c r="W35" s="363">
        <f>W9+W16</f>
        <v>462688</v>
      </c>
      <c r="X35" s="366">
        <f>(V35-W35)/W35</f>
        <v>-9.9786465177398153E-3</v>
      </c>
      <c r="Y35" s="371">
        <f t="shared" si="1"/>
        <v>2.904625120478872</v>
      </c>
      <c r="Z35" s="372">
        <f t="shared" si="1"/>
        <v>2.8435485357834249</v>
      </c>
    </row>
    <row r="36" spans="1:26" ht="4.5" customHeight="1" thickBot="1">
      <c r="A36" s="325"/>
      <c r="B36" s="326"/>
      <c r="C36" s="327"/>
      <c r="D36" s="327"/>
      <c r="E36" s="373"/>
      <c r="F36" s="327"/>
      <c r="G36" s="327"/>
      <c r="H36" s="373"/>
      <c r="I36" s="327"/>
      <c r="J36" s="327"/>
      <c r="K36" s="374"/>
      <c r="L36" s="328"/>
      <c r="M36" s="330"/>
      <c r="N36" s="330"/>
      <c r="O36" s="375"/>
      <c r="P36" s="327"/>
      <c r="Q36" s="327"/>
      <c r="R36" s="373"/>
      <c r="S36" s="327"/>
      <c r="T36" s="327"/>
      <c r="U36" s="373"/>
      <c r="V36" s="327"/>
      <c r="W36" s="327"/>
      <c r="X36" s="373"/>
      <c r="Y36" s="376"/>
      <c r="Z36" s="376"/>
    </row>
    <row r="37" spans="1:26" ht="16.5" thickBot="1">
      <c r="A37" s="804" t="s">
        <v>60</v>
      </c>
      <c r="B37" s="805"/>
      <c r="C37" s="334">
        <f>SUM(C33:C35)</f>
        <v>293649</v>
      </c>
      <c r="D37" s="334">
        <f>SUM(D33:D35)</f>
        <v>292124</v>
      </c>
      <c r="E37" s="335">
        <f>(C37-D37)/D37</f>
        <v>5.2203858635374023E-3</v>
      </c>
      <c r="F37" s="334">
        <f>SUM(F33:F35)</f>
        <v>159345</v>
      </c>
      <c r="G37" s="334">
        <f>SUM(G33:G35)</f>
        <v>153452</v>
      </c>
      <c r="H37" s="335">
        <f>(F37-G37)/G37</f>
        <v>3.8402888199567289E-2</v>
      </c>
      <c r="I37" s="334">
        <f>SUM(I33:I35)</f>
        <v>134304</v>
      </c>
      <c r="J37" s="334">
        <f>SUM(J33:J35)</f>
        <v>138672</v>
      </c>
      <c r="K37" s="335">
        <f>(I37-J37)/J37</f>
        <v>-3.1498788508134305E-2</v>
      </c>
      <c r="L37" s="377"/>
      <c r="M37" s="337">
        <f>P37/S37</f>
        <v>0.8296392058258415</v>
      </c>
      <c r="N37" s="337">
        <f>Q37/T37</f>
        <v>0.80574293269978647</v>
      </c>
      <c r="O37" s="338">
        <f>ROUND(+M37-N37,3)*100</f>
        <v>2.4</v>
      </c>
      <c r="P37" s="334">
        <f>SUM(P33:P35)</f>
        <v>349751</v>
      </c>
      <c r="Q37" s="334">
        <f>SUM(Q33:Q35)</f>
        <v>341859</v>
      </c>
      <c r="R37" s="335">
        <f>(P37-Q37)/Q37</f>
        <v>2.3085541114904098E-2</v>
      </c>
      <c r="S37" s="334">
        <f>SUM(S33:S35)</f>
        <v>421570</v>
      </c>
      <c r="T37" s="334">
        <f>SUM(T33:T35)</f>
        <v>424278</v>
      </c>
      <c r="U37" s="335">
        <f>(S37-T37)/T37</f>
        <v>-6.3826076299030353E-3</v>
      </c>
      <c r="V37" s="334">
        <f>SUM(V33:V35)</f>
        <v>784163</v>
      </c>
      <c r="W37" s="334">
        <f>SUM(W33:W35)</f>
        <v>782593</v>
      </c>
      <c r="X37" s="335">
        <f>(V37-W37)/W37</f>
        <v>2.0061513455908756E-3</v>
      </c>
      <c r="Y37" s="378">
        <f>V37/C37</f>
        <v>2.6704092300671891</v>
      </c>
      <c r="Z37" s="379">
        <f>W37/D37</f>
        <v>2.6789753666251319</v>
      </c>
    </row>
    <row r="38" spans="1:26" ht="11.25" customHeight="1">
      <c r="A38" s="380"/>
      <c r="B38" s="380"/>
      <c r="C38" s="380"/>
      <c r="D38" s="380"/>
      <c r="E38" s="381"/>
      <c r="F38" s="380"/>
      <c r="G38" s="380"/>
      <c r="H38" s="381"/>
      <c r="I38" s="380"/>
      <c r="J38" s="380"/>
      <c r="K38" s="381"/>
      <c r="L38" s="380"/>
      <c r="M38" s="382"/>
      <c r="N38" s="382"/>
      <c r="O38" s="381"/>
      <c r="P38" s="380"/>
      <c r="Q38" s="380"/>
      <c r="R38" s="380"/>
      <c r="S38" s="380"/>
      <c r="T38" s="380"/>
      <c r="U38" s="380"/>
      <c r="V38" s="380"/>
      <c r="W38" s="380"/>
      <c r="X38" s="380"/>
      <c r="Y38" s="380"/>
      <c r="Z38" s="380"/>
    </row>
    <row r="39" spans="1:26">
      <c r="C39" s="383"/>
      <c r="D39" s="383"/>
      <c r="E39" s="383"/>
      <c r="F39" s="383"/>
      <c r="G39" s="383"/>
      <c r="H39" s="383"/>
      <c r="I39" s="383"/>
    </row>
    <row r="40" spans="1:26" ht="24" thickBot="1">
      <c r="A40" s="814" t="s">
        <v>63</v>
      </c>
      <c r="B40" s="814"/>
      <c r="C40" s="814"/>
      <c r="D40" s="814"/>
      <c r="E40" s="814"/>
      <c r="F40" s="814"/>
      <c r="G40" s="814"/>
      <c r="H40" s="814"/>
      <c r="I40" s="814"/>
      <c r="J40" s="814"/>
      <c r="K40" s="814"/>
      <c r="L40" s="814"/>
      <c r="M40" s="814"/>
      <c r="N40" s="814"/>
      <c r="O40" s="814"/>
      <c r="P40" s="814"/>
      <c r="Q40" s="814"/>
      <c r="R40" s="814"/>
      <c r="S40" s="814"/>
      <c r="T40" s="814"/>
      <c r="U40" s="814"/>
      <c r="V40" s="814"/>
      <c r="W40" s="814"/>
      <c r="X40" s="814"/>
      <c r="Y40" s="814"/>
      <c r="Z40" s="814"/>
    </row>
    <row r="41" spans="1:26" ht="15">
      <c r="A41" s="295"/>
      <c r="B41" s="296"/>
      <c r="C41" s="815" t="s">
        <v>37</v>
      </c>
      <c r="D41" s="815"/>
      <c r="E41" s="297" t="s">
        <v>38</v>
      </c>
      <c r="F41" s="815" t="s">
        <v>39</v>
      </c>
      <c r="G41" s="815"/>
      <c r="H41" s="297" t="s">
        <v>38</v>
      </c>
      <c r="I41" s="815" t="s">
        <v>40</v>
      </c>
      <c r="J41" s="815"/>
      <c r="K41" s="298" t="s">
        <v>38</v>
      </c>
      <c r="L41" s="299"/>
      <c r="M41" s="816" t="s">
        <v>41</v>
      </c>
      <c r="N41" s="816"/>
      <c r="O41" s="297" t="s">
        <v>42</v>
      </c>
      <c r="P41" s="815" t="s">
        <v>43</v>
      </c>
      <c r="Q41" s="815"/>
      <c r="R41" s="297" t="s">
        <v>38</v>
      </c>
      <c r="S41" s="815" t="s">
        <v>44</v>
      </c>
      <c r="T41" s="815"/>
      <c r="U41" s="297" t="s">
        <v>38</v>
      </c>
      <c r="V41" s="815" t="s">
        <v>45</v>
      </c>
      <c r="W41" s="815"/>
      <c r="X41" s="297" t="s">
        <v>38</v>
      </c>
      <c r="Y41" s="817" t="s">
        <v>46</v>
      </c>
      <c r="Z41" s="818"/>
    </row>
    <row r="42" spans="1:26" ht="15.75" thickBot="1">
      <c r="A42" s="806" t="s">
        <v>47</v>
      </c>
      <c r="B42" s="807"/>
      <c r="C42" s="302">
        <v>2015</v>
      </c>
      <c r="D42" s="302">
        <v>2014</v>
      </c>
      <c r="E42" s="303" t="s">
        <v>49</v>
      </c>
      <c r="F42" s="302">
        <v>2015</v>
      </c>
      <c r="G42" s="302">
        <v>2014</v>
      </c>
      <c r="H42" s="303" t="s">
        <v>49</v>
      </c>
      <c r="I42" s="302">
        <v>2015</v>
      </c>
      <c r="J42" s="302">
        <v>2014</v>
      </c>
      <c r="K42" s="303" t="s">
        <v>49</v>
      </c>
      <c r="L42" s="304"/>
      <c r="M42" s="302">
        <v>2015</v>
      </c>
      <c r="N42" s="302">
        <v>2014</v>
      </c>
      <c r="O42" s="303" t="s">
        <v>49</v>
      </c>
      <c r="P42" s="302">
        <v>2015</v>
      </c>
      <c r="Q42" s="302">
        <v>2014</v>
      </c>
      <c r="R42" s="303" t="s">
        <v>49</v>
      </c>
      <c r="S42" s="302">
        <v>2015</v>
      </c>
      <c r="T42" s="302">
        <v>2014</v>
      </c>
      <c r="U42" s="303" t="s">
        <v>49</v>
      </c>
      <c r="V42" s="302">
        <v>2015</v>
      </c>
      <c r="W42" s="302">
        <v>2014</v>
      </c>
      <c r="X42" s="303" t="s">
        <v>49</v>
      </c>
      <c r="Y42" s="302">
        <v>2015</v>
      </c>
      <c r="Z42" s="307" t="s">
        <v>64</v>
      </c>
    </row>
    <row r="43" spans="1:26" s="387" customFormat="1" ht="15">
      <c r="A43" s="808" t="s">
        <v>50</v>
      </c>
      <c r="B43" s="809"/>
      <c r="C43" s="327">
        <f>C10</f>
        <v>146247</v>
      </c>
      <c r="D43" s="384">
        <f>D10</f>
        <v>143417</v>
      </c>
      <c r="E43" s="373">
        <f>(C43-D43)/D43</f>
        <v>1.9732667675380185E-2</v>
      </c>
      <c r="F43" s="327">
        <f>F10</f>
        <v>111826</v>
      </c>
      <c r="G43" s="384">
        <f>G10</f>
        <v>106077</v>
      </c>
      <c r="H43" s="373">
        <f>(F43-G43)/G43</f>
        <v>5.4196479915533058E-2</v>
      </c>
      <c r="I43" s="327">
        <f>I10</f>
        <v>34421</v>
      </c>
      <c r="J43" s="384">
        <f>J10</f>
        <v>37340</v>
      </c>
      <c r="K43" s="373">
        <f>(I43-J43)/J43</f>
        <v>-7.8173540439207281E-2</v>
      </c>
      <c r="L43" s="352"/>
      <c r="M43" s="330">
        <f t="shared" ref="M43:N47" si="2">P43/S43</f>
        <v>0.86192205644770092</v>
      </c>
      <c r="N43" s="385">
        <f t="shared" si="2"/>
        <v>0.83674291962352332</v>
      </c>
      <c r="O43" s="375">
        <f>ROUND(+M43-N43,3)*100</f>
        <v>2.5</v>
      </c>
      <c r="P43" s="327">
        <f>P10</f>
        <v>204335</v>
      </c>
      <c r="Q43" s="384">
        <f>Q10</f>
        <v>195141</v>
      </c>
      <c r="R43" s="373">
        <f>(P43-Q43)/Q43</f>
        <v>4.7114650432251548E-2</v>
      </c>
      <c r="S43" s="327">
        <f>S10</f>
        <v>237069</v>
      </c>
      <c r="T43" s="384">
        <f>T10</f>
        <v>233215</v>
      </c>
      <c r="U43" s="373">
        <f>(S43-T43)/T43</f>
        <v>1.6525523658426775E-2</v>
      </c>
      <c r="V43" s="327">
        <f>V10</f>
        <v>409030</v>
      </c>
      <c r="W43" s="384">
        <f>W10</f>
        <v>395843</v>
      </c>
      <c r="X43" s="373">
        <f>(V43-W43)/W43</f>
        <v>3.3313712759856812E-2</v>
      </c>
      <c r="Y43" s="376">
        <f t="shared" ref="Y43:Z47" si="3">V43/C43</f>
        <v>2.7968436959390619</v>
      </c>
      <c r="Z43" s="386">
        <f t="shared" si="3"/>
        <v>2.7600842299030099</v>
      </c>
    </row>
    <row r="44" spans="1:26" s="387" customFormat="1" ht="15">
      <c r="A44" s="810" t="s">
        <v>55</v>
      </c>
      <c r="B44" s="811"/>
      <c r="C44" s="388">
        <f>C13</f>
        <v>48869</v>
      </c>
      <c r="D44" s="389">
        <f>D13</f>
        <v>46827</v>
      </c>
      <c r="E44" s="390">
        <f>(C44-D44)/D44</f>
        <v>4.3607320562923102E-2</v>
      </c>
      <c r="F44" s="388">
        <f>F13</f>
        <v>7954</v>
      </c>
      <c r="G44" s="389">
        <f>G13</f>
        <v>8906</v>
      </c>
      <c r="H44" s="390">
        <f>(F44-G44)/G44</f>
        <v>-0.1068942286099259</v>
      </c>
      <c r="I44" s="388">
        <f>I13</f>
        <v>40915</v>
      </c>
      <c r="J44" s="389">
        <f>J13</f>
        <v>37921</v>
      </c>
      <c r="K44" s="390">
        <f>(I44-J44)/J44</f>
        <v>7.8953614092455368E-2</v>
      </c>
      <c r="L44" s="352"/>
      <c r="M44" s="391">
        <f t="shared" si="2"/>
        <v>0.74785803875845747</v>
      </c>
      <c r="N44" s="392">
        <f t="shared" si="2"/>
        <v>0.74469817666843685</v>
      </c>
      <c r="O44" s="393">
        <f>ROUND(+M44-N44,3)*100</f>
        <v>0.3</v>
      </c>
      <c r="P44" s="388">
        <f>P13</f>
        <v>42334</v>
      </c>
      <c r="Q44" s="389">
        <f>Q13</f>
        <v>42068</v>
      </c>
      <c r="R44" s="390">
        <f>(P44-Q44)/Q44</f>
        <v>6.3230959399068172E-3</v>
      </c>
      <c r="S44" s="388">
        <f>S13</f>
        <v>56607</v>
      </c>
      <c r="T44" s="389">
        <f>T13</f>
        <v>56490</v>
      </c>
      <c r="U44" s="390">
        <f>(S44-T44)/T44</f>
        <v>2.0711630377057886E-3</v>
      </c>
      <c r="V44" s="388">
        <f>V13</f>
        <v>112456</v>
      </c>
      <c r="W44" s="389">
        <f>W13</f>
        <v>113612</v>
      </c>
      <c r="X44" s="390">
        <f>(V44-W44)/W44</f>
        <v>-1.0174981516037039E-2</v>
      </c>
      <c r="Y44" s="394">
        <f t="shared" si="3"/>
        <v>2.3011725224579997</v>
      </c>
      <c r="Z44" s="395">
        <f t="shared" si="3"/>
        <v>2.4262071027398724</v>
      </c>
    </row>
    <row r="45" spans="1:26" s="387" customFormat="1" ht="15">
      <c r="A45" s="810" t="s">
        <v>56</v>
      </c>
      <c r="B45" s="811"/>
      <c r="C45" s="388">
        <f>C17</f>
        <v>65153</v>
      </c>
      <c r="D45" s="389">
        <f>D17</f>
        <v>67303</v>
      </c>
      <c r="E45" s="390">
        <f>(C45-D45)/D45</f>
        <v>-3.1945084171582247E-2</v>
      </c>
      <c r="F45" s="388">
        <f>F17</f>
        <v>27575</v>
      </c>
      <c r="G45" s="389">
        <f>G17</f>
        <v>26593</v>
      </c>
      <c r="H45" s="390">
        <f>(F45-G45)/G45</f>
        <v>3.692701086752153E-2</v>
      </c>
      <c r="I45" s="388">
        <f>I17</f>
        <v>37578</v>
      </c>
      <c r="J45" s="389">
        <f>J17</f>
        <v>40710</v>
      </c>
      <c r="K45" s="390">
        <f>(I45-J45)/J45</f>
        <v>-7.693441414885778E-2</v>
      </c>
      <c r="L45" s="352"/>
      <c r="M45" s="391">
        <f t="shared" si="2"/>
        <v>0.83633544225282219</v>
      </c>
      <c r="N45" s="392">
        <f t="shared" si="2"/>
        <v>0.84060241261070134</v>
      </c>
      <c r="O45" s="393">
        <f>ROUND(+M45-N45,3)*100</f>
        <v>-0.4</v>
      </c>
      <c r="P45" s="388">
        <f>P17</f>
        <v>67417</v>
      </c>
      <c r="Q45" s="389">
        <f>Q17</f>
        <v>68151</v>
      </c>
      <c r="R45" s="390">
        <f>(P45-Q45)/Q45</f>
        <v>-1.0770201464395239E-2</v>
      </c>
      <c r="S45" s="388">
        <f>S17</f>
        <v>80610</v>
      </c>
      <c r="T45" s="389">
        <f>T17</f>
        <v>81074</v>
      </c>
      <c r="U45" s="390">
        <f>(S45-T45)/T45</f>
        <v>-5.7231664898734491E-3</v>
      </c>
      <c r="V45" s="388">
        <f>V17</f>
        <v>175551</v>
      </c>
      <c r="W45" s="389">
        <f>W17</f>
        <v>181922</v>
      </c>
      <c r="X45" s="390">
        <f>(V45-W45)/W45</f>
        <v>-3.5020503292619916E-2</v>
      </c>
      <c r="Y45" s="394">
        <f t="shared" si="3"/>
        <v>2.6944423127100823</v>
      </c>
      <c r="Z45" s="395">
        <f t="shared" si="3"/>
        <v>2.7030295826337607</v>
      </c>
    </row>
    <row r="46" spans="1:26" s="387" customFormat="1" ht="15">
      <c r="A46" s="810" t="s">
        <v>57</v>
      </c>
      <c r="B46" s="811"/>
      <c r="C46" s="388">
        <f>C20</f>
        <v>18702</v>
      </c>
      <c r="D46" s="389">
        <f>D20</f>
        <v>19981</v>
      </c>
      <c r="E46" s="390">
        <f>(C46-D46)/D46</f>
        <v>-6.4010810269756274E-2</v>
      </c>
      <c r="F46" s="388">
        <f>F20</f>
        <v>5561</v>
      </c>
      <c r="G46" s="389">
        <f>G20</f>
        <v>5635</v>
      </c>
      <c r="H46" s="390">
        <f>(F46-G46)/G46</f>
        <v>-1.3132209405501331E-2</v>
      </c>
      <c r="I46" s="388">
        <f>I20</f>
        <v>13141</v>
      </c>
      <c r="J46" s="389">
        <f>J20</f>
        <v>14346</v>
      </c>
      <c r="K46" s="390">
        <f>(I46-J46)/J46</f>
        <v>-8.3995538826153626E-2</v>
      </c>
      <c r="L46" s="352"/>
      <c r="M46" s="391">
        <f t="shared" si="2"/>
        <v>0.69856421584095929</v>
      </c>
      <c r="N46" s="392">
        <f t="shared" si="2"/>
        <v>0.60024229723977607</v>
      </c>
      <c r="O46" s="393">
        <f>ROUND(+M46-N46,3)*100</f>
        <v>9.8000000000000007</v>
      </c>
      <c r="P46" s="388">
        <f>P20</f>
        <v>17710</v>
      </c>
      <c r="Q46" s="389">
        <f>Q20</f>
        <v>18332</v>
      </c>
      <c r="R46" s="390">
        <f>(P46-Q46)/Q46</f>
        <v>-3.3929740344752345E-2</v>
      </c>
      <c r="S46" s="388">
        <f>S20</f>
        <v>25352</v>
      </c>
      <c r="T46" s="389">
        <f>T20</f>
        <v>30541</v>
      </c>
      <c r="U46" s="390">
        <f>(S46-T46)/T46</f>
        <v>-0.16990275367538718</v>
      </c>
      <c r="V46" s="388">
        <f>V20</f>
        <v>40626</v>
      </c>
      <c r="W46" s="389">
        <f>W20</f>
        <v>43786</v>
      </c>
      <c r="X46" s="390">
        <f>(V46-W46)/W46</f>
        <v>-7.2169186497967386E-2</v>
      </c>
      <c r="Y46" s="394">
        <f t="shared" si="3"/>
        <v>2.1722810394610201</v>
      </c>
      <c r="Z46" s="395">
        <f t="shared" si="3"/>
        <v>2.1913818127220859</v>
      </c>
    </row>
    <row r="47" spans="1:26" s="387" customFormat="1" ht="15.75" thickBot="1">
      <c r="A47" s="812" t="s">
        <v>59</v>
      </c>
      <c r="B47" s="813"/>
      <c r="C47" s="396">
        <f>C23</f>
        <v>14678</v>
      </c>
      <c r="D47" s="397">
        <f>D23</f>
        <v>14596</v>
      </c>
      <c r="E47" s="398">
        <f>(C47-D47)/D47</f>
        <v>5.6179775280898875E-3</v>
      </c>
      <c r="F47" s="396">
        <f>F23</f>
        <v>6429</v>
      </c>
      <c r="G47" s="397">
        <f>G23</f>
        <v>6241</v>
      </c>
      <c r="H47" s="398">
        <f>(F47-G47)/G47</f>
        <v>3.0123377663835924E-2</v>
      </c>
      <c r="I47" s="396">
        <f>I23</f>
        <v>8249</v>
      </c>
      <c r="J47" s="397">
        <f>J23</f>
        <v>8355</v>
      </c>
      <c r="K47" s="398">
        <f>(I47-J47)/J47</f>
        <v>-1.2687013764213046E-2</v>
      </c>
      <c r="L47" s="367"/>
      <c r="M47" s="399">
        <f t="shared" si="2"/>
        <v>0.81866678825460515</v>
      </c>
      <c r="N47" s="400">
        <f t="shared" si="2"/>
        <v>0.7913145744402823</v>
      </c>
      <c r="O47" s="401">
        <f>ROUND(+M47-N47,3)*100</f>
        <v>2.7</v>
      </c>
      <c r="P47" s="396">
        <f>P23</f>
        <v>17955</v>
      </c>
      <c r="Q47" s="397">
        <f>Q23</f>
        <v>18167</v>
      </c>
      <c r="R47" s="398">
        <f>(P47-Q47)/Q47</f>
        <v>-1.1669510651180713E-2</v>
      </c>
      <c r="S47" s="396">
        <f>S23</f>
        <v>21932</v>
      </c>
      <c r="T47" s="397">
        <f>T23</f>
        <v>22958</v>
      </c>
      <c r="U47" s="398">
        <f>(S47-T47)/T47</f>
        <v>-4.4690304033452394E-2</v>
      </c>
      <c r="V47" s="396">
        <f>V23</f>
        <v>46500</v>
      </c>
      <c r="W47" s="397">
        <f>W23</f>
        <v>47430</v>
      </c>
      <c r="X47" s="398">
        <f>(V47-W47)/W47</f>
        <v>-1.9607843137254902E-2</v>
      </c>
      <c r="Y47" s="402">
        <f t="shared" si="3"/>
        <v>3.1680065404005995</v>
      </c>
      <c r="Z47" s="403">
        <f t="shared" si="3"/>
        <v>3.24952041655248</v>
      </c>
    </row>
    <row r="48" spans="1:26" ht="4.5" customHeight="1" thickBot="1">
      <c r="A48" s="325"/>
      <c r="B48" s="326"/>
      <c r="C48" s="327"/>
      <c r="D48" s="327"/>
      <c r="E48" s="373"/>
      <c r="F48" s="327"/>
      <c r="G48" s="327"/>
      <c r="H48" s="373"/>
      <c r="I48" s="327"/>
      <c r="J48" s="327"/>
      <c r="K48" s="374"/>
      <c r="L48" s="328"/>
      <c r="M48" s="330"/>
      <c r="N48" s="330"/>
      <c r="O48" s="375"/>
      <c r="P48" s="327"/>
      <c r="Q48" s="327"/>
      <c r="R48" s="373"/>
      <c r="S48" s="327"/>
      <c r="T48" s="327"/>
      <c r="U48" s="373"/>
      <c r="V48" s="327"/>
      <c r="W48" s="327"/>
      <c r="X48" s="373"/>
      <c r="Y48" s="376"/>
      <c r="Z48" s="376"/>
    </row>
    <row r="49" spans="1:26" ht="16.5" thickBot="1">
      <c r="A49" s="804" t="s">
        <v>60</v>
      </c>
      <c r="B49" s="805"/>
      <c r="C49" s="334">
        <f>SUM(C43:C47)</f>
        <v>293649</v>
      </c>
      <c r="D49" s="334">
        <f>SUM(D43:D47)</f>
        <v>292124</v>
      </c>
      <c r="E49" s="335">
        <f>(C49-D49)/D49</f>
        <v>5.2203858635374023E-3</v>
      </c>
      <c r="F49" s="334">
        <f>SUM(F43:F47)</f>
        <v>159345</v>
      </c>
      <c r="G49" s="334">
        <f>SUM(G43:G47)</f>
        <v>153452</v>
      </c>
      <c r="H49" s="335">
        <f>(F49-G49)/G49</f>
        <v>3.8402888199567289E-2</v>
      </c>
      <c r="I49" s="334">
        <f>SUM(I43:I47)</f>
        <v>134304</v>
      </c>
      <c r="J49" s="334">
        <f>SUM(J43:J47)</f>
        <v>138672</v>
      </c>
      <c r="K49" s="335">
        <f>(I49-J49)/J49</f>
        <v>-3.1498788508134305E-2</v>
      </c>
      <c r="L49" s="377"/>
      <c r="M49" s="337">
        <f>P49/S49</f>
        <v>0.8296392058258415</v>
      </c>
      <c r="N49" s="337">
        <f>Q49/T49</f>
        <v>0.80574293269978647</v>
      </c>
      <c r="O49" s="338">
        <f>ROUND(+M49-N49,3)*100</f>
        <v>2.4</v>
      </c>
      <c r="P49" s="334">
        <f>SUM(P43:P47)</f>
        <v>349751</v>
      </c>
      <c r="Q49" s="334">
        <f>SUM(Q43:Q47)</f>
        <v>341859</v>
      </c>
      <c r="R49" s="335">
        <f>(P49-Q49)/Q49</f>
        <v>2.3085541114904098E-2</v>
      </c>
      <c r="S49" s="334">
        <f>SUM(S43:S47)</f>
        <v>421570</v>
      </c>
      <c r="T49" s="334">
        <f>SUM(T43:T47)</f>
        <v>424278</v>
      </c>
      <c r="U49" s="335">
        <f>(S49-T49)/T49</f>
        <v>-6.3826076299030353E-3</v>
      </c>
      <c r="V49" s="334">
        <f>SUM(V43:V47)</f>
        <v>784163</v>
      </c>
      <c r="W49" s="334">
        <f>SUM(W43:W47)</f>
        <v>782593</v>
      </c>
      <c r="X49" s="335">
        <f>(V49-W49)/W49</f>
        <v>2.0061513455908756E-3</v>
      </c>
      <c r="Y49" s="378">
        <f>V49/C49</f>
        <v>2.6704092300671891</v>
      </c>
      <c r="Z49" s="379">
        <f>W49/D49</f>
        <v>2.6789753666251319</v>
      </c>
    </row>
    <row r="50" spans="1:26" ht="11.25" customHeight="1">
      <c r="A50" s="380"/>
      <c r="B50" s="380"/>
      <c r="C50" s="380"/>
      <c r="D50" s="380"/>
      <c r="E50" s="381"/>
      <c r="F50" s="380"/>
      <c r="G50" s="380"/>
      <c r="H50" s="381"/>
      <c r="I50" s="380"/>
      <c r="J50" s="380"/>
      <c r="K50" s="381"/>
      <c r="L50" s="380"/>
      <c r="M50" s="382"/>
      <c r="N50" s="382"/>
      <c r="O50" s="381"/>
      <c r="P50" s="380"/>
      <c r="Q50" s="380"/>
      <c r="R50" s="380"/>
      <c r="S50" s="380"/>
      <c r="T50" s="380"/>
      <c r="U50" s="380"/>
      <c r="V50" s="380"/>
      <c r="W50" s="380"/>
      <c r="X50" s="380"/>
      <c r="Y50" s="380"/>
      <c r="Z50" s="380"/>
    </row>
    <row r="51" spans="1:26">
      <c r="A51" s="404" t="s">
        <v>65</v>
      </c>
      <c r="C51" s="383"/>
      <c r="D51" s="383"/>
    </row>
    <row r="52" spans="1:26">
      <c r="A52" s="404" t="s">
        <v>66</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05" customWidth="1"/>
    <col min="2" max="2" width="30.5703125" style="405" bestFit="1" customWidth="1"/>
    <col min="3" max="4" width="12.7109375" style="405" customWidth="1"/>
    <col min="5" max="5" width="11.7109375" style="460" customWidth="1"/>
    <col min="6" max="7" width="12.7109375" style="405" customWidth="1"/>
    <col min="8" max="8" width="11.7109375" style="460" customWidth="1"/>
    <col min="9" max="10" width="12.7109375" style="405" customWidth="1"/>
    <col min="11" max="11" width="11.7109375" style="460" customWidth="1"/>
    <col min="12" max="12" width="1.140625" style="405" customWidth="1"/>
    <col min="13" max="14" width="11.7109375" style="405" customWidth="1"/>
    <col min="15" max="15" width="11.7109375" style="460" customWidth="1"/>
    <col min="16" max="17" width="12.7109375" style="405" customWidth="1"/>
    <col min="18" max="18" width="11.7109375" style="460" customWidth="1"/>
    <col min="19" max="20" width="12.7109375" style="405" customWidth="1"/>
    <col min="21" max="21" width="11.7109375" style="460" customWidth="1"/>
    <col min="22" max="23" width="12.7109375" style="405" customWidth="1"/>
    <col min="24" max="24" width="11.7109375" style="405" customWidth="1"/>
    <col min="25" max="26" width="12.7109375" style="460" customWidth="1"/>
    <col min="27" max="16384" width="9.140625" style="405"/>
  </cols>
  <sheetData>
    <row r="1" spans="1:26" ht="26.25">
      <c r="A1" s="861" t="s">
        <v>35</v>
      </c>
      <c r="B1" s="861"/>
      <c r="C1" s="861"/>
      <c r="D1" s="861"/>
      <c r="E1" s="861"/>
      <c r="F1" s="861"/>
      <c r="G1" s="861"/>
      <c r="H1" s="861"/>
      <c r="I1" s="861"/>
      <c r="J1" s="861"/>
      <c r="K1" s="861"/>
      <c r="L1" s="861"/>
      <c r="M1" s="861"/>
      <c r="N1" s="861"/>
      <c r="O1" s="861"/>
      <c r="P1" s="861"/>
      <c r="Q1" s="861"/>
      <c r="R1" s="861"/>
      <c r="S1" s="861"/>
      <c r="T1" s="861"/>
      <c r="U1" s="861"/>
      <c r="V1" s="861"/>
      <c r="W1" s="861"/>
      <c r="X1" s="861"/>
      <c r="Y1" s="861"/>
      <c r="Z1" s="861"/>
    </row>
    <row r="2" spans="1:26" s="406" customFormat="1" ht="26.25">
      <c r="A2" s="861" t="s">
        <v>26</v>
      </c>
      <c r="B2" s="861"/>
      <c r="C2" s="861"/>
      <c r="D2" s="861"/>
      <c r="E2" s="861"/>
      <c r="F2" s="861"/>
      <c r="G2" s="861"/>
      <c r="H2" s="861"/>
      <c r="I2" s="861"/>
      <c r="J2" s="861"/>
      <c r="K2" s="861"/>
      <c r="L2" s="861"/>
      <c r="M2" s="861"/>
      <c r="N2" s="861"/>
      <c r="O2" s="861"/>
      <c r="P2" s="861"/>
      <c r="Q2" s="861"/>
      <c r="R2" s="861"/>
      <c r="S2" s="861"/>
      <c r="T2" s="861"/>
      <c r="U2" s="861"/>
      <c r="V2" s="861"/>
      <c r="W2" s="861"/>
      <c r="X2" s="861"/>
      <c r="Y2" s="861"/>
      <c r="Z2" s="861"/>
    </row>
    <row r="3" spans="1:26" s="406" customFormat="1" ht="20.25">
      <c r="E3" s="407"/>
      <c r="H3" s="407"/>
      <c r="K3" s="407"/>
      <c r="O3" s="407"/>
      <c r="R3" s="407"/>
      <c r="U3" s="407"/>
      <c r="Y3" s="407"/>
      <c r="Z3" s="407"/>
    </row>
    <row r="4" spans="1:26" ht="24" thickBot="1">
      <c r="A4" s="845" t="s">
        <v>67</v>
      </c>
      <c r="B4" s="845"/>
      <c r="C4" s="845"/>
      <c r="D4" s="845"/>
      <c r="E4" s="845"/>
      <c r="F4" s="845"/>
      <c r="G4" s="845"/>
      <c r="H4" s="845"/>
      <c r="I4" s="845"/>
      <c r="J4" s="845"/>
      <c r="K4" s="845"/>
      <c r="L4" s="845"/>
      <c r="M4" s="845"/>
      <c r="N4" s="845"/>
      <c r="O4" s="845"/>
      <c r="P4" s="845"/>
      <c r="Q4" s="845"/>
      <c r="R4" s="845"/>
      <c r="S4" s="845"/>
      <c r="T4" s="845"/>
      <c r="U4" s="845"/>
      <c r="V4" s="845"/>
      <c r="W4" s="845"/>
      <c r="X4" s="845"/>
      <c r="Y4" s="845"/>
      <c r="Z4" s="845"/>
    </row>
    <row r="5" spans="1:26" ht="15">
      <c r="A5" s="408"/>
      <c r="B5" s="409"/>
      <c r="C5" s="846" t="s">
        <v>37</v>
      </c>
      <c r="D5" s="846"/>
      <c r="E5" s="410" t="s">
        <v>38</v>
      </c>
      <c r="F5" s="846" t="s">
        <v>39</v>
      </c>
      <c r="G5" s="846"/>
      <c r="H5" s="410" t="s">
        <v>38</v>
      </c>
      <c r="I5" s="846" t="s">
        <v>40</v>
      </c>
      <c r="J5" s="846"/>
      <c r="K5" s="411" t="s">
        <v>38</v>
      </c>
      <c r="L5" s="412"/>
      <c r="M5" s="847" t="s">
        <v>41</v>
      </c>
      <c r="N5" s="847"/>
      <c r="O5" s="410" t="s">
        <v>42</v>
      </c>
      <c r="P5" s="846" t="s">
        <v>43</v>
      </c>
      <c r="Q5" s="846"/>
      <c r="R5" s="410" t="s">
        <v>38</v>
      </c>
      <c r="S5" s="846" t="s">
        <v>44</v>
      </c>
      <c r="T5" s="846"/>
      <c r="U5" s="410" t="s">
        <v>38</v>
      </c>
      <c r="V5" s="846" t="s">
        <v>45</v>
      </c>
      <c r="W5" s="846"/>
      <c r="X5" s="410" t="s">
        <v>38</v>
      </c>
      <c r="Y5" s="846" t="s">
        <v>46</v>
      </c>
      <c r="Z5" s="848"/>
    </row>
    <row r="6" spans="1:26" ht="30.75" thickBot="1">
      <c r="A6" s="413" t="s">
        <v>47</v>
      </c>
      <c r="B6" s="414" t="s">
        <v>48</v>
      </c>
      <c r="C6" s="415">
        <v>2015</v>
      </c>
      <c r="D6" s="415">
        <v>2014</v>
      </c>
      <c r="E6" s="416" t="s">
        <v>49</v>
      </c>
      <c r="F6" s="415">
        <v>2015</v>
      </c>
      <c r="G6" s="415">
        <v>2014</v>
      </c>
      <c r="H6" s="416" t="s">
        <v>49</v>
      </c>
      <c r="I6" s="415">
        <v>2015</v>
      </c>
      <c r="J6" s="415">
        <v>2014</v>
      </c>
      <c r="K6" s="416" t="s">
        <v>49</v>
      </c>
      <c r="L6" s="417"/>
      <c r="M6" s="418">
        <v>2015</v>
      </c>
      <c r="N6" s="418">
        <v>2014</v>
      </c>
      <c r="O6" s="416" t="s">
        <v>49</v>
      </c>
      <c r="P6" s="415">
        <v>2015</v>
      </c>
      <c r="Q6" s="415">
        <v>2014</v>
      </c>
      <c r="R6" s="416" t="s">
        <v>49</v>
      </c>
      <c r="S6" s="415">
        <v>2015</v>
      </c>
      <c r="T6" s="415">
        <v>2014</v>
      </c>
      <c r="U6" s="416" t="s">
        <v>49</v>
      </c>
      <c r="V6" s="415">
        <v>2015</v>
      </c>
      <c r="W6" s="415">
        <v>2014</v>
      </c>
      <c r="X6" s="416" t="s">
        <v>49</v>
      </c>
      <c r="Y6" s="415">
        <v>2015</v>
      </c>
      <c r="Z6" s="419">
        <v>2014</v>
      </c>
    </row>
    <row r="7" spans="1:26" ht="15">
      <c r="A7" s="859" t="s">
        <v>50</v>
      </c>
      <c r="B7" s="420" t="s">
        <v>51</v>
      </c>
      <c r="C7" s="421">
        <v>94988</v>
      </c>
      <c r="D7" s="421">
        <v>88533</v>
      </c>
      <c r="E7" s="422">
        <v>7.2910666079315054E-2</v>
      </c>
      <c r="F7" s="421">
        <v>74808</v>
      </c>
      <c r="G7" s="421">
        <v>69006</v>
      </c>
      <c r="H7" s="422">
        <v>8.4079645248239285E-2</v>
      </c>
      <c r="I7" s="421">
        <v>20180</v>
      </c>
      <c r="J7" s="421">
        <v>19527</v>
      </c>
      <c r="K7" s="422">
        <v>3.344087673477749E-2</v>
      </c>
      <c r="L7" s="423"/>
      <c r="M7" s="424">
        <v>0.65862011159805545</v>
      </c>
      <c r="N7" s="424">
        <v>0.62331980883158267</v>
      </c>
      <c r="O7" s="425">
        <v>3.5000000000000004</v>
      </c>
      <c r="P7" s="421">
        <v>110008</v>
      </c>
      <c r="Q7" s="421">
        <v>100165</v>
      </c>
      <c r="R7" s="422">
        <v>9.8267858034243497E-2</v>
      </c>
      <c r="S7" s="421">
        <v>167028</v>
      </c>
      <c r="T7" s="421">
        <v>160696</v>
      </c>
      <c r="U7" s="422">
        <v>3.9403594364514363E-2</v>
      </c>
      <c r="V7" s="421">
        <v>210034</v>
      </c>
      <c r="W7" s="421">
        <v>191182</v>
      </c>
      <c r="X7" s="422">
        <v>9.8607609502986679E-2</v>
      </c>
      <c r="Y7" s="426">
        <v>2.211163515391418</v>
      </c>
      <c r="Z7" s="427">
        <v>2.1594433713982357</v>
      </c>
    </row>
    <row r="8" spans="1:26" ht="15">
      <c r="A8" s="862"/>
      <c r="B8" s="420" t="s">
        <v>52</v>
      </c>
      <c r="C8" s="421">
        <v>152819</v>
      </c>
      <c r="D8" s="421">
        <v>121537</v>
      </c>
      <c r="E8" s="422">
        <v>0.25738663945958845</v>
      </c>
      <c r="F8" s="421">
        <v>123729</v>
      </c>
      <c r="G8" s="421">
        <v>97819</v>
      </c>
      <c r="H8" s="422">
        <v>0.26487696664247234</v>
      </c>
      <c r="I8" s="421">
        <v>29090</v>
      </c>
      <c r="J8" s="421">
        <v>23718</v>
      </c>
      <c r="K8" s="422">
        <v>0.22649464541698289</v>
      </c>
      <c r="L8" s="423"/>
      <c r="M8" s="424">
        <v>0.84525097658040971</v>
      </c>
      <c r="N8" s="424">
        <v>0.76639095064368679</v>
      </c>
      <c r="O8" s="425">
        <v>7.9</v>
      </c>
      <c r="P8" s="421">
        <v>184356</v>
      </c>
      <c r="Q8" s="421">
        <v>146209</v>
      </c>
      <c r="R8" s="422">
        <v>0.26090733128603577</v>
      </c>
      <c r="S8" s="421">
        <v>218108</v>
      </c>
      <c r="T8" s="421">
        <v>190776</v>
      </c>
      <c r="U8" s="422">
        <v>0.1432674969597853</v>
      </c>
      <c r="V8" s="421">
        <v>332136</v>
      </c>
      <c r="W8" s="421">
        <v>266328</v>
      </c>
      <c r="X8" s="422">
        <v>0.24709380913760476</v>
      </c>
      <c r="Y8" s="426">
        <v>2.1733946695109903</v>
      </c>
      <c r="Z8" s="427">
        <v>2.1913326805828679</v>
      </c>
    </row>
    <row r="9" spans="1:26" ht="15.75" thickBot="1">
      <c r="A9" s="860"/>
      <c r="B9" s="420" t="s">
        <v>53</v>
      </c>
      <c r="C9" s="421">
        <v>696570</v>
      </c>
      <c r="D9" s="421">
        <v>682967</v>
      </c>
      <c r="E9" s="422">
        <v>1.9917506995213531E-2</v>
      </c>
      <c r="F9" s="421">
        <v>582150</v>
      </c>
      <c r="G9" s="421">
        <v>563958</v>
      </c>
      <c r="H9" s="422">
        <v>3.2257721319672743E-2</v>
      </c>
      <c r="I9" s="421">
        <v>114420</v>
      </c>
      <c r="J9" s="421">
        <v>119009</v>
      </c>
      <c r="K9" s="422">
        <v>-3.8560108899326942E-2</v>
      </c>
      <c r="L9" s="423"/>
      <c r="M9" s="424">
        <v>0.8537022173050548</v>
      </c>
      <c r="N9" s="424">
        <v>0.84842386566398076</v>
      </c>
      <c r="O9" s="425">
        <v>0.5</v>
      </c>
      <c r="P9" s="421">
        <v>1062534</v>
      </c>
      <c r="Q9" s="421">
        <v>1041330</v>
      </c>
      <c r="R9" s="422">
        <v>2.0362421134510676E-2</v>
      </c>
      <c r="S9" s="421">
        <v>1244619</v>
      </c>
      <c r="T9" s="421">
        <v>1227370</v>
      </c>
      <c r="U9" s="422">
        <v>1.4053626860685857E-2</v>
      </c>
      <c r="V9" s="421">
        <v>1948614</v>
      </c>
      <c r="W9" s="421">
        <v>1878120</v>
      </c>
      <c r="X9" s="422">
        <v>3.7534342853491789E-2</v>
      </c>
      <c r="Y9" s="426">
        <v>2.7974417502907101</v>
      </c>
      <c r="Z9" s="427">
        <v>2.7499425301661722</v>
      </c>
    </row>
    <row r="10" spans="1:26" ht="15.75" thickBot="1">
      <c r="A10" s="428" t="s">
        <v>54</v>
      </c>
      <c r="B10" s="429"/>
      <c r="C10" s="430">
        <v>944377</v>
      </c>
      <c r="D10" s="430">
        <v>893037</v>
      </c>
      <c r="E10" s="431">
        <v>5.7489219371649775E-2</v>
      </c>
      <c r="F10" s="430">
        <v>780687</v>
      </c>
      <c r="G10" s="430">
        <v>730783</v>
      </c>
      <c r="H10" s="431">
        <v>6.8288397513352112E-2</v>
      </c>
      <c r="I10" s="430">
        <v>163690</v>
      </c>
      <c r="J10" s="430">
        <v>162254</v>
      </c>
      <c r="K10" s="431">
        <v>8.8503211014828598E-3</v>
      </c>
      <c r="L10" s="423"/>
      <c r="M10" s="432">
        <v>0.8325779028136131</v>
      </c>
      <c r="N10" s="432">
        <v>0.81560029439297921</v>
      </c>
      <c r="O10" s="433">
        <v>1.7000000000000002</v>
      </c>
      <c r="P10" s="430">
        <v>1356898</v>
      </c>
      <c r="Q10" s="430">
        <v>1287704</v>
      </c>
      <c r="R10" s="431">
        <v>5.3734398588495491E-2</v>
      </c>
      <c r="S10" s="430">
        <v>1629755</v>
      </c>
      <c r="T10" s="430">
        <v>1578842</v>
      </c>
      <c r="U10" s="431">
        <v>3.2247051953267013E-2</v>
      </c>
      <c r="V10" s="430">
        <v>2490784</v>
      </c>
      <c r="W10" s="430">
        <v>2335630</v>
      </c>
      <c r="X10" s="431">
        <v>6.6429186129652387E-2</v>
      </c>
      <c r="Y10" s="434">
        <v>2.6374890536300652</v>
      </c>
      <c r="Z10" s="435">
        <v>2.6153787581029677</v>
      </c>
    </row>
    <row r="11" spans="1:26" ht="15">
      <c r="A11" s="862" t="s">
        <v>55</v>
      </c>
      <c r="B11" s="420" t="s">
        <v>51</v>
      </c>
      <c r="C11" s="421">
        <v>104427</v>
      </c>
      <c r="D11" s="421">
        <v>109817</v>
      </c>
      <c r="E11" s="422">
        <v>-4.9081654024422446E-2</v>
      </c>
      <c r="F11" s="421">
        <v>22507</v>
      </c>
      <c r="G11" s="421">
        <v>22812</v>
      </c>
      <c r="H11" s="422">
        <v>-1.3370156058214974E-2</v>
      </c>
      <c r="I11" s="421">
        <v>81920</v>
      </c>
      <c r="J11" s="421">
        <v>87005</v>
      </c>
      <c r="K11" s="422">
        <v>-5.8444916958795473E-2</v>
      </c>
      <c r="L11" s="423"/>
      <c r="M11" s="424">
        <v>0.46519694476608364</v>
      </c>
      <c r="N11" s="424">
        <v>0.43607137590325912</v>
      </c>
      <c r="O11" s="425">
        <v>2.9000000000000004</v>
      </c>
      <c r="P11" s="421">
        <v>91601</v>
      </c>
      <c r="Q11" s="421">
        <v>94624</v>
      </c>
      <c r="R11" s="422">
        <v>-3.1947497463645586E-2</v>
      </c>
      <c r="S11" s="421">
        <v>196908</v>
      </c>
      <c r="T11" s="421">
        <v>216992</v>
      </c>
      <c r="U11" s="422">
        <v>-9.2556407609497127E-2</v>
      </c>
      <c r="V11" s="421">
        <v>213758</v>
      </c>
      <c r="W11" s="421">
        <v>222891</v>
      </c>
      <c r="X11" s="422">
        <v>-4.0975185180200185E-2</v>
      </c>
      <c r="Y11" s="426">
        <v>2.0469610349813747</v>
      </c>
      <c r="Z11" s="427">
        <v>2.0296584317546462</v>
      </c>
    </row>
    <row r="12" spans="1:26" ht="15.75" thickBot="1">
      <c r="A12" s="862"/>
      <c r="B12" s="420" t="s">
        <v>52</v>
      </c>
      <c r="C12" s="421">
        <v>112390</v>
      </c>
      <c r="D12" s="421">
        <v>110705</v>
      </c>
      <c r="E12" s="422">
        <v>1.5220631407795492E-2</v>
      </c>
      <c r="F12" s="421">
        <v>32875</v>
      </c>
      <c r="G12" s="421">
        <v>36992</v>
      </c>
      <c r="H12" s="422">
        <v>-0.1112943339100346</v>
      </c>
      <c r="I12" s="421">
        <v>79515</v>
      </c>
      <c r="J12" s="421">
        <v>73713</v>
      </c>
      <c r="K12" s="422">
        <v>7.8710675186195109E-2</v>
      </c>
      <c r="L12" s="423"/>
      <c r="M12" s="424">
        <v>0.67780344464449505</v>
      </c>
      <c r="N12" s="424">
        <v>0.64717572931412548</v>
      </c>
      <c r="O12" s="425">
        <v>3.1</v>
      </c>
      <c r="P12" s="421">
        <v>119715</v>
      </c>
      <c r="Q12" s="421">
        <v>116579</v>
      </c>
      <c r="R12" s="422">
        <v>2.6900213589068356E-2</v>
      </c>
      <c r="S12" s="421">
        <v>176622</v>
      </c>
      <c r="T12" s="421">
        <v>180135</v>
      </c>
      <c r="U12" s="422">
        <v>-1.9502040136564244E-2</v>
      </c>
      <c r="V12" s="421">
        <v>270940</v>
      </c>
      <c r="W12" s="421">
        <v>269577</v>
      </c>
      <c r="X12" s="422">
        <v>5.0560693234215082E-3</v>
      </c>
      <c r="Y12" s="426">
        <v>2.410712696859151</v>
      </c>
      <c r="Z12" s="427">
        <v>2.4350932658868163</v>
      </c>
    </row>
    <row r="13" spans="1:26" ht="15.75" thickBot="1">
      <c r="A13" s="428" t="s">
        <v>54</v>
      </c>
      <c r="B13" s="429"/>
      <c r="C13" s="430">
        <v>216817</v>
      </c>
      <c r="D13" s="430">
        <v>220522</v>
      </c>
      <c r="E13" s="431">
        <v>-1.6801044793716725E-2</v>
      </c>
      <c r="F13" s="430">
        <v>55382</v>
      </c>
      <c r="G13" s="430">
        <v>59804</v>
      </c>
      <c r="H13" s="431">
        <v>-7.3941542371747715E-2</v>
      </c>
      <c r="I13" s="430">
        <v>161435</v>
      </c>
      <c r="J13" s="430">
        <v>160718</v>
      </c>
      <c r="K13" s="431">
        <v>4.4612302293458106E-3</v>
      </c>
      <c r="L13" s="423"/>
      <c r="M13" s="432">
        <v>0.56572698310711322</v>
      </c>
      <c r="N13" s="432">
        <v>0.53182734994095093</v>
      </c>
      <c r="O13" s="433">
        <v>3.4000000000000004</v>
      </c>
      <c r="P13" s="430">
        <v>211316</v>
      </c>
      <c r="Q13" s="430">
        <v>211203</v>
      </c>
      <c r="R13" s="431">
        <v>5.3503027892596222E-4</v>
      </c>
      <c r="S13" s="430">
        <v>373530</v>
      </c>
      <c r="T13" s="430">
        <v>397127</v>
      </c>
      <c r="U13" s="431">
        <v>-5.9419278971210722E-2</v>
      </c>
      <c r="V13" s="430">
        <v>484698</v>
      </c>
      <c r="W13" s="430">
        <v>492468</v>
      </c>
      <c r="X13" s="431">
        <v>-1.5777674894612442E-2</v>
      </c>
      <c r="Y13" s="434">
        <v>2.2355165877214427</v>
      </c>
      <c r="Z13" s="435">
        <v>2.2331921531638566</v>
      </c>
    </row>
    <row r="14" spans="1:26" ht="15">
      <c r="A14" s="862" t="s">
        <v>56</v>
      </c>
      <c r="B14" s="420" t="s">
        <v>51</v>
      </c>
      <c r="C14" s="421">
        <v>17558</v>
      </c>
      <c r="D14" s="421">
        <v>13735</v>
      </c>
      <c r="E14" s="422">
        <v>0.27834000728066982</v>
      </c>
      <c r="F14" s="421">
        <v>3781</v>
      </c>
      <c r="G14" s="421">
        <v>3903</v>
      </c>
      <c r="H14" s="422">
        <v>-3.1258006661542402E-2</v>
      </c>
      <c r="I14" s="421">
        <v>13777</v>
      </c>
      <c r="J14" s="421">
        <v>9832</v>
      </c>
      <c r="K14" s="422">
        <v>0.40124084621643613</v>
      </c>
      <c r="L14" s="423"/>
      <c r="M14" s="424">
        <v>0.39655507709404086</v>
      </c>
      <c r="N14" s="424">
        <v>0.40721616827166751</v>
      </c>
      <c r="O14" s="425">
        <v>-1.0999999999999999</v>
      </c>
      <c r="P14" s="421">
        <v>14274</v>
      </c>
      <c r="Q14" s="421">
        <v>12855</v>
      </c>
      <c r="R14" s="422">
        <v>0.11038506417736289</v>
      </c>
      <c r="S14" s="421">
        <v>35995</v>
      </c>
      <c r="T14" s="421">
        <v>31568</v>
      </c>
      <c r="U14" s="422">
        <v>0.14023694880892043</v>
      </c>
      <c r="V14" s="421">
        <v>35336</v>
      </c>
      <c r="W14" s="421">
        <v>29387</v>
      </c>
      <c r="X14" s="422">
        <v>0.20243645149215639</v>
      </c>
      <c r="Y14" s="426">
        <v>2.0125299008998745</v>
      </c>
      <c r="Z14" s="427">
        <v>2.139570440480524</v>
      </c>
    </row>
    <row r="15" spans="1:26" ht="15">
      <c r="A15" s="862"/>
      <c r="B15" s="420" t="s">
        <v>52</v>
      </c>
      <c r="C15" s="421">
        <v>69758</v>
      </c>
      <c r="D15" s="421">
        <v>66120</v>
      </c>
      <c r="E15" s="422">
        <v>5.5021173623714462E-2</v>
      </c>
      <c r="F15" s="421">
        <v>42971</v>
      </c>
      <c r="G15" s="421">
        <v>42279</v>
      </c>
      <c r="H15" s="422">
        <v>1.6367463752690461E-2</v>
      </c>
      <c r="I15" s="421">
        <v>26787</v>
      </c>
      <c r="J15" s="421">
        <v>23841</v>
      </c>
      <c r="K15" s="422">
        <v>0.12356864225493897</v>
      </c>
      <c r="L15" s="423"/>
      <c r="M15" s="424">
        <v>0.72929569953910034</v>
      </c>
      <c r="N15" s="424">
        <v>0.69467421711821087</v>
      </c>
      <c r="O15" s="425">
        <v>3.5000000000000004</v>
      </c>
      <c r="P15" s="421">
        <v>95731</v>
      </c>
      <c r="Q15" s="421">
        <v>92127</v>
      </c>
      <c r="R15" s="422">
        <v>3.9119910558251113E-2</v>
      </c>
      <c r="S15" s="421">
        <v>131265</v>
      </c>
      <c r="T15" s="421">
        <v>132619</v>
      </c>
      <c r="U15" s="422">
        <v>-1.0209698459496755E-2</v>
      </c>
      <c r="V15" s="421">
        <v>186904</v>
      </c>
      <c r="W15" s="421">
        <v>179132</v>
      </c>
      <c r="X15" s="422">
        <v>4.3386999531072057E-2</v>
      </c>
      <c r="Y15" s="426">
        <v>2.6793199346311534</v>
      </c>
      <c r="Z15" s="427">
        <v>2.7091954022988505</v>
      </c>
    </row>
    <row r="16" spans="1:26" ht="15.75" thickBot="1">
      <c r="A16" s="862"/>
      <c r="B16" s="420" t="s">
        <v>53</v>
      </c>
      <c r="C16" s="421">
        <v>222849</v>
      </c>
      <c r="D16" s="421">
        <v>229137</v>
      </c>
      <c r="E16" s="422">
        <v>-2.744209795886304E-2</v>
      </c>
      <c r="F16" s="421">
        <v>151545</v>
      </c>
      <c r="G16" s="421">
        <v>145957</v>
      </c>
      <c r="H16" s="422">
        <v>3.8285248395075265E-2</v>
      </c>
      <c r="I16" s="421">
        <v>71304</v>
      </c>
      <c r="J16" s="421">
        <v>83180</v>
      </c>
      <c r="K16" s="422">
        <v>-0.1427747054580428</v>
      </c>
      <c r="L16" s="423"/>
      <c r="M16" s="424">
        <v>0.78699976039579456</v>
      </c>
      <c r="N16" s="424">
        <v>0.78913868522559227</v>
      </c>
      <c r="O16" s="425">
        <v>-0.2</v>
      </c>
      <c r="P16" s="421">
        <v>298897</v>
      </c>
      <c r="Q16" s="421">
        <v>305242</v>
      </c>
      <c r="R16" s="422">
        <v>-2.0786785566861702E-2</v>
      </c>
      <c r="S16" s="421">
        <v>379793</v>
      </c>
      <c r="T16" s="421">
        <v>386804</v>
      </c>
      <c r="U16" s="422">
        <v>-1.8125458888739517E-2</v>
      </c>
      <c r="V16" s="421">
        <v>708517</v>
      </c>
      <c r="W16" s="421">
        <v>732797</v>
      </c>
      <c r="X16" s="422">
        <v>-3.313332341698997E-2</v>
      </c>
      <c r="Y16" s="426">
        <v>3.1793591176087843</v>
      </c>
      <c r="Z16" s="427">
        <v>3.1980736415332314</v>
      </c>
    </row>
    <row r="17" spans="1:26" ht="15.75" thickBot="1">
      <c r="A17" s="428" t="s">
        <v>54</v>
      </c>
      <c r="B17" s="429"/>
      <c r="C17" s="430">
        <v>310165</v>
      </c>
      <c r="D17" s="430">
        <v>308992</v>
      </c>
      <c r="E17" s="431">
        <v>3.7962147887323945E-3</v>
      </c>
      <c r="F17" s="430">
        <v>198297</v>
      </c>
      <c r="G17" s="430">
        <v>192139</v>
      </c>
      <c r="H17" s="431">
        <v>3.2049714009128809E-2</v>
      </c>
      <c r="I17" s="430">
        <v>111868</v>
      </c>
      <c r="J17" s="430">
        <v>116853</v>
      </c>
      <c r="K17" s="431">
        <v>-4.2660436616946081E-2</v>
      </c>
      <c r="L17" s="423"/>
      <c r="M17" s="432">
        <v>0.7474632256838003</v>
      </c>
      <c r="N17" s="432">
        <v>0.74452032791824185</v>
      </c>
      <c r="O17" s="433">
        <v>0.3</v>
      </c>
      <c r="P17" s="430">
        <v>408902</v>
      </c>
      <c r="Q17" s="430">
        <v>410224</v>
      </c>
      <c r="R17" s="431">
        <v>-3.2226295877374311E-3</v>
      </c>
      <c r="S17" s="430">
        <v>547053</v>
      </c>
      <c r="T17" s="430">
        <v>550991</v>
      </c>
      <c r="U17" s="431">
        <v>-7.1471221852988523E-3</v>
      </c>
      <c r="V17" s="430">
        <v>930757</v>
      </c>
      <c r="W17" s="430">
        <v>941316</v>
      </c>
      <c r="X17" s="431">
        <v>-1.1217274539049586E-2</v>
      </c>
      <c r="Y17" s="434">
        <v>3.0008447116857155</v>
      </c>
      <c r="Z17" s="435">
        <v>3.0464089685169844</v>
      </c>
    </row>
    <row r="18" spans="1:26" ht="15">
      <c r="A18" s="862" t="s">
        <v>57</v>
      </c>
      <c r="B18" s="420" t="s">
        <v>51</v>
      </c>
      <c r="C18" s="421">
        <v>28105</v>
      </c>
      <c r="D18" s="421">
        <v>24046</v>
      </c>
      <c r="E18" s="422">
        <v>0.1688014638609332</v>
      </c>
      <c r="F18" s="421">
        <v>8415</v>
      </c>
      <c r="G18" s="421">
        <v>6715</v>
      </c>
      <c r="H18" s="422">
        <v>0.25316455696202533</v>
      </c>
      <c r="I18" s="421">
        <v>19690</v>
      </c>
      <c r="J18" s="421">
        <v>17331</v>
      </c>
      <c r="K18" s="422">
        <v>0.13611447694882003</v>
      </c>
      <c r="L18" s="423"/>
      <c r="M18" s="424">
        <v>0.44721490231712857</v>
      </c>
      <c r="N18" s="424">
        <v>0.37703621432417878</v>
      </c>
      <c r="O18" s="425">
        <v>7.0000000000000009</v>
      </c>
      <c r="P18" s="421">
        <v>24608</v>
      </c>
      <c r="Q18" s="421">
        <v>22405</v>
      </c>
      <c r="R18" s="422">
        <v>9.832626645837983E-2</v>
      </c>
      <c r="S18" s="421">
        <v>55025</v>
      </c>
      <c r="T18" s="421">
        <v>59424</v>
      </c>
      <c r="U18" s="422">
        <v>-7.4027329025309646E-2</v>
      </c>
      <c r="V18" s="421">
        <v>50391</v>
      </c>
      <c r="W18" s="421">
        <v>44412</v>
      </c>
      <c r="X18" s="422">
        <v>0.13462577681707646</v>
      </c>
      <c r="Y18" s="426">
        <v>1.7929549902152642</v>
      </c>
      <c r="Z18" s="427">
        <v>1.8469599933460867</v>
      </c>
    </row>
    <row r="19" spans="1:26" ht="15.75" thickBot="1">
      <c r="A19" s="862"/>
      <c r="B19" s="420" t="s">
        <v>58</v>
      </c>
      <c r="C19" s="421">
        <v>65130</v>
      </c>
      <c r="D19" s="421">
        <v>68503</v>
      </c>
      <c r="E19" s="422">
        <v>-4.9238719472139904E-2</v>
      </c>
      <c r="F19" s="421">
        <v>31442</v>
      </c>
      <c r="G19" s="421">
        <v>32276</v>
      </c>
      <c r="H19" s="422">
        <v>-2.5839633163960839E-2</v>
      </c>
      <c r="I19" s="421">
        <v>33688</v>
      </c>
      <c r="J19" s="421">
        <v>36227</v>
      </c>
      <c r="K19" s="422">
        <v>-7.0085847572252738E-2</v>
      </c>
      <c r="L19" s="423"/>
      <c r="M19" s="424">
        <v>0.64009413712743779</v>
      </c>
      <c r="N19" s="424">
        <v>0.5980783053283969</v>
      </c>
      <c r="O19" s="425">
        <v>4.2</v>
      </c>
      <c r="P19" s="421">
        <v>83499</v>
      </c>
      <c r="Q19" s="421">
        <v>88201</v>
      </c>
      <c r="R19" s="422">
        <v>-5.3310053174000296E-2</v>
      </c>
      <c r="S19" s="421">
        <v>130448</v>
      </c>
      <c r="T19" s="421">
        <v>147474</v>
      </c>
      <c r="U19" s="422">
        <v>-0.1154508591344915</v>
      </c>
      <c r="V19" s="421">
        <v>156221</v>
      </c>
      <c r="W19" s="421">
        <v>165025</v>
      </c>
      <c r="X19" s="422">
        <v>-5.3349492501136193E-2</v>
      </c>
      <c r="Y19" s="426">
        <v>2.3986027944111776</v>
      </c>
      <c r="Z19" s="427">
        <v>2.4090185831277462</v>
      </c>
    </row>
    <row r="20" spans="1:26" ht="15.75" thickBot="1">
      <c r="A20" s="428" t="s">
        <v>54</v>
      </c>
      <c r="B20" s="429"/>
      <c r="C20" s="430">
        <v>93235</v>
      </c>
      <c r="D20" s="430">
        <v>92549</v>
      </c>
      <c r="E20" s="431">
        <v>7.412289705993582E-3</v>
      </c>
      <c r="F20" s="430">
        <v>39857</v>
      </c>
      <c r="G20" s="430">
        <v>38991</v>
      </c>
      <c r="H20" s="431">
        <v>2.2210253648277809E-2</v>
      </c>
      <c r="I20" s="430">
        <v>53378</v>
      </c>
      <c r="J20" s="430">
        <v>53558</v>
      </c>
      <c r="K20" s="431">
        <v>-3.3608424511744278E-3</v>
      </c>
      <c r="L20" s="423"/>
      <c r="M20" s="432">
        <v>0.5828719004922549</v>
      </c>
      <c r="N20" s="432">
        <v>0.53459192452319504</v>
      </c>
      <c r="O20" s="433">
        <v>4.8</v>
      </c>
      <c r="P20" s="430">
        <v>108107</v>
      </c>
      <c r="Q20" s="430">
        <v>110606</v>
      </c>
      <c r="R20" s="431">
        <v>-2.2593711010252607E-2</v>
      </c>
      <c r="S20" s="430">
        <v>185473</v>
      </c>
      <c r="T20" s="430">
        <v>206898</v>
      </c>
      <c r="U20" s="431">
        <v>-0.10355344179257411</v>
      </c>
      <c r="V20" s="430">
        <v>206612</v>
      </c>
      <c r="W20" s="430">
        <v>209437</v>
      </c>
      <c r="X20" s="431">
        <v>-1.3488543094104671E-2</v>
      </c>
      <c r="Y20" s="434">
        <v>2.2160347508982676</v>
      </c>
      <c r="Z20" s="435">
        <v>2.2629850133442826</v>
      </c>
    </row>
    <row r="21" spans="1:26" ht="15">
      <c r="A21" s="859" t="s">
        <v>59</v>
      </c>
      <c r="B21" s="420" t="s">
        <v>51</v>
      </c>
      <c r="C21" s="421">
        <v>17155</v>
      </c>
      <c r="D21" s="421">
        <v>18992</v>
      </c>
      <c r="E21" s="422">
        <v>-9.6724936815501261E-2</v>
      </c>
      <c r="F21" s="421">
        <v>8885</v>
      </c>
      <c r="G21" s="421">
        <v>8447</v>
      </c>
      <c r="H21" s="422">
        <v>5.1852728779448326E-2</v>
      </c>
      <c r="I21" s="421">
        <v>8270</v>
      </c>
      <c r="J21" s="421">
        <v>10545</v>
      </c>
      <c r="K21" s="422">
        <v>-0.21574205784732101</v>
      </c>
      <c r="L21" s="423"/>
      <c r="M21" s="424">
        <v>0.60012751405552656</v>
      </c>
      <c r="N21" s="424">
        <v>0.56024125925562696</v>
      </c>
      <c r="O21" s="425">
        <v>4</v>
      </c>
      <c r="P21" s="421">
        <v>20708</v>
      </c>
      <c r="Q21" s="421">
        <v>22850</v>
      </c>
      <c r="R21" s="422">
        <v>-9.3741794310722104E-2</v>
      </c>
      <c r="S21" s="421">
        <v>34506</v>
      </c>
      <c r="T21" s="421">
        <v>40786</v>
      </c>
      <c r="U21" s="422">
        <v>-0.15397440298141518</v>
      </c>
      <c r="V21" s="421">
        <v>37802</v>
      </c>
      <c r="W21" s="421">
        <v>41452</v>
      </c>
      <c r="X21" s="422">
        <v>-8.8053652417253686E-2</v>
      </c>
      <c r="Y21" s="426">
        <v>2.203555814631303</v>
      </c>
      <c r="Z21" s="427">
        <v>2.182603201347936</v>
      </c>
    </row>
    <row r="22" spans="1:26" ht="15.75" thickBot="1">
      <c r="A22" s="860"/>
      <c r="B22" s="420" t="s">
        <v>52</v>
      </c>
      <c r="C22" s="421">
        <v>62328</v>
      </c>
      <c r="D22" s="421">
        <v>51331</v>
      </c>
      <c r="E22" s="422">
        <v>0.21423701077321697</v>
      </c>
      <c r="F22" s="421">
        <v>34120</v>
      </c>
      <c r="G22" s="421">
        <v>31169</v>
      </c>
      <c r="H22" s="422">
        <v>9.4677403830729256E-2</v>
      </c>
      <c r="I22" s="421">
        <v>28208</v>
      </c>
      <c r="J22" s="421">
        <v>20162</v>
      </c>
      <c r="K22" s="422">
        <v>0.39906755282214068</v>
      </c>
      <c r="L22" s="423"/>
      <c r="M22" s="424">
        <v>0.76621760921337934</v>
      </c>
      <c r="N22" s="424">
        <v>0.74831416687056518</v>
      </c>
      <c r="O22" s="425">
        <v>1.7999999999999998</v>
      </c>
      <c r="P22" s="421">
        <v>86224</v>
      </c>
      <c r="Q22" s="421">
        <v>76459</v>
      </c>
      <c r="R22" s="422">
        <v>0.1277155076576989</v>
      </c>
      <c r="S22" s="421">
        <v>112532</v>
      </c>
      <c r="T22" s="421">
        <v>102175</v>
      </c>
      <c r="U22" s="422">
        <v>0.10136530462441889</v>
      </c>
      <c r="V22" s="421">
        <v>200141</v>
      </c>
      <c r="W22" s="421">
        <v>178886</v>
      </c>
      <c r="X22" s="422">
        <v>0.11881868899746208</v>
      </c>
      <c r="Y22" s="426">
        <v>3.2110929277371327</v>
      </c>
      <c r="Z22" s="427">
        <v>3.4849506146383278</v>
      </c>
    </row>
    <row r="23" spans="1:26" ht="15.75" thickBot="1">
      <c r="A23" s="428" t="s">
        <v>54</v>
      </c>
      <c r="B23" s="429"/>
      <c r="C23" s="430">
        <v>79483</v>
      </c>
      <c r="D23" s="430">
        <v>70323</v>
      </c>
      <c r="E23" s="431">
        <v>0.13025610397736159</v>
      </c>
      <c r="F23" s="430">
        <v>43005</v>
      </c>
      <c r="G23" s="430">
        <v>39616</v>
      </c>
      <c r="H23" s="431">
        <v>8.5546243941841682E-2</v>
      </c>
      <c r="I23" s="430">
        <v>36478</v>
      </c>
      <c r="J23" s="430">
        <v>30707</v>
      </c>
      <c r="K23" s="431">
        <v>0.18793760380369298</v>
      </c>
      <c r="L23" s="436"/>
      <c r="M23" s="432">
        <v>0.72724057726574087</v>
      </c>
      <c r="N23" s="432">
        <v>0.69465798364588949</v>
      </c>
      <c r="O23" s="433">
        <v>3.3000000000000003</v>
      </c>
      <c r="P23" s="430">
        <v>106932</v>
      </c>
      <c r="Q23" s="430">
        <v>99309</v>
      </c>
      <c r="R23" s="431">
        <v>7.6760414463945867E-2</v>
      </c>
      <c r="S23" s="430">
        <v>147038</v>
      </c>
      <c r="T23" s="430">
        <v>142961</v>
      </c>
      <c r="U23" s="431">
        <v>2.8518267219731254E-2</v>
      </c>
      <c r="V23" s="430">
        <v>237943</v>
      </c>
      <c r="W23" s="430">
        <v>220338</v>
      </c>
      <c r="X23" s="431">
        <v>7.9899971861412913E-2</v>
      </c>
      <c r="Y23" s="434">
        <v>2.9936338588125762</v>
      </c>
      <c r="Z23" s="435">
        <v>3.1332281046030461</v>
      </c>
    </row>
    <row r="24" spans="1:26" s="441" customFormat="1" ht="4.5" customHeight="1" thickBot="1">
      <c r="A24" s="437"/>
      <c r="B24" s="437"/>
      <c r="C24" s="438"/>
      <c r="D24" s="438"/>
      <c r="E24" s="424" t="e">
        <v>#DIV/0!</v>
      </c>
      <c r="F24" s="438"/>
      <c r="G24" s="438"/>
      <c r="H24" s="424" t="e">
        <v>#DIV/0!</v>
      </c>
      <c r="I24" s="438"/>
      <c r="J24" s="438"/>
      <c r="K24" s="424" t="e">
        <v>#DIV/0!</v>
      </c>
      <c r="L24" s="439"/>
      <c r="M24" s="440"/>
      <c r="N24" s="440"/>
      <c r="O24" s="426">
        <v>0</v>
      </c>
      <c r="P24" s="438"/>
      <c r="Q24" s="438"/>
      <c r="R24" s="424" t="e">
        <v>#DIV/0!</v>
      </c>
      <c r="S24" s="438"/>
      <c r="T24" s="438"/>
      <c r="U24" s="424" t="e">
        <v>#DIV/0!</v>
      </c>
      <c r="V24" s="438"/>
      <c r="W24" s="438"/>
      <c r="X24" s="424" t="e">
        <v>#DIV/0!</v>
      </c>
      <c r="Y24" s="426" t="e">
        <v>#DIV/0!</v>
      </c>
      <c r="Z24" s="426" t="e">
        <v>#DIV/0!</v>
      </c>
    </row>
    <row r="25" spans="1:26" ht="16.5" thickBot="1">
      <c r="A25" s="835" t="s">
        <v>60</v>
      </c>
      <c r="B25" s="836"/>
      <c r="C25" s="442">
        <v>1644077</v>
      </c>
      <c r="D25" s="442">
        <v>1585423</v>
      </c>
      <c r="E25" s="443">
        <v>3.6995804905063191E-2</v>
      </c>
      <c r="F25" s="442">
        <v>1117228</v>
      </c>
      <c r="G25" s="442">
        <v>1061333</v>
      </c>
      <c r="H25" s="443">
        <v>5.2664903475158127E-2</v>
      </c>
      <c r="I25" s="442">
        <v>526849</v>
      </c>
      <c r="J25" s="442">
        <v>524090</v>
      </c>
      <c r="K25" s="443">
        <v>5.2643629910893164E-3</v>
      </c>
      <c r="L25" s="444"/>
      <c r="M25" s="445">
        <v>0.76041270285054818</v>
      </c>
      <c r="N25" s="445">
        <v>0.73659343879472428</v>
      </c>
      <c r="O25" s="446">
        <v>2.4</v>
      </c>
      <c r="P25" s="442">
        <v>2192155</v>
      </c>
      <c r="Q25" s="442">
        <v>2119046</v>
      </c>
      <c r="R25" s="443">
        <v>3.4500902764734699E-2</v>
      </c>
      <c r="S25" s="442">
        <v>2882849</v>
      </c>
      <c r="T25" s="442">
        <v>2876819</v>
      </c>
      <c r="U25" s="443">
        <v>2.0960651330514711E-3</v>
      </c>
      <c r="V25" s="442">
        <v>4350794</v>
      </c>
      <c r="W25" s="442">
        <v>4199189</v>
      </c>
      <c r="X25" s="443">
        <v>3.6103399966041061E-2</v>
      </c>
      <c r="Y25" s="447">
        <v>2.6463444230410134</v>
      </c>
      <c r="Z25" s="448">
        <v>2.648623742685706</v>
      </c>
    </row>
    <row r="26" spans="1:26" ht="11.25" customHeight="1" thickBot="1">
      <c r="A26" s="449"/>
      <c r="B26" s="449"/>
      <c r="C26" s="450"/>
      <c r="D26" s="450"/>
      <c r="E26" s="451"/>
      <c r="F26" s="450"/>
      <c r="G26" s="450"/>
      <c r="H26" s="451"/>
      <c r="I26" s="450"/>
      <c r="J26" s="450"/>
      <c r="K26" s="451"/>
      <c r="L26" s="452"/>
      <c r="M26" s="451"/>
      <c r="N26" s="451"/>
      <c r="O26" s="453"/>
      <c r="P26" s="450"/>
      <c r="Q26" s="450"/>
      <c r="R26" s="451"/>
      <c r="S26" s="450"/>
      <c r="T26" s="450"/>
      <c r="U26" s="451"/>
      <c r="V26" s="450"/>
      <c r="W26" s="450"/>
      <c r="X26" s="451"/>
      <c r="Y26" s="453"/>
      <c r="Z26" s="453"/>
    </row>
    <row r="27" spans="1:26" ht="16.5" thickBot="1">
      <c r="A27" s="849" t="s">
        <v>61</v>
      </c>
      <c r="B27" s="850"/>
      <c r="C27" s="454">
        <v>76411</v>
      </c>
      <c r="D27" s="454">
        <v>81595</v>
      </c>
      <c r="E27" s="455">
        <v>-6.3533304736809848E-2</v>
      </c>
      <c r="F27" s="454">
        <v>17136</v>
      </c>
      <c r="G27" s="454">
        <v>19570</v>
      </c>
      <c r="H27" s="455">
        <v>-0.12437404190086868</v>
      </c>
      <c r="I27" s="454">
        <v>59275</v>
      </c>
      <c r="J27" s="454">
        <v>62025</v>
      </c>
      <c r="K27" s="455">
        <v>-4.4336960902861752E-2</v>
      </c>
      <c r="L27" s="444"/>
      <c r="M27" s="456">
        <v>0.48098337277747438</v>
      </c>
      <c r="N27" s="456">
        <v>0.47270467180000691</v>
      </c>
      <c r="O27" s="457">
        <v>0.8</v>
      </c>
      <c r="P27" s="454">
        <v>63409</v>
      </c>
      <c r="Q27" s="454">
        <v>68450</v>
      </c>
      <c r="R27" s="455">
        <v>-7.3644996347699054E-2</v>
      </c>
      <c r="S27" s="454">
        <v>131832</v>
      </c>
      <c r="T27" s="454">
        <v>144805</v>
      </c>
      <c r="U27" s="455">
        <v>-8.9589447878181003E-2</v>
      </c>
      <c r="V27" s="454">
        <v>158537</v>
      </c>
      <c r="W27" s="454">
        <v>169482</v>
      </c>
      <c r="X27" s="455">
        <v>-6.4579129347069303E-2</v>
      </c>
      <c r="Y27" s="458">
        <v>2.0747928963107407</v>
      </c>
      <c r="Z27" s="459">
        <v>2.0771125681720695</v>
      </c>
    </row>
    <row r="28" spans="1:26">
      <c r="O28" s="461"/>
    </row>
    <row r="30" spans="1:26" ht="24" thickBot="1">
      <c r="A30" s="845" t="s">
        <v>62</v>
      </c>
      <c r="B30" s="845"/>
      <c r="C30" s="845"/>
      <c r="D30" s="845"/>
      <c r="E30" s="845"/>
      <c r="F30" s="845"/>
      <c r="G30" s="845"/>
      <c r="H30" s="845"/>
      <c r="I30" s="845"/>
      <c r="J30" s="845"/>
      <c r="K30" s="845"/>
      <c r="L30" s="845"/>
      <c r="M30" s="845"/>
      <c r="N30" s="845"/>
      <c r="O30" s="845"/>
      <c r="P30" s="845"/>
      <c r="Q30" s="845"/>
      <c r="R30" s="845"/>
      <c r="S30" s="845"/>
      <c r="T30" s="845"/>
      <c r="U30" s="845"/>
      <c r="V30" s="845"/>
      <c r="W30" s="845"/>
      <c r="X30" s="845"/>
      <c r="Y30" s="845"/>
      <c r="Z30" s="845"/>
    </row>
    <row r="31" spans="1:26" ht="15">
      <c r="A31" s="408"/>
      <c r="B31" s="409"/>
      <c r="C31" s="846" t="s">
        <v>37</v>
      </c>
      <c r="D31" s="846"/>
      <c r="E31" s="410" t="s">
        <v>38</v>
      </c>
      <c r="F31" s="846" t="s">
        <v>39</v>
      </c>
      <c r="G31" s="846"/>
      <c r="H31" s="410" t="s">
        <v>38</v>
      </c>
      <c r="I31" s="846" t="s">
        <v>40</v>
      </c>
      <c r="J31" s="846"/>
      <c r="K31" s="462" t="s">
        <v>38</v>
      </c>
      <c r="L31" s="412"/>
      <c r="M31" s="847" t="s">
        <v>41</v>
      </c>
      <c r="N31" s="847"/>
      <c r="O31" s="410" t="s">
        <v>42</v>
      </c>
      <c r="P31" s="846" t="s">
        <v>43</v>
      </c>
      <c r="Q31" s="846"/>
      <c r="R31" s="410" t="s">
        <v>38</v>
      </c>
      <c r="S31" s="846" t="s">
        <v>44</v>
      </c>
      <c r="T31" s="846"/>
      <c r="U31" s="410" t="s">
        <v>38</v>
      </c>
      <c r="V31" s="846" t="s">
        <v>45</v>
      </c>
      <c r="W31" s="846"/>
      <c r="X31" s="410" t="s">
        <v>38</v>
      </c>
      <c r="Y31" s="846" t="s">
        <v>46</v>
      </c>
      <c r="Z31" s="848"/>
    </row>
    <row r="32" spans="1:26" ht="28.5" customHeight="1" thickBot="1">
      <c r="A32" s="851" t="s">
        <v>48</v>
      </c>
      <c r="B32" s="852"/>
      <c r="C32" s="415">
        <v>2015</v>
      </c>
      <c r="D32" s="415">
        <v>2014</v>
      </c>
      <c r="E32" s="416" t="s">
        <v>49</v>
      </c>
      <c r="F32" s="415">
        <v>2015</v>
      </c>
      <c r="G32" s="415">
        <v>2014</v>
      </c>
      <c r="H32" s="416" t="s">
        <v>49</v>
      </c>
      <c r="I32" s="415">
        <v>2015</v>
      </c>
      <c r="J32" s="415">
        <v>2014</v>
      </c>
      <c r="K32" s="416" t="s">
        <v>49</v>
      </c>
      <c r="L32" s="417"/>
      <c r="M32" s="463">
        <v>2015</v>
      </c>
      <c r="N32" s="418">
        <v>2014</v>
      </c>
      <c r="O32" s="416" t="s">
        <v>49</v>
      </c>
      <c r="P32" s="415">
        <v>2015</v>
      </c>
      <c r="Q32" s="415">
        <v>2014</v>
      </c>
      <c r="R32" s="416" t="s">
        <v>49</v>
      </c>
      <c r="S32" s="415">
        <v>2015</v>
      </c>
      <c r="T32" s="415">
        <v>2014</v>
      </c>
      <c r="U32" s="416" t="s">
        <v>49</v>
      </c>
      <c r="V32" s="415">
        <v>2015</v>
      </c>
      <c r="W32" s="415">
        <v>2014</v>
      </c>
      <c r="X32" s="416" t="s">
        <v>49</v>
      </c>
      <c r="Y32" s="415">
        <v>2015</v>
      </c>
      <c r="Z32" s="419">
        <v>2014</v>
      </c>
    </row>
    <row r="33" spans="1:26" ht="15">
      <c r="A33" s="853" t="s">
        <v>51</v>
      </c>
      <c r="B33" s="854"/>
      <c r="C33" s="421">
        <f>C7+C11+C14+C18+C21</f>
        <v>262233</v>
      </c>
      <c r="D33" s="421">
        <f>D7+D11+D14+D18+D21</f>
        <v>255123</v>
      </c>
      <c r="E33" s="422">
        <f>(C33-D33)/D33</f>
        <v>2.7868910290330548E-2</v>
      </c>
      <c r="F33" s="421">
        <f>F7+F11+F14+F18+F21</f>
        <v>118396</v>
      </c>
      <c r="G33" s="421">
        <f>G7+G11+G14+G18+G21</f>
        <v>110883</v>
      </c>
      <c r="H33" s="422">
        <f>(F33-G33)/G33</f>
        <v>6.7756103280033911E-2</v>
      </c>
      <c r="I33" s="421">
        <f>I7+I11+I14+I18+I21</f>
        <v>143837</v>
      </c>
      <c r="J33" s="421">
        <f>J7+J11+J14+J18+J21</f>
        <v>144240</v>
      </c>
      <c r="K33" s="422">
        <f>(I33-J33)/J33</f>
        <v>-2.7939545202440379E-3</v>
      </c>
      <c r="L33" s="464"/>
      <c r="M33" s="424">
        <f t="shared" ref="M33:N35" si="0">P33/S33</f>
        <v>0.53364510421646627</v>
      </c>
      <c r="N33" s="424">
        <f t="shared" si="0"/>
        <v>0.49640015231634693</v>
      </c>
      <c r="O33" s="425">
        <f>ROUND(+M33-N33,3)*100</f>
        <v>3.6999999999999997</v>
      </c>
      <c r="P33" s="421">
        <f>P7+P11+P14+P18+P21</f>
        <v>261199</v>
      </c>
      <c r="Q33" s="421">
        <f>Q7+Q11+Q14+Q18+Q21</f>
        <v>252899</v>
      </c>
      <c r="R33" s="422">
        <f>(P33-Q33)/Q33</f>
        <v>3.2819425936836448E-2</v>
      </c>
      <c r="S33" s="421">
        <f>S7+S11+S14+S18+S21</f>
        <v>489462</v>
      </c>
      <c r="T33" s="421">
        <f>T7+T11+T14+T18+T21</f>
        <v>509466</v>
      </c>
      <c r="U33" s="422">
        <f>(S33-T33)/T33</f>
        <v>-3.9264641801415597E-2</v>
      </c>
      <c r="V33" s="421">
        <f>V7+V11+V14+V18+V21</f>
        <v>547321</v>
      </c>
      <c r="W33" s="421">
        <f>W7+W11+W14+W18+W21</f>
        <v>529324</v>
      </c>
      <c r="X33" s="422">
        <f>(V33-W33)/W33</f>
        <v>3.3999969772766772E-2</v>
      </c>
      <c r="Y33" s="465">
        <f t="shared" ref="Y33:Z35" si="1">V33/C33</f>
        <v>2.0871553160738734</v>
      </c>
      <c r="Z33" s="466">
        <f t="shared" si="1"/>
        <v>2.0747796161067407</v>
      </c>
    </row>
    <row r="34" spans="1:26" ht="15">
      <c r="A34" s="855" t="s">
        <v>52</v>
      </c>
      <c r="B34" s="856"/>
      <c r="C34" s="467">
        <f>C8+C12+C19+C15+C22</f>
        <v>462425</v>
      </c>
      <c r="D34" s="467">
        <f>D8+D12+D19+D15+D22</f>
        <v>418196</v>
      </c>
      <c r="E34" s="468">
        <f>(C34-D34)/D34</f>
        <v>0.10576141330859214</v>
      </c>
      <c r="F34" s="467">
        <f>F8+F12+F19+F15+F22</f>
        <v>265137</v>
      </c>
      <c r="G34" s="467">
        <f>G8+G12+G19+G15+G22</f>
        <v>240535</v>
      </c>
      <c r="H34" s="468">
        <f>(F34-G34)/G34</f>
        <v>0.10228033342341031</v>
      </c>
      <c r="I34" s="467">
        <f>I8+I12+I19+I15+I22</f>
        <v>197288</v>
      </c>
      <c r="J34" s="467">
        <f>J8+J12+J19+J15+J22</f>
        <v>177661</v>
      </c>
      <c r="K34" s="468">
        <f>(I34-J34)/J34</f>
        <v>0.11047444289967973</v>
      </c>
      <c r="L34" s="464"/>
      <c r="M34" s="469">
        <f t="shared" si="0"/>
        <v>0.74062875906238823</v>
      </c>
      <c r="N34" s="470">
        <f t="shared" si="0"/>
        <v>0.68984265360558383</v>
      </c>
      <c r="O34" s="471">
        <f>ROUND(+M34-N34,3)*100</f>
        <v>5.0999999999999996</v>
      </c>
      <c r="P34" s="467">
        <f>P8+P12+P19+P15+P22</f>
        <v>569525</v>
      </c>
      <c r="Q34" s="467">
        <f>Q8+Q12+Q19+Q15+Q22</f>
        <v>519575</v>
      </c>
      <c r="R34" s="468">
        <f>(P34-Q34)/Q34</f>
        <v>9.6136265216763703E-2</v>
      </c>
      <c r="S34" s="467">
        <f>S8+S12+S19+S15+S22</f>
        <v>768975</v>
      </c>
      <c r="T34" s="467">
        <f>T8+T12+T19+T15+T22</f>
        <v>753179</v>
      </c>
      <c r="U34" s="468">
        <f>(S34-T34)/T34</f>
        <v>2.0972438158790938E-2</v>
      </c>
      <c r="V34" s="467">
        <f>V8+V12+V19+V15+V22</f>
        <v>1146342</v>
      </c>
      <c r="W34" s="467">
        <f>W8+W12+W19+W15+W22</f>
        <v>1058948</v>
      </c>
      <c r="X34" s="468">
        <f>(V34-W34)/W34</f>
        <v>8.2529076026396003E-2</v>
      </c>
      <c r="Y34" s="472">
        <f t="shared" si="1"/>
        <v>2.4789792939395578</v>
      </c>
      <c r="Z34" s="473">
        <f t="shared" si="1"/>
        <v>2.5321810825545916</v>
      </c>
    </row>
    <row r="35" spans="1:26" ht="15.75" thickBot="1">
      <c r="A35" s="857" t="s">
        <v>53</v>
      </c>
      <c r="B35" s="858"/>
      <c r="C35" s="474">
        <f>C9+C16</f>
        <v>919419</v>
      </c>
      <c r="D35" s="475">
        <f>D9+D16</f>
        <v>912104</v>
      </c>
      <c r="E35" s="476">
        <f>(C35-D35)/D35</f>
        <v>8.0199187811916192E-3</v>
      </c>
      <c r="F35" s="477">
        <f>F9+F16</f>
        <v>733695</v>
      </c>
      <c r="G35" s="475">
        <f>G9+G16</f>
        <v>709915</v>
      </c>
      <c r="H35" s="476">
        <f>(F35-G35)/G35</f>
        <v>3.3496967946866879E-2</v>
      </c>
      <c r="I35" s="477">
        <f>I9+I16</f>
        <v>185724</v>
      </c>
      <c r="J35" s="475">
        <f>J9+J16</f>
        <v>202189</v>
      </c>
      <c r="K35" s="478">
        <f>(I35-J35)/J35</f>
        <v>-8.1433708065226096E-2</v>
      </c>
      <c r="L35" s="479"/>
      <c r="M35" s="480">
        <f t="shared" si="0"/>
        <v>0.83810695808698776</v>
      </c>
      <c r="N35" s="481">
        <f t="shared" si="0"/>
        <v>0.83421737681315644</v>
      </c>
      <c r="O35" s="482">
        <f>ROUND(+M35-N35,3)*100</f>
        <v>0.4</v>
      </c>
      <c r="P35" s="477">
        <f>P9+P16</f>
        <v>1361431</v>
      </c>
      <c r="Q35" s="475">
        <f>Q9+Q16</f>
        <v>1346572</v>
      </c>
      <c r="R35" s="476">
        <f>(P35-Q35)/Q35</f>
        <v>1.1034686596780566E-2</v>
      </c>
      <c r="S35" s="477">
        <f>S9+S16</f>
        <v>1624412</v>
      </c>
      <c r="T35" s="475">
        <f>T9+T16</f>
        <v>1614174</v>
      </c>
      <c r="U35" s="476">
        <f>(S35-T35)/T35</f>
        <v>6.342562821604115E-3</v>
      </c>
      <c r="V35" s="477">
        <f>V9+V16</f>
        <v>2657131</v>
      </c>
      <c r="W35" s="475">
        <f>W9+W16</f>
        <v>2610917</v>
      </c>
      <c r="X35" s="478">
        <f>(V35-W35)/W35</f>
        <v>1.770029457083469E-2</v>
      </c>
      <c r="Y35" s="483">
        <f t="shared" si="1"/>
        <v>2.890010974321827</v>
      </c>
      <c r="Z35" s="484">
        <f t="shared" si="1"/>
        <v>2.8625211598677343</v>
      </c>
    </row>
    <row r="36" spans="1:26" s="441" customFormat="1" ht="4.5" customHeight="1" thickBot="1">
      <c r="A36" s="485"/>
      <c r="B36" s="485"/>
      <c r="C36" s="486"/>
      <c r="D36" s="486"/>
      <c r="E36" s="487"/>
      <c r="F36" s="486"/>
      <c r="G36" s="486"/>
      <c r="H36" s="487"/>
      <c r="I36" s="486"/>
      <c r="J36" s="486"/>
      <c r="K36" s="487"/>
      <c r="L36" s="488"/>
      <c r="M36" s="489"/>
      <c r="N36" s="489"/>
      <c r="O36" s="490"/>
      <c r="P36" s="486"/>
      <c r="Q36" s="486"/>
      <c r="R36" s="487"/>
      <c r="S36" s="486"/>
      <c r="T36" s="486"/>
      <c r="U36" s="487"/>
      <c r="V36" s="486"/>
      <c r="W36" s="486"/>
      <c r="X36" s="487"/>
      <c r="Y36" s="491"/>
      <c r="Z36" s="491"/>
    </row>
    <row r="37" spans="1:26" ht="16.5" thickBot="1">
      <c r="A37" s="835" t="s">
        <v>60</v>
      </c>
      <c r="B37" s="836"/>
      <c r="C37" s="442">
        <f>SUM(C33:C35)</f>
        <v>1644077</v>
      </c>
      <c r="D37" s="442">
        <f>SUM(D33:D35)</f>
        <v>1585423</v>
      </c>
      <c r="E37" s="443">
        <f>(C37-D37)/D37</f>
        <v>3.6995804905063191E-2</v>
      </c>
      <c r="F37" s="442">
        <f>SUM(F33:F35)</f>
        <v>1117228</v>
      </c>
      <c r="G37" s="442">
        <f>SUM(G33:G35)</f>
        <v>1061333</v>
      </c>
      <c r="H37" s="443">
        <f>(F37-G37)/G37</f>
        <v>5.2664903475158127E-2</v>
      </c>
      <c r="I37" s="442">
        <f>SUM(I33:I35)</f>
        <v>526849</v>
      </c>
      <c r="J37" s="442">
        <f>SUM(J33:J35)</f>
        <v>524090</v>
      </c>
      <c r="K37" s="443">
        <f>(I37-J37)/J37</f>
        <v>5.2643629910893164E-3</v>
      </c>
      <c r="L37" s="492"/>
      <c r="M37" s="445">
        <f>P37/S37</f>
        <v>0.76041270285054818</v>
      </c>
      <c r="N37" s="445">
        <f>Q37/T37</f>
        <v>0.73659343879472428</v>
      </c>
      <c r="O37" s="446">
        <f>ROUND(+M37-N37,3)*100</f>
        <v>2.4</v>
      </c>
      <c r="P37" s="442">
        <f>SUM(P33:P35)</f>
        <v>2192155</v>
      </c>
      <c r="Q37" s="442">
        <f>SUM(Q33:Q35)</f>
        <v>2119046</v>
      </c>
      <c r="R37" s="443">
        <f>(P37-Q37)/Q37</f>
        <v>3.4500902764734699E-2</v>
      </c>
      <c r="S37" s="442">
        <f>SUM(S33:S35)</f>
        <v>2882849</v>
      </c>
      <c r="T37" s="442">
        <f>SUM(T33:T35)</f>
        <v>2876819</v>
      </c>
      <c r="U37" s="443">
        <f>(S37-T37)/T37</f>
        <v>2.0960651330514711E-3</v>
      </c>
      <c r="V37" s="442">
        <f>SUM(V33:V35)</f>
        <v>4350794</v>
      </c>
      <c r="W37" s="442">
        <f>SUM(W33:W35)</f>
        <v>4199189</v>
      </c>
      <c r="X37" s="443">
        <f>(V37-W37)/W37</f>
        <v>3.6103399966041061E-2</v>
      </c>
      <c r="Y37" s="493">
        <f>V37/C37</f>
        <v>2.6463444230410134</v>
      </c>
      <c r="Z37" s="494">
        <f>W37/D37</f>
        <v>2.648623742685706</v>
      </c>
    </row>
    <row r="38" spans="1:26" ht="11.25" customHeight="1">
      <c r="A38" s="449"/>
      <c r="B38" s="449"/>
      <c r="C38" s="449"/>
      <c r="D38" s="449"/>
      <c r="E38" s="452"/>
      <c r="F38" s="449"/>
      <c r="G38" s="449"/>
      <c r="H38" s="452"/>
      <c r="I38" s="449"/>
      <c r="J38" s="449"/>
      <c r="K38" s="452"/>
      <c r="L38" s="449"/>
      <c r="M38" s="495"/>
      <c r="N38" s="495"/>
      <c r="O38" s="452"/>
      <c r="P38" s="449"/>
      <c r="Q38" s="449"/>
      <c r="R38" s="452"/>
      <c r="S38" s="449"/>
      <c r="T38" s="449"/>
      <c r="U38" s="452"/>
    </row>
    <row r="39" spans="1:26">
      <c r="C39" s="496"/>
      <c r="D39" s="496"/>
      <c r="E39" s="497"/>
      <c r="F39" s="496"/>
      <c r="G39" s="496"/>
      <c r="H39" s="497"/>
      <c r="I39" s="496"/>
    </row>
    <row r="40" spans="1:26" ht="24" thickBot="1">
      <c r="A40" s="845" t="s">
        <v>63</v>
      </c>
      <c r="B40" s="845"/>
      <c r="C40" s="845"/>
      <c r="D40" s="845"/>
      <c r="E40" s="845"/>
      <c r="F40" s="845"/>
      <c r="G40" s="845"/>
      <c r="H40" s="845"/>
      <c r="I40" s="845"/>
      <c r="J40" s="845"/>
      <c r="K40" s="845"/>
      <c r="L40" s="845"/>
      <c r="M40" s="845"/>
      <c r="N40" s="845"/>
      <c r="O40" s="845"/>
      <c r="P40" s="845"/>
      <c r="Q40" s="845"/>
      <c r="R40" s="845"/>
      <c r="S40" s="845"/>
      <c r="T40" s="845"/>
      <c r="U40" s="845"/>
      <c r="V40" s="845"/>
      <c r="W40" s="845"/>
      <c r="X40" s="845"/>
      <c r="Y40" s="845"/>
      <c r="Z40" s="845"/>
    </row>
    <row r="41" spans="1:26" ht="15">
      <c r="A41" s="408"/>
      <c r="B41" s="409"/>
      <c r="C41" s="846" t="s">
        <v>37</v>
      </c>
      <c r="D41" s="846"/>
      <c r="E41" s="410" t="s">
        <v>38</v>
      </c>
      <c r="F41" s="846" t="s">
        <v>39</v>
      </c>
      <c r="G41" s="846"/>
      <c r="H41" s="410" t="s">
        <v>38</v>
      </c>
      <c r="I41" s="846" t="s">
        <v>40</v>
      </c>
      <c r="J41" s="846"/>
      <c r="K41" s="462" t="s">
        <v>38</v>
      </c>
      <c r="L41" s="412"/>
      <c r="M41" s="847" t="s">
        <v>41</v>
      </c>
      <c r="N41" s="847"/>
      <c r="O41" s="410" t="s">
        <v>42</v>
      </c>
      <c r="P41" s="846" t="s">
        <v>43</v>
      </c>
      <c r="Q41" s="846"/>
      <c r="R41" s="410" t="s">
        <v>38</v>
      </c>
      <c r="S41" s="846" t="s">
        <v>44</v>
      </c>
      <c r="T41" s="846"/>
      <c r="U41" s="410" t="s">
        <v>38</v>
      </c>
      <c r="V41" s="846" t="s">
        <v>45</v>
      </c>
      <c r="W41" s="846"/>
      <c r="X41" s="410" t="s">
        <v>38</v>
      </c>
      <c r="Y41" s="846" t="s">
        <v>46</v>
      </c>
      <c r="Z41" s="848"/>
    </row>
    <row r="42" spans="1:26" ht="15.75" thickBot="1">
      <c r="A42" s="837" t="s">
        <v>47</v>
      </c>
      <c r="B42" s="838"/>
      <c r="C42" s="415">
        <v>2015</v>
      </c>
      <c r="D42" s="415">
        <v>2014</v>
      </c>
      <c r="E42" s="416" t="s">
        <v>49</v>
      </c>
      <c r="F42" s="415">
        <v>2015</v>
      </c>
      <c r="G42" s="415">
        <v>2014</v>
      </c>
      <c r="H42" s="416" t="s">
        <v>49</v>
      </c>
      <c r="I42" s="415">
        <v>2015</v>
      </c>
      <c r="J42" s="415">
        <v>2014</v>
      </c>
      <c r="K42" s="416" t="s">
        <v>49</v>
      </c>
      <c r="L42" s="417"/>
      <c r="M42" s="463">
        <v>2015</v>
      </c>
      <c r="N42" s="418">
        <v>2014</v>
      </c>
      <c r="O42" s="416" t="s">
        <v>49</v>
      </c>
      <c r="P42" s="415">
        <v>2015</v>
      </c>
      <c r="Q42" s="415">
        <v>2014</v>
      </c>
      <c r="R42" s="416" t="s">
        <v>49</v>
      </c>
      <c r="S42" s="415">
        <v>2015</v>
      </c>
      <c r="T42" s="415">
        <v>2014</v>
      </c>
      <c r="U42" s="416" t="s">
        <v>49</v>
      </c>
      <c r="V42" s="415">
        <v>2015</v>
      </c>
      <c r="W42" s="415">
        <v>2014</v>
      </c>
      <c r="X42" s="416" t="s">
        <v>49</v>
      </c>
      <c r="Y42" s="415">
        <v>2015</v>
      </c>
      <c r="Z42" s="419">
        <v>2014</v>
      </c>
    </row>
    <row r="43" spans="1:26" s="504" customFormat="1" ht="15">
      <c r="A43" s="839" t="s">
        <v>50</v>
      </c>
      <c r="B43" s="840"/>
      <c r="C43" s="498">
        <f>C10</f>
        <v>944377</v>
      </c>
      <c r="D43" s="499">
        <f>D10</f>
        <v>893037</v>
      </c>
      <c r="E43" s="500">
        <f>(C43-D43)/D43</f>
        <v>5.7489219371649775E-2</v>
      </c>
      <c r="F43" s="498">
        <f>F10</f>
        <v>780687</v>
      </c>
      <c r="G43" s="499">
        <f>G10</f>
        <v>730783</v>
      </c>
      <c r="H43" s="500">
        <f>(F43-G43)/G43</f>
        <v>6.8288397513352112E-2</v>
      </c>
      <c r="I43" s="498">
        <f>I10</f>
        <v>163690</v>
      </c>
      <c r="J43" s="499">
        <f>J10</f>
        <v>162254</v>
      </c>
      <c r="K43" s="500">
        <f>(I43-J43)/J43</f>
        <v>8.8503211014828598E-3</v>
      </c>
      <c r="L43" s="464"/>
      <c r="M43" s="487">
        <f t="shared" ref="M43:N47" si="2">P43/S43</f>
        <v>0.8325779028136131</v>
      </c>
      <c r="N43" s="501">
        <f t="shared" si="2"/>
        <v>0.81560029439297921</v>
      </c>
      <c r="O43" s="502">
        <f>ROUND(+M43-N43,3)*100</f>
        <v>1.7000000000000002</v>
      </c>
      <c r="P43" s="498">
        <f>P10</f>
        <v>1356898</v>
      </c>
      <c r="Q43" s="499">
        <f>Q10</f>
        <v>1287704</v>
      </c>
      <c r="R43" s="500">
        <f>(P43-Q43)/Q43</f>
        <v>5.3734398588495491E-2</v>
      </c>
      <c r="S43" s="498">
        <f>S10</f>
        <v>1629755</v>
      </c>
      <c r="T43" s="499">
        <f>T10</f>
        <v>1578842</v>
      </c>
      <c r="U43" s="500">
        <f>(S43-T43)/T43</f>
        <v>3.2247051953267013E-2</v>
      </c>
      <c r="V43" s="498">
        <f>V10</f>
        <v>2490784</v>
      </c>
      <c r="W43" s="499">
        <f>W10</f>
        <v>2335630</v>
      </c>
      <c r="X43" s="500">
        <f>(V43-W43)/W43</f>
        <v>6.6429186129652387E-2</v>
      </c>
      <c r="Y43" s="491">
        <f t="shared" ref="Y43:Z47" si="3">V43/C43</f>
        <v>2.6374890536300652</v>
      </c>
      <c r="Z43" s="503">
        <f t="shared" si="3"/>
        <v>2.6153787581029677</v>
      </c>
    </row>
    <row r="44" spans="1:26" s="504" customFormat="1" ht="15">
      <c r="A44" s="841" t="s">
        <v>55</v>
      </c>
      <c r="B44" s="842"/>
      <c r="C44" s="505">
        <f>C13</f>
        <v>216817</v>
      </c>
      <c r="D44" s="506">
        <f>D13</f>
        <v>220522</v>
      </c>
      <c r="E44" s="507">
        <f>(C44-D44)/D44</f>
        <v>-1.6801044793716725E-2</v>
      </c>
      <c r="F44" s="505">
        <f>F13</f>
        <v>55382</v>
      </c>
      <c r="G44" s="506">
        <f>G13</f>
        <v>59804</v>
      </c>
      <c r="H44" s="507">
        <f>(F44-G44)/G44</f>
        <v>-7.3941542371747715E-2</v>
      </c>
      <c r="I44" s="505">
        <f>I13</f>
        <v>161435</v>
      </c>
      <c r="J44" s="506">
        <f>J13</f>
        <v>160718</v>
      </c>
      <c r="K44" s="507">
        <f>(I44-J44)/J44</f>
        <v>4.4612302293458106E-3</v>
      </c>
      <c r="L44" s="464"/>
      <c r="M44" s="508">
        <f t="shared" si="2"/>
        <v>0.56572698310711322</v>
      </c>
      <c r="N44" s="509">
        <f t="shared" si="2"/>
        <v>0.53182734994095093</v>
      </c>
      <c r="O44" s="510">
        <f>ROUND(+M44-N44,3)*100</f>
        <v>3.4000000000000004</v>
      </c>
      <c r="P44" s="505">
        <f>P13</f>
        <v>211316</v>
      </c>
      <c r="Q44" s="506">
        <f>Q13</f>
        <v>211203</v>
      </c>
      <c r="R44" s="507">
        <f>(P44-Q44)/Q44</f>
        <v>5.3503027892596222E-4</v>
      </c>
      <c r="S44" s="505">
        <f>S13</f>
        <v>373530</v>
      </c>
      <c r="T44" s="506">
        <f>T13</f>
        <v>397127</v>
      </c>
      <c r="U44" s="507">
        <f>(S44-T44)/T44</f>
        <v>-5.9419278971210722E-2</v>
      </c>
      <c r="V44" s="505">
        <f>V13</f>
        <v>484698</v>
      </c>
      <c r="W44" s="506">
        <f>W13</f>
        <v>492468</v>
      </c>
      <c r="X44" s="507">
        <f>(V44-W44)/W44</f>
        <v>-1.5777674894612442E-2</v>
      </c>
      <c r="Y44" s="511">
        <f t="shared" si="3"/>
        <v>2.2355165877214427</v>
      </c>
      <c r="Z44" s="512">
        <f t="shared" si="3"/>
        <v>2.2331921531638566</v>
      </c>
    </row>
    <row r="45" spans="1:26" s="504" customFormat="1" ht="15">
      <c r="A45" s="841" t="s">
        <v>56</v>
      </c>
      <c r="B45" s="842"/>
      <c r="C45" s="505">
        <f>C17</f>
        <v>310165</v>
      </c>
      <c r="D45" s="506">
        <f>D17</f>
        <v>308992</v>
      </c>
      <c r="E45" s="507">
        <f>(C45-D45)/D45</f>
        <v>3.7962147887323945E-3</v>
      </c>
      <c r="F45" s="505">
        <f>F17</f>
        <v>198297</v>
      </c>
      <c r="G45" s="506">
        <f>G17</f>
        <v>192139</v>
      </c>
      <c r="H45" s="507">
        <f>(F45-G45)/G45</f>
        <v>3.2049714009128809E-2</v>
      </c>
      <c r="I45" s="505">
        <f>I17</f>
        <v>111868</v>
      </c>
      <c r="J45" s="506">
        <f>J17</f>
        <v>116853</v>
      </c>
      <c r="K45" s="507">
        <f>(I45-J45)/J45</f>
        <v>-4.2660436616946081E-2</v>
      </c>
      <c r="L45" s="464"/>
      <c r="M45" s="508">
        <f t="shared" si="2"/>
        <v>0.7474632256838003</v>
      </c>
      <c r="N45" s="509">
        <f t="shared" si="2"/>
        <v>0.74452032791824185</v>
      </c>
      <c r="O45" s="510">
        <f>ROUND(+M45-N45,3)*100</f>
        <v>0.3</v>
      </c>
      <c r="P45" s="505">
        <f>P17</f>
        <v>408902</v>
      </c>
      <c r="Q45" s="506">
        <f>Q17</f>
        <v>410224</v>
      </c>
      <c r="R45" s="507">
        <f>(P45-Q45)/Q45</f>
        <v>-3.2226295877374311E-3</v>
      </c>
      <c r="S45" s="505">
        <f>S17</f>
        <v>547053</v>
      </c>
      <c r="T45" s="506">
        <f>T17</f>
        <v>550991</v>
      </c>
      <c r="U45" s="507">
        <f>(S45-T45)/T45</f>
        <v>-7.1471221852988523E-3</v>
      </c>
      <c r="V45" s="505">
        <f>V17</f>
        <v>930757</v>
      </c>
      <c r="W45" s="506">
        <f>W17</f>
        <v>941316</v>
      </c>
      <c r="X45" s="507">
        <f>(V45-W45)/W45</f>
        <v>-1.1217274539049586E-2</v>
      </c>
      <c r="Y45" s="511">
        <f t="shared" si="3"/>
        <v>3.0008447116857155</v>
      </c>
      <c r="Z45" s="512">
        <f t="shared" si="3"/>
        <v>3.0464089685169844</v>
      </c>
    </row>
    <row r="46" spans="1:26" s="504" customFormat="1" ht="15">
      <c r="A46" s="841" t="s">
        <v>57</v>
      </c>
      <c r="B46" s="842"/>
      <c r="C46" s="505">
        <f>C20</f>
        <v>93235</v>
      </c>
      <c r="D46" s="506">
        <f>D20</f>
        <v>92549</v>
      </c>
      <c r="E46" s="507">
        <f>(C46-D46)/D46</f>
        <v>7.412289705993582E-3</v>
      </c>
      <c r="F46" s="505">
        <f>F20</f>
        <v>39857</v>
      </c>
      <c r="G46" s="506">
        <f>G20</f>
        <v>38991</v>
      </c>
      <c r="H46" s="507">
        <f>(F46-G46)/G46</f>
        <v>2.2210253648277809E-2</v>
      </c>
      <c r="I46" s="505">
        <f>I20</f>
        <v>53378</v>
      </c>
      <c r="J46" s="506">
        <f>J20</f>
        <v>53558</v>
      </c>
      <c r="K46" s="507">
        <f>(I46-J46)/J46</f>
        <v>-3.3608424511744278E-3</v>
      </c>
      <c r="L46" s="464"/>
      <c r="M46" s="508">
        <f t="shared" si="2"/>
        <v>0.5828719004922549</v>
      </c>
      <c r="N46" s="509">
        <f t="shared" si="2"/>
        <v>0.53459192452319504</v>
      </c>
      <c r="O46" s="510">
        <f>ROUND(+M46-N46,3)*100</f>
        <v>4.8</v>
      </c>
      <c r="P46" s="505">
        <f>P20</f>
        <v>108107</v>
      </c>
      <c r="Q46" s="506">
        <f>Q20</f>
        <v>110606</v>
      </c>
      <c r="R46" s="507">
        <f>(P46-Q46)/Q46</f>
        <v>-2.2593711010252607E-2</v>
      </c>
      <c r="S46" s="505">
        <f>S20</f>
        <v>185473</v>
      </c>
      <c r="T46" s="506">
        <f>T20</f>
        <v>206898</v>
      </c>
      <c r="U46" s="507">
        <f>(S46-T46)/T46</f>
        <v>-0.10355344179257411</v>
      </c>
      <c r="V46" s="505">
        <f>V20</f>
        <v>206612</v>
      </c>
      <c r="W46" s="506">
        <f>W20</f>
        <v>209437</v>
      </c>
      <c r="X46" s="507">
        <f>(V46-W46)/W46</f>
        <v>-1.3488543094104671E-2</v>
      </c>
      <c r="Y46" s="511">
        <f t="shared" si="3"/>
        <v>2.2160347508982676</v>
      </c>
      <c r="Z46" s="512">
        <f t="shared" si="3"/>
        <v>2.2629850133442826</v>
      </c>
    </row>
    <row r="47" spans="1:26" s="504" customFormat="1" ht="15.75" thickBot="1">
      <c r="A47" s="843" t="s">
        <v>59</v>
      </c>
      <c r="B47" s="844"/>
      <c r="C47" s="513">
        <f>C23</f>
        <v>79483</v>
      </c>
      <c r="D47" s="514">
        <f>D23</f>
        <v>70323</v>
      </c>
      <c r="E47" s="515">
        <f>(C47-D47)/D47</f>
        <v>0.13025610397736159</v>
      </c>
      <c r="F47" s="513">
        <f>F23</f>
        <v>43005</v>
      </c>
      <c r="G47" s="514">
        <f>G23</f>
        <v>39616</v>
      </c>
      <c r="H47" s="515">
        <f>(F47-G47)/G47</f>
        <v>8.5546243941841682E-2</v>
      </c>
      <c r="I47" s="513">
        <f>I23</f>
        <v>36478</v>
      </c>
      <c r="J47" s="514">
        <f>J23</f>
        <v>30707</v>
      </c>
      <c r="K47" s="515">
        <f>(I47-J47)/J47</f>
        <v>0.18793760380369298</v>
      </c>
      <c r="L47" s="479"/>
      <c r="M47" s="516">
        <f t="shared" si="2"/>
        <v>0.72724057726574087</v>
      </c>
      <c r="N47" s="517">
        <f t="shared" si="2"/>
        <v>0.69465798364588949</v>
      </c>
      <c r="O47" s="518">
        <f>ROUND(+M47-N47,3)*100</f>
        <v>3.3000000000000003</v>
      </c>
      <c r="P47" s="513">
        <f>P23</f>
        <v>106932</v>
      </c>
      <c r="Q47" s="514">
        <f>Q23</f>
        <v>99309</v>
      </c>
      <c r="R47" s="515">
        <f>(P47-Q47)/Q47</f>
        <v>7.6760414463945867E-2</v>
      </c>
      <c r="S47" s="513">
        <f>S23</f>
        <v>147038</v>
      </c>
      <c r="T47" s="514">
        <f>T23</f>
        <v>142961</v>
      </c>
      <c r="U47" s="515">
        <f>(S47-T47)/T47</f>
        <v>2.8518267219731254E-2</v>
      </c>
      <c r="V47" s="513">
        <f>V23</f>
        <v>237943</v>
      </c>
      <c r="W47" s="514">
        <f>W23</f>
        <v>220338</v>
      </c>
      <c r="X47" s="515">
        <f>(V47-W47)/W47</f>
        <v>7.9899971861412913E-2</v>
      </c>
      <c r="Y47" s="519">
        <f t="shared" si="3"/>
        <v>2.9936338588125762</v>
      </c>
      <c r="Z47" s="520">
        <f t="shared" si="3"/>
        <v>3.1332281046030461</v>
      </c>
    </row>
    <row r="48" spans="1:26" s="441" customFormat="1" ht="4.5" customHeight="1" thickBot="1">
      <c r="A48" s="485"/>
      <c r="B48" s="485"/>
      <c r="C48" s="486"/>
      <c r="D48" s="486"/>
      <c r="E48" s="487"/>
      <c r="F48" s="486"/>
      <c r="G48" s="486"/>
      <c r="H48" s="487"/>
      <c r="I48" s="486"/>
      <c r="J48" s="486"/>
      <c r="K48" s="487"/>
      <c r="L48" s="521"/>
      <c r="M48" s="489"/>
      <c r="N48" s="489"/>
      <c r="O48" s="490"/>
      <c r="P48" s="486"/>
      <c r="Q48" s="486"/>
      <c r="R48" s="487"/>
      <c r="S48" s="486"/>
      <c r="T48" s="486"/>
      <c r="U48" s="487"/>
      <c r="V48" s="486"/>
      <c r="W48" s="486"/>
      <c r="X48" s="487"/>
      <c r="Y48" s="491"/>
      <c r="Z48" s="491"/>
    </row>
    <row r="49" spans="1:26" ht="16.5" thickBot="1">
      <c r="A49" s="835" t="s">
        <v>60</v>
      </c>
      <c r="B49" s="836"/>
      <c r="C49" s="442">
        <f>SUM(C43:C47)</f>
        <v>1644077</v>
      </c>
      <c r="D49" s="442">
        <f>SUM(D43:D47)</f>
        <v>1585423</v>
      </c>
      <c r="E49" s="443">
        <f>(C49-D49)/D49</f>
        <v>3.6995804905063191E-2</v>
      </c>
      <c r="F49" s="442">
        <f>SUM(F43:F47)</f>
        <v>1117228</v>
      </c>
      <c r="G49" s="442">
        <f>SUM(G43:G47)</f>
        <v>1061333</v>
      </c>
      <c r="H49" s="443">
        <f>(F49-G49)/G49</f>
        <v>5.2664903475158127E-2</v>
      </c>
      <c r="I49" s="442">
        <f>SUM(I43:I47)</f>
        <v>526849</v>
      </c>
      <c r="J49" s="442">
        <f>SUM(J43:J47)</f>
        <v>524090</v>
      </c>
      <c r="K49" s="443">
        <f>(I49-J49)/J49</f>
        <v>5.2643629910893164E-3</v>
      </c>
      <c r="L49" s="444"/>
      <c r="M49" s="445">
        <f>P49/S49</f>
        <v>0.76041270285054818</v>
      </c>
      <c r="N49" s="445">
        <f>Q49/T49</f>
        <v>0.73659343879472428</v>
      </c>
      <c r="O49" s="446">
        <f>ROUND(+M49-N49,3)*100</f>
        <v>2.4</v>
      </c>
      <c r="P49" s="442">
        <f>SUM(P43:P47)</f>
        <v>2192155</v>
      </c>
      <c r="Q49" s="442">
        <f>SUM(Q43:Q47)</f>
        <v>2119046</v>
      </c>
      <c r="R49" s="443">
        <f>(P49-Q49)/Q49</f>
        <v>3.4500902764734699E-2</v>
      </c>
      <c r="S49" s="442">
        <f>SUM(S43:S47)</f>
        <v>2882849</v>
      </c>
      <c r="T49" s="442">
        <f>SUM(T43:T47)</f>
        <v>2876819</v>
      </c>
      <c r="U49" s="443">
        <f>(S49-T49)/T49</f>
        <v>2.0960651330514711E-3</v>
      </c>
      <c r="V49" s="442">
        <f>SUM(V43:V47)</f>
        <v>4350794</v>
      </c>
      <c r="W49" s="442">
        <f>SUM(W43:W47)</f>
        <v>4199189</v>
      </c>
      <c r="X49" s="443">
        <f>(V49-W49)/W49</f>
        <v>3.6103399966041061E-2</v>
      </c>
      <c r="Y49" s="493">
        <f>V49/C49</f>
        <v>2.6463444230410134</v>
      </c>
      <c r="Z49" s="494">
        <f>W49/D49</f>
        <v>2.648623742685706</v>
      </c>
    </row>
    <row r="50" spans="1:26" ht="11.25" customHeight="1">
      <c r="A50" s="449"/>
      <c r="B50" s="449"/>
      <c r="C50" s="449"/>
      <c r="D50" s="449"/>
      <c r="E50" s="452"/>
      <c r="F50" s="449"/>
      <c r="G50" s="449"/>
      <c r="H50" s="452"/>
      <c r="I50" s="449"/>
      <c r="J50" s="449"/>
      <c r="K50" s="452"/>
      <c r="L50" s="449"/>
      <c r="M50" s="495"/>
      <c r="N50" s="495"/>
      <c r="O50" s="452"/>
      <c r="P50" s="449"/>
      <c r="Q50" s="449"/>
      <c r="R50" s="452"/>
      <c r="S50" s="449"/>
      <c r="T50" s="449"/>
      <c r="U50" s="452"/>
    </row>
    <row r="51" spans="1:26">
      <c r="A51" s="522" t="s">
        <v>65</v>
      </c>
      <c r="C51" s="496"/>
      <c r="D51" s="496"/>
    </row>
    <row r="52" spans="1:26">
      <c r="A52" s="522" t="s">
        <v>66</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04" customWidth="1"/>
    <col min="2" max="2" width="30.28515625" style="404" bestFit="1" customWidth="1"/>
    <col min="3" max="4" width="22.5703125" style="404" bestFit="1" customWidth="1"/>
    <col min="5" max="5" width="15.5703125" style="568" bestFit="1" customWidth="1"/>
    <col min="6" max="16384" width="9.140625" style="404"/>
  </cols>
  <sheetData>
    <row r="1" spans="1:5" ht="20.25" thickBot="1">
      <c r="A1" s="879" t="s">
        <v>68</v>
      </c>
      <c r="B1" s="879"/>
      <c r="C1" s="879"/>
      <c r="D1" s="879"/>
      <c r="E1" s="879"/>
    </row>
    <row r="2" spans="1:5" s="111" customFormat="1" ht="16.149999999999999" customHeight="1">
      <c r="A2" s="880" t="s">
        <v>47</v>
      </c>
      <c r="B2" s="523" t="s">
        <v>69</v>
      </c>
      <c r="C2" s="876" t="s">
        <v>70</v>
      </c>
      <c r="D2" s="876"/>
      <c r="E2" s="882" t="s">
        <v>71</v>
      </c>
    </row>
    <row r="3" spans="1:5" s="527" customFormat="1" ht="16.5" thickBot="1">
      <c r="A3" s="881"/>
      <c r="B3" s="524" t="s">
        <v>72</v>
      </c>
      <c r="C3" s="525" t="s">
        <v>73</v>
      </c>
      <c r="D3" s="526" t="s">
        <v>74</v>
      </c>
      <c r="E3" s="883"/>
    </row>
    <row r="4" spans="1:5" ht="13.15" customHeight="1">
      <c r="A4" s="884" t="s">
        <v>75</v>
      </c>
      <c r="B4" s="528" t="s">
        <v>51</v>
      </c>
      <c r="C4" s="529">
        <v>106.6909090909091</v>
      </c>
      <c r="D4" s="530">
        <v>105.92900000000002</v>
      </c>
      <c r="E4" s="531">
        <v>7.1926393235949137E-3</v>
      </c>
    </row>
    <row r="5" spans="1:5" ht="13.15" customHeight="1">
      <c r="A5" s="864"/>
      <c r="B5" s="532" t="s">
        <v>52</v>
      </c>
      <c r="C5" s="533">
        <v>133.85285714285715</v>
      </c>
      <c r="D5" s="534">
        <v>118.5</v>
      </c>
      <c r="E5" s="535">
        <v>0.12955997588908985</v>
      </c>
    </row>
    <row r="6" spans="1:5" ht="13.15" customHeight="1">
      <c r="A6" s="864"/>
      <c r="B6" s="532" t="s">
        <v>53</v>
      </c>
      <c r="C6" s="533">
        <v>189.36733333333333</v>
      </c>
      <c r="D6" s="534">
        <v>167.03800000000001</v>
      </c>
      <c r="E6" s="535">
        <v>0.13367816504827237</v>
      </c>
    </row>
    <row r="7" spans="1:5" s="380" customFormat="1" ht="15.75" thickBot="1">
      <c r="A7" s="885"/>
      <c r="B7" s="536" t="s">
        <v>54</v>
      </c>
      <c r="C7" s="537">
        <v>139.19727272727269</v>
      </c>
      <c r="D7" s="538">
        <v>129.84880952380951</v>
      </c>
      <c r="E7" s="539">
        <v>7.1994985843509163E-2</v>
      </c>
    </row>
    <row r="8" spans="1:5" ht="13.15" customHeight="1">
      <c r="A8" s="863" t="s">
        <v>55</v>
      </c>
      <c r="B8" s="540" t="s">
        <v>51</v>
      </c>
      <c r="C8" s="541">
        <v>128.29090909090914</v>
      </c>
      <c r="D8" s="530">
        <v>127.60409090909089</v>
      </c>
      <c r="E8" s="542">
        <v>5.3824150693378954E-3</v>
      </c>
    </row>
    <row r="9" spans="1:5" ht="13.15" customHeight="1">
      <c r="A9" s="864"/>
      <c r="B9" s="532" t="s">
        <v>52</v>
      </c>
      <c r="C9" s="533">
        <v>151.13857142857145</v>
      </c>
      <c r="D9" s="534">
        <v>150.58571428571432</v>
      </c>
      <c r="E9" s="535">
        <v>3.6713784270941533E-3</v>
      </c>
    </row>
    <row r="10" spans="1:5" s="380" customFormat="1" ht="15.75" thickBot="1">
      <c r="A10" s="865"/>
      <c r="B10" s="543" t="s">
        <v>54</v>
      </c>
      <c r="C10" s="544">
        <v>133.80586206896552</v>
      </c>
      <c r="D10" s="545">
        <v>133.15137931034479</v>
      </c>
      <c r="E10" s="546">
        <v>4.9153284180052234E-3</v>
      </c>
    </row>
    <row r="11" spans="1:5" ht="13.15" customHeight="1">
      <c r="A11" s="863" t="s">
        <v>56</v>
      </c>
      <c r="B11" s="540" t="s">
        <v>51</v>
      </c>
      <c r="C11" s="541">
        <v>90.820000000000007</v>
      </c>
      <c r="D11" s="530">
        <v>90.658000000000001</v>
      </c>
      <c r="E11" s="542">
        <v>1.7869355158949695E-3</v>
      </c>
    </row>
    <row r="12" spans="1:5" ht="13.15" customHeight="1">
      <c r="A12" s="864"/>
      <c r="B12" s="532" t="s">
        <v>52</v>
      </c>
      <c r="C12" s="533">
        <v>230.77999999999997</v>
      </c>
      <c r="D12" s="534">
        <v>228.01000000000005</v>
      </c>
      <c r="E12" s="535">
        <v>1.2148589974123609E-2</v>
      </c>
    </row>
    <row r="13" spans="1:5" ht="13.15" customHeight="1">
      <c r="A13" s="864"/>
      <c r="B13" s="532" t="s">
        <v>53</v>
      </c>
      <c r="C13" s="533">
        <v>176.04</v>
      </c>
      <c r="D13" s="534">
        <v>166.34333333333333</v>
      </c>
      <c r="E13" s="535">
        <v>5.8293088591868172E-2</v>
      </c>
    </row>
    <row r="14" spans="1:5" s="380" customFormat="1" ht="15.75" thickBot="1">
      <c r="A14" s="865"/>
      <c r="B14" s="543" t="s">
        <v>54</v>
      </c>
      <c r="C14" s="544">
        <v>159.06714285714287</v>
      </c>
      <c r="D14" s="545">
        <v>160.95153846153849</v>
      </c>
      <c r="E14" s="546">
        <v>-1.1707844624585073E-2</v>
      </c>
    </row>
    <row r="15" spans="1:5" ht="13.15" customHeight="1">
      <c r="A15" s="884" t="s">
        <v>57</v>
      </c>
      <c r="B15" s="528" t="s">
        <v>51</v>
      </c>
      <c r="C15" s="529">
        <v>100.39428571428572</v>
      </c>
      <c r="D15" s="547">
        <v>103.41888888888889</v>
      </c>
      <c r="E15" s="531">
        <v>-2.9246138757618473E-2</v>
      </c>
    </row>
    <row r="16" spans="1:5" ht="13.15" customHeight="1">
      <c r="A16" s="864"/>
      <c r="B16" s="532" t="s">
        <v>58</v>
      </c>
      <c r="C16" s="533">
        <v>115.27999999999999</v>
      </c>
      <c r="D16" s="534">
        <v>120.41</v>
      </c>
      <c r="E16" s="535">
        <v>-4.2604434847604102E-2</v>
      </c>
    </row>
    <row r="17" spans="1:5" s="380" customFormat="1" ht="15.75" thickBot="1">
      <c r="A17" s="885"/>
      <c r="B17" s="536" t="s">
        <v>54</v>
      </c>
      <c r="C17" s="537">
        <v>105.80727272727272</v>
      </c>
      <c r="D17" s="538">
        <v>108.64692307692306</v>
      </c>
      <c r="E17" s="539">
        <v>-2.6136500410967385E-2</v>
      </c>
    </row>
    <row r="18" spans="1:5" ht="13.15" customHeight="1">
      <c r="A18" s="863" t="s">
        <v>59</v>
      </c>
      <c r="B18" s="540" t="s">
        <v>51</v>
      </c>
      <c r="C18" s="541">
        <v>204.13400000000001</v>
      </c>
      <c r="D18" s="530">
        <v>139.42333333333335</v>
      </c>
      <c r="E18" s="542">
        <v>0.46413082458698923</v>
      </c>
    </row>
    <row r="19" spans="1:5" ht="13.15" customHeight="1">
      <c r="A19" s="886"/>
      <c r="B19" s="532" t="s">
        <v>52</v>
      </c>
      <c r="C19" s="548">
        <v>361.0575</v>
      </c>
      <c r="D19" s="549">
        <v>354.51249999999993</v>
      </c>
      <c r="E19" s="550">
        <v>1.8461972426924506E-2</v>
      </c>
    </row>
    <row r="20" spans="1:5" s="380" customFormat="1" ht="15.75" thickBot="1">
      <c r="A20" s="865"/>
      <c r="B20" s="543" t="s">
        <v>54</v>
      </c>
      <c r="C20" s="544">
        <v>273.87777777777774</v>
      </c>
      <c r="D20" s="545">
        <v>225.45899999999997</v>
      </c>
      <c r="E20" s="546">
        <v>0.21475646471321955</v>
      </c>
    </row>
    <row r="21" spans="1:5" s="111" customFormat="1" ht="16.5" thickBot="1">
      <c r="A21" s="887" t="s">
        <v>76</v>
      </c>
      <c r="B21" s="888"/>
      <c r="C21" s="551">
        <v>148.23149532710278</v>
      </c>
      <c r="D21" s="552">
        <v>140.88233644859815</v>
      </c>
      <c r="E21" s="553">
        <v>5.2165225703692197E-2</v>
      </c>
    </row>
    <row r="23" spans="1:5" ht="20.25" thickBot="1">
      <c r="A23" s="889" t="s">
        <v>77</v>
      </c>
      <c r="B23" s="889"/>
      <c r="C23" s="889"/>
      <c r="D23" s="889"/>
      <c r="E23" s="889"/>
    </row>
    <row r="24" spans="1:5" s="111" customFormat="1" ht="15.75" customHeight="1">
      <c r="A24" s="874" t="s">
        <v>78</v>
      </c>
      <c r="B24" s="554" t="s">
        <v>69</v>
      </c>
      <c r="C24" s="876" t="s">
        <v>70</v>
      </c>
      <c r="D24" s="876"/>
      <c r="E24" s="877" t="s">
        <v>71</v>
      </c>
    </row>
    <row r="25" spans="1:5" s="111" customFormat="1" ht="16.5" thickBot="1">
      <c r="A25" s="875"/>
      <c r="B25" s="555" t="s">
        <v>72</v>
      </c>
      <c r="C25" s="525" t="s">
        <v>73</v>
      </c>
      <c r="D25" s="526" t="s">
        <v>74</v>
      </c>
      <c r="E25" s="878"/>
    </row>
    <row r="26" spans="1:5" ht="13.15" customHeight="1">
      <c r="A26" s="863" t="s">
        <v>79</v>
      </c>
      <c r="B26" s="540" t="s">
        <v>51</v>
      </c>
      <c r="C26" s="541">
        <v>106.69</v>
      </c>
      <c r="D26" s="530">
        <v>105.93</v>
      </c>
      <c r="E26" s="556">
        <v>7.1745492306239103E-3</v>
      </c>
    </row>
    <row r="27" spans="1:5" ht="13.15" customHeight="1">
      <c r="A27" s="864"/>
      <c r="B27" s="532" t="s">
        <v>52</v>
      </c>
      <c r="C27" s="533">
        <v>132.86000000000001</v>
      </c>
      <c r="D27" s="534">
        <v>118.58</v>
      </c>
      <c r="E27" s="557">
        <v>0.12042502951593874</v>
      </c>
    </row>
    <row r="28" spans="1:5" ht="13.15" customHeight="1">
      <c r="A28" s="864"/>
      <c r="B28" s="532" t="s">
        <v>53</v>
      </c>
      <c r="C28" s="533">
        <v>189.37</v>
      </c>
      <c r="D28" s="534">
        <v>167.04</v>
      </c>
      <c r="E28" s="557">
        <v>0.13368055555555564</v>
      </c>
    </row>
    <row r="29" spans="1:5" s="380" customFormat="1" ht="15.75" thickBot="1">
      <c r="A29" s="865"/>
      <c r="B29" s="543" t="s">
        <v>54</v>
      </c>
      <c r="C29" s="544">
        <v>138.9</v>
      </c>
      <c r="D29" s="545">
        <v>129.6</v>
      </c>
      <c r="E29" s="558">
        <v>7.1759259259259356E-2</v>
      </c>
    </row>
    <row r="30" spans="1:5" ht="13.15" customHeight="1">
      <c r="A30" s="863" t="s">
        <v>80</v>
      </c>
      <c r="B30" s="540" t="s">
        <v>51</v>
      </c>
      <c r="C30" s="541">
        <v>127.27</v>
      </c>
      <c r="D30" s="530">
        <v>119.71</v>
      </c>
      <c r="E30" s="556">
        <v>6.3152618828836382E-2</v>
      </c>
    </row>
    <row r="31" spans="1:5" ht="13.15" customHeight="1">
      <c r="A31" s="864"/>
      <c r="B31" s="532" t="s">
        <v>52</v>
      </c>
      <c r="C31" s="533">
        <v>212.32</v>
      </c>
      <c r="D31" s="534">
        <v>211.46</v>
      </c>
      <c r="E31" s="557">
        <v>4.0669630190106176E-3</v>
      </c>
    </row>
    <row r="32" spans="1:5" ht="13.15" customHeight="1">
      <c r="A32" s="864"/>
      <c r="B32" s="532" t="s">
        <v>53</v>
      </c>
      <c r="C32" s="533">
        <v>174.42</v>
      </c>
      <c r="D32" s="534">
        <v>166.88</v>
      </c>
      <c r="E32" s="557">
        <v>4.5182166826462082E-2</v>
      </c>
    </row>
    <row r="33" spans="1:5" s="380" customFormat="1" ht="15.75" thickBot="1">
      <c r="A33" s="865"/>
      <c r="B33" s="543" t="s">
        <v>54</v>
      </c>
      <c r="C33" s="544">
        <v>155</v>
      </c>
      <c r="D33" s="545">
        <v>148.46</v>
      </c>
      <c r="E33" s="558">
        <v>4.4052269971709496E-2</v>
      </c>
    </row>
    <row r="34" spans="1:5" s="111" customFormat="1" ht="16.5" thickBot="1">
      <c r="A34" s="866" t="s">
        <v>76</v>
      </c>
      <c r="B34" s="867"/>
      <c r="C34" s="559">
        <v>148.22999999999999</v>
      </c>
      <c r="D34" s="552">
        <v>140.88</v>
      </c>
      <c r="E34" s="560">
        <v>5.2172061328790424E-2</v>
      </c>
    </row>
    <row r="36" spans="1:5" ht="20.25" thickBot="1">
      <c r="A36" s="868" t="s">
        <v>81</v>
      </c>
      <c r="B36" s="868"/>
      <c r="C36" s="868"/>
      <c r="D36" s="868"/>
      <c r="E36" s="868"/>
    </row>
    <row r="37" spans="1:5" ht="15">
      <c r="A37" s="869"/>
      <c r="B37" s="561"/>
      <c r="C37" s="871" t="s">
        <v>70</v>
      </c>
      <c r="D37" s="871"/>
      <c r="E37" s="872" t="s">
        <v>71</v>
      </c>
    </row>
    <row r="38" spans="1:5" ht="15.75" thickBot="1">
      <c r="A38" s="870"/>
      <c r="B38" s="562"/>
      <c r="C38" s="525" t="s">
        <v>73</v>
      </c>
      <c r="D38" s="526" t="s">
        <v>74</v>
      </c>
      <c r="E38" s="873"/>
    </row>
    <row r="39" spans="1:5" ht="15.75" thickBot="1">
      <c r="A39" s="563" t="s">
        <v>80</v>
      </c>
      <c r="B39" s="564" t="s">
        <v>54</v>
      </c>
      <c r="C39" s="565">
        <v>109.27</v>
      </c>
      <c r="D39" s="566">
        <v>109.62</v>
      </c>
      <c r="E39" s="567">
        <v>-3.1928480204343052E-3</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569" bestFit="1" customWidth="1"/>
    <col min="2" max="2" width="30.28515625" style="569" bestFit="1" customWidth="1"/>
    <col min="3" max="4" width="13" style="569" bestFit="1" customWidth="1"/>
    <col min="5" max="6" width="12.85546875" style="569" bestFit="1" customWidth="1"/>
    <col min="7" max="10" width="13" style="569" bestFit="1" customWidth="1"/>
    <col min="11" max="14" width="12.85546875" style="569" bestFit="1" customWidth="1"/>
    <col min="15" max="15" width="16.5703125" style="592" customWidth="1"/>
    <col min="16" max="256" width="13" style="569"/>
    <col min="257" max="257" width="21.140625" style="569" bestFit="1" customWidth="1"/>
    <col min="258" max="258" width="30.28515625" style="569" bestFit="1" customWidth="1"/>
    <col min="259" max="260" width="13" style="569" bestFit="1" customWidth="1"/>
    <col min="261" max="262" width="12.85546875" style="569" bestFit="1" customWidth="1"/>
    <col min="263" max="266" width="13" style="569" bestFit="1" customWidth="1"/>
    <col min="267" max="270" width="12.85546875" style="569" bestFit="1" customWidth="1"/>
    <col min="271" max="271" width="16.5703125" style="569" customWidth="1"/>
    <col min="272" max="512" width="13" style="569"/>
    <col min="513" max="513" width="21.140625" style="569" bestFit="1" customWidth="1"/>
    <col min="514" max="514" width="30.28515625" style="569" bestFit="1" customWidth="1"/>
    <col min="515" max="516" width="13" style="569" bestFit="1" customWidth="1"/>
    <col min="517" max="518" width="12.85546875" style="569" bestFit="1" customWidth="1"/>
    <col min="519" max="522" width="13" style="569" bestFit="1" customWidth="1"/>
    <col min="523" max="526" width="12.85546875" style="569" bestFit="1" customWidth="1"/>
    <col min="527" max="527" width="16.5703125" style="569" customWidth="1"/>
    <col min="528" max="768" width="13" style="569"/>
    <col min="769" max="769" width="21.140625" style="569" bestFit="1" customWidth="1"/>
    <col min="770" max="770" width="30.28515625" style="569" bestFit="1" customWidth="1"/>
    <col min="771" max="772" width="13" style="569" bestFit="1" customWidth="1"/>
    <col min="773" max="774" width="12.85546875" style="569" bestFit="1" customWidth="1"/>
    <col min="775" max="778" width="13" style="569" bestFit="1" customWidth="1"/>
    <col min="779" max="782" width="12.85546875" style="569" bestFit="1" customWidth="1"/>
    <col min="783" max="783" width="16.5703125" style="569" customWidth="1"/>
    <col min="784" max="1024" width="13" style="569"/>
    <col min="1025" max="1025" width="21.140625" style="569" bestFit="1" customWidth="1"/>
    <col min="1026" max="1026" width="30.28515625" style="569" bestFit="1" customWidth="1"/>
    <col min="1027" max="1028" width="13" style="569" bestFit="1" customWidth="1"/>
    <col min="1029" max="1030" width="12.85546875" style="569" bestFit="1" customWidth="1"/>
    <col min="1031" max="1034" width="13" style="569" bestFit="1" customWidth="1"/>
    <col min="1035" max="1038" width="12.85546875" style="569" bestFit="1" customWidth="1"/>
    <col min="1039" max="1039" width="16.5703125" style="569" customWidth="1"/>
    <col min="1040" max="1280" width="13" style="569"/>
    <col min="1281" max="1281" width="21.140625" style="569" bestFit="1" customWidth="1"/>
    <col min="1282" max="1282" width="30.28515625" style="569" bestFit="1" customWidth="1"/>
    <col min="1283" max="1284" width="13" style="569" bestFit="1" customWidth="1"/>
    <col min="1285" max="1286" width="12.85546875" style="569" bestFit="1" customWidth="1"/>
    <col min="1287" max="1290" width="13" style="569" bestFit="1" customWidth="1"/>
    <col min="1291" max="1294" width="12.85546875" style="569" bestFit="1" customWidth="1"/>
    <col min="1295" max="1295" width="16.5703125" style="569" customWidth="1"/>
    <col min="1296" max="1536" width="13" style="569"/>
    <col min="1537" max="1537" width="21.140625" style="569" bestFit="1" customWidth="1"/>
    <col min="1538" max="1538" width="30.28515625" style="569" bestFit="1" customWidth="1"/>
    <col min="1539" max="1540" width="13" style="569" bestFit="1" customWidth="1"/>
    <col min="1541" max="1542" width="12.85546875" style="569" bestFit="1" customWidth="1"/>
    <col min="1543" max="1546" width="13" style="569" bestFit="1" customWidth="1"/>
    <col min="1547" max="1550" width="12.85546875" style="569" bestFit="1" customWidth="1"/>
    <col min="1551" max="1551" width="16.5703125" style="569" customWidth="1"/>
    <col min="1552" max="1792" width="13" style="569"/>
    <col min="1793" max="1793" width="21.140625" style="569" bestFit="1" customWidth="1"/>
    <col min="1794" max="1794" width="30.28515625" style="569" bestFit="1" customWidth="1"/>
    <col min="1795" max="1796" width="13" style="569" bestFit="1" customWidth="1"/>
    <col min="1797" max="1798" width="12.85546875" style="569" bestFit="1" customWidth="1"/>
    <col min="1799" max="1802" width="13" style="569" bestFit="1" customWidth="1"/>
    <col min="1803" max="1806" width="12.85546875" style="569" bestFit="1" customWidth="1"/>
    <col min="1807" max="1807" width="16.5703125" style="569" customWidth="1"/>
    <col min="1808" max="2048" width="13" style="569"/>
    <col min="2049" max="2049" width="21.140625" style="569" bestFit="1" customWidth="1"/>
    <col min="2050" max="2050" width="30.28515625" style="569" bestFit="1" customWidth="1"/>
    <col min="2051" max="2052" width="13" style="569" bestFit="1" customWidth="1"/>
    <col min="2053" max="2054" width="12.85546875" style="569" bestFit="1" customWidth="1"/>
    <col min="2055" max="2058" width="13" style="569" bestFit="1" customWidth="1"/>
    <col min="2059" max="2062" width="12.85546875" style="569" bestFit="1" customWidth="1"/>
    <col min="2063" max="2063" width="16.5703125" style="569" customWidth="1"/>
    <col min="2064" max="2304" width="13" style="569"/>
    <col min="2305" max="2305" width="21.140625" style="569" bestFit="1" customWidth="1"/>
    <col min="2306" max="2306" width="30.28515625" style="569" bestFit="1" customWidth="1"/>
    <col min="2307" max="2308" width="13" style="569" bestFit="1" customWidth="1"/>
    <col min="2309" max="2310" width="12.85546875" style="569" bestFit="1" customWidth="1"/>
    <col min="2311" max="2314" width="13" style="569" bestFit="1" customWidth="1"/>
    <col min="2315" max="2318" width="12.85546875" style="569" bestFit="1" customWidth="1"/>
    <col min="2319" max="2319" width="16.5703125" style="569" customWidth="1"/>
    <col min="2320" max="2560" width="13" style="569"/>
    <col min="2561" max="2561" width="21.140625" style="569" bestFit="1" customWidth="1"/>
    <col min="2562" max="2562" width="30.28515625" style="569" bestFit="1" customWidth="1"/>
    <col min="2563" max="2564" width="13" style="569" bestFit="1" customWidth="1"/>
    <col min="2565" max="2566" width="12.85546875" style="569" bestFit="1" customWidth="1"/>
    <col min="2567" max="2570" width="13" style="569" bestFit="1" customWidth="1"/>
    <col min="2571" max="2574" width="12.85546875" style="569" bestFit="1" customWidth="1"/>
    <col min="2575" max="2575" width="16.5703125" style="569" customWidth="1"/>
    <col min="2576" max="2816" width="13" style="569"/>
    <col min="2817" max="2817" width="21.140625" style="569" bestFit="1" customWidth="1"/>
    <col min="2818" max="2818" width="30.28515625" style="569" bestFit="1" customWidth="1"/>
    <col min="2819" max="2820" width="13" style="569" bestFit="1" customWidth="1"/>
    <col min="2821" max="2822" width="12.85546875" style="569" bestFit="1" customWidth="1"/>
    <col min="2823" max="2826" width="13" style="569" bestFit="1" customWidth="1"/>
    <col min="2827" max="2830" width="12.85546875" style="569" bestFit="1" customWidth="1"/>
    <col min="2831" max="2831" width="16.5703125" style="569" customWidth="1"/>
    <col min="2832" max="3072" width="13" style="569"/>
    <col min="3073" max="3073" width="21.140625" style="569" bestFit="1" customWidth="1"/>
    <col min="3074" max="3074" width="30.28515625" style="569" bestFit="1" customWidth="1"/>
    <col min="3075" max="3076" width="13" style="569" bestFit="1" customWidth="1"/>
    <col min="3077" max="3078" width="12.85546875" style="569" bestFit="1" customWidth="1"/>
    <col min="3079" max="3082" width="13" style="569" bestFit="1" customWidth="1"/>
    <col min="3083" max="3086" width="12.85546875" style="569" bestFit="1" customWidth="1"/>
    <col min="3087" max="3087" width="16.5703125" style="569" customWidth="1"/>
    <col min="3088" max="3328" width="13" style="569"/>
    <col min="3329" max="3329" width="21.140625" style="569" bestFit="1" customWidth="1"/>
    <col min="3330" max="3330" width="30.28515625" style="569" bestFit="1" customWidth="1"/>
    <col min="3331" max="3332" width="13" style="569" bestFit="1" customWidth="1"/>
    <col min="3333" max="3334" width="12.85546875" style="569" bestFit="1" customWidth="1"/>
    <col min="3335" max="3338" width="13" style="569" bestFit="1" customWidth="1"/>
    <col min="3339" max="3342" width="12.85546875" style="569" bestFit="1" customWidth="1"/>
    <col min="3343" max="3343" width="16.5703125" style="569" customWidth="1"/>
    <col min="3344" max="3584" width="13" style="569"/>
    <col min="3585" max="3585" width="21.140625" style="569" bestFit="1" customWidth="1"/>
    <col min="3586" max="3586" width="30.28515625" style="569" bestFit="1" customWidth="1"/>
    <col min="3587" max="3588" width="13" style="569" bestFit="1" customWidth="1"/>
    <col min="3589" max="3590" width="12.85546875" style="569" bestFit="1" customWidth="1"/>
    <col min="3591" max="3594" width="13" style="569" bestFit="1" customWidth="1"/>
    <col min="3595" max="3598" width="12.85546875" style="569" bestFit="1" customWidth="1"/>
    <col min="3599" max="3599" width="16.5703125" style="569" customWidth="1"/>
    <col min="3600" max="3840" width="13" style="569"/>
    <col min="3841" max="3841" width="21.140625" style="569" bestFit="1" customWidth="1"/>
    <col min="3842" max="3842" width="30.28515625" style="569" bestFit="1" customWidth="1"/>
    <col min="3843" max="3844" width="13" style="569" bestFit="1" customWidth="1"/>
    <col min="3845" max="3846" width="12.85546875" style="569" bestFit="1" customWidth="1"/>
    <col min="3847" max="3850" width="13" style="569" bestFit="1" customWidth="1"/>
    <col min="3851" max="3854" width="12.85546875" style="569" bestFit="1" customWidth="1"/>
    <col min="3855" max="3855" width="16.5703125" style="569" customWidth="1"/>
    <col min="3856" max="4096" width="13" style="569"/>
    <col min="4097" max="4097" width="21.140625" style="569" bestFit="1" customWidth="1"/>
    <col min="4098" max="4098" width="30.28515625" style="569" bestFit="1" customWidth="1"/>
    <col min="4099" max="4100" width="13" style="569" bestFit="1" customWidth="1"/>
    <col min="4101" max="4102" width="12.85546875" style="569" bestFit="1" customWidth="1"/>
    <col min="4103" max="4106" width="13" style="569" bestFit="1" customWidth="1"/>
    <col min="4107" max="4110" width="12.85546875" style="569" bestFit="1" customWidth="1"/>
    <col min="4111" max="4111" width="16.5703125" style="569" customWidth="1"/>
    <col min="4112" max="4352" width="13" style="569"/>
    <col min="4353" max="4353" width="21.140625" style="569" bestFit="1" customWidth="1"/>
    <col min="4354" max="4354" width="30.28515625" style="569" bestFit="1" customWidth="1"/>
    <col min="4355" max="4356" width="13" style="569" bestFit="1" customWidth="1"/>
    <col min="4357" max="4358" width="12.85546875" style="569" bestFit="1" customWidth="1"/>
    <col min="4359" max="4362" width="13" style="569" bestFit="1" customWidth="1"/>
    <col min="4363" max="4366" width="12.85546875" style="569" bestFit="1" customWidth="1"/>
    <col min="4367" max="4367" width="16.5703125" style="569" customWidth="1"/>
    <col min="4368" max="4608" width="13" style="569"/>
    <col min="4609" max="4609" width="21.140625" style="569" bestFit="1" customWidth="1"/>
    <col min="4610" max="4610" width="30.28515625" style="569" bestFit="1" customWidth="1"/>
    <col min="4611" max="4612" width="13" style="569" bestFit="1" customWidth="1"/>
    <col min="4613" max="4614" width="12.85546875" style="569" bestFit="1" customWidth="1"/>
    <col min="4615" max="4618" width="13" style="569" bestFit="1" customWidth="1"/>
    <col min="4619" max="4622" width="12.85546875" style="569" bestFit="1" customWidth="1"/>
    <col min="4623" max="4623" width="16.5703125" style="569" customWidth="1"/>
    <col min="4624" max="4864" width="13" style="569"/>
    <col min="4865" max="4865" width="21.140625" style="569" bestFit="1" customWidth="1"/>
    <col min="4866" max="4866" width="30.28515625" style="569" bestFit="1" customWidth="1"/>
    <col min="4867" max="4868" width="13" style="569" bestFit="1" customWidth="1"/>
    <col min="4869" max="4870" width="12.85546875" style="569" bestFit="1" customWidth="1"/>
    <col min="4871" max="4874" width="13" style="569" bestFit="1" customWidth="1"/>
    <col min="4875" max="4878" width="12.85546875" style="569" bestFit="1" customWidth="1"/>
    <col min="4879" max="4879" width="16.5703125" style="569" customWidth="1"/>
    <col min="4880" max="5120" width="13" style="569"/>
    <col min="5121" max="5121" width="21.140625" style="569" bestFit="1" customWidth="1"/>
    <col min="5122" max="5122" width="30.28515625" style="569" bestFit="1" customWidth="1"/>
    <col min="5123" max="5124" width="13" style="569" bestFit="1" customWidth="1"/>
    <col min="5125" max="5126" width="12.85546875" style="569" bestFit="1" customWidth="1"/>
    <col min="5127" max="5130" width="13" style="569" bestFit="1" customWidth="1"/>
    <col min="5131" max="5134" width="12.85546875" style="569" bestFit="1" customWidth="1"/>
    <col min="5135" max="5135" width="16.5703125" style="569" customWidth="1"/>
    <col min="5136" max="5376" width="13" style="569"/>
    <col min="5377" max="5377" width="21.140625" style="569" bestFit="1" customWidth="1"/>
    <col min="5378" max="5378" width="30.28515625" style="569" bestFit="1" customWidth="1"/>
    <col min="5379" max="5380" width="13" style="569" bestFit="1" customWidth="1"/>
    <col min="5381" max="5382" width="12.85546875" style="569" bestFit="1" customWidth="1"/>
    <col min="5383" max="5386" width="13" style="569" bestFit="1" customWidth="1"/>
    <col min="5387" max="5390" width="12.85546875" style="569" bestFit="1" customWidth="1"/>
    <col min="5391" max="5391" width="16.5703125" style="569" customWidth="1"/>
    <col min="5392" max="5632" width="13" style="569"/>
    <col min="5633" max="5633" width="21.140625" style="569" bestFit="1" customWidth="1"/>
    <col min="5634" max="5634" width="30.28515625" style="569" bestFit="1" customWidth="1"/>
    <col min="5635" max="5636" width="13" style="569" bestFit="1" customWidth="1"/>
    <col min="5637" max="5638" width="12.85546875" style="569" bestFit="1" customWidth="1"/>
    <col min="5639" max="5642" width="13" style="569" bestFit="1" customWidth="1"/>
    <col min="5643" max="5646" width="12.85546875" style="569" bestFit="1" customWidth="1"/>
    <col min="5647" max="5647" width="16.5703125" style="569" customWidth="1"/>
    <col min="5648" max="5888" width="13" style="569"/>
    <col min="5889" max="5889" width="21.140625" style="569" bestFit="1" customWidth="1"/>
    <col min="5890" max="5890" width="30.28515625" style="569" bestFit="1" customWidth="1"/>
    <col min="5891" max="5892" width="13" style="569" bestFit="1" customWidth="1"/>
    <col min="5893" max="5894" width="12.85546875" style="569" bestFit="1" customWidth="1"/>
    <col min="5895" max="5898" width="13" style="569" bestFit="1" customWidth="1"/>
    <col min="5899" max="5902" width="12.85546875" style="569" bestFit="1" customWidth="1"/>
    <col min="5903" max="5903" width="16.5703125" style="569" customWidth="1"/>
    <col min="5904" max="6144" width="13" style="569"/>
    <col min="6145" max="6145" width="21.140625" style="569" bestFit="1" customWidth="1"/>
    <col min="6146" max="6146" width="30.28515625" style="569" bestFit="1" customWidth="1"/>
    <col min="6147" max="6148" width="13" style="569" bestFit="1" customWidth="1"/>
    <col min="6149" max="6150" width="12.85546875" style="569" bestFit="1" customWidth="1"/>
    <col min="6151" max="6154" width="13" style="569" bestFit="1" customWidth="1"/>
    <col min="6155" max="6158" width="12.85546875" style="569" bestFit="1" customWidth="1"/>
    <col min="6159" max="6159" width="16.5703125" style="569" customWidth="1"/>
    <col min="6160" max="6400" width="13" style="569"/>
    <col min="6401" max="6401" width="21.140625" style="569" bestFit="1" customWidth="1"/>
    <col min="6402" max="6402" width="30.28515625" style="569" bestFit="1" customWidth="1"/>
    <col min="6403" max="6404" width="13" style="569" bestFit="1" customWidth="1"/>
    <col min="6405" max="6406" width="12.85546875" style="569" bestFit="1" customWidth="1"/>
    <col min="6407" max="6410" width="13" style="569" bestFit="1" customWidth="1"/>
    <col min="6411" max="6414" width="12.85546875" style="569" bestFit="1" customWidth="1"/>
    <col min="6415" max="6415" width="16.5703125" style="569" customWidth="1"/>
    <col min="6416" max="6656" width="13" style="569"/>
    <col min="6657" max="6657" width="21.140625" style="569" bestFit="1" customWidth="1"/>
    <col min="6658" max="6658" width="30.28515625" style="569" bestFit="1" customWidth="1"/>
    <col min="6659" max="6660" width="13" style="569" bestFit="1" customWidth="1"/>
    <col min="6661" max="6662" width="12.85546875" style="569" bestFit="1" customWidth="1"/>
    <col min="6663" max="6666" width="13" style="569" bestFit="1" customWidth="1"/>
    <col min="6667" max="6670" width="12.85546875" style="569" bestFit="1" customWidth="1"/>
    <col min="6671" max="6671" width="16.5703125" style="569" customWidth="1"/>
    <col min="6672" max="6912" width="13" style="569"/>
    <col min="6913" max="6913" width="21.140625" style="569" bestFit="1" customWidth="1"/>
    <col min="6914" max="6914" width="30.28515625" style="569" bestFit="1" customWidth="1"/>
    <col min="6915" max="6916" width="13" style="569" bestFit="1" customWidth="1"/>
    <col min="6917" max="6918" width="12.85546875" style="569" bestFit="1" customWidth="1"/>
    <col min="6919" max="6922" width="13" style="569" bestFit="1" customWidth="1"/>
    <col min="6923" max="6926" width="12.85546875" style="569" bestFit="1" customWidth="1"/>
    <col min="6927" max="6927" width="16.5703125" style="569" customWidth="1"/>
    <col min="6928" max="7168" width="13" style="569"/>
    <col min="7169" max="7169" width="21.140625" style="569" bestFit="1" customWidth="1"/>
    <col min="7170" max="7170" width="30.28515625" style="569" bestFit="1" customWidth="1"/>
    <col min="7171" max="7172" width="13" style="569" bestFit="1" customWidth="1"/>
    <col min="7173" max="7174" width="12.85546875" style="569" bestFit="1" customWidth="1"/>
    <col min="7175" max="7178" width="13" style="569" bestFit="1" customWidth="1"/>
    <col min="7179" max="7182" width="12.85546875" style="569" bestFit="1" customWidth="1"/>
    <col min="7183" max="7183" width="16.5703125" style="569" customWidth="1"/>
    <col min="7184" max="7424" width="13" style="569"/>
    <col min="7425" max="7425" width="21.140625" style="569" bestFit="1" customWidth="1"/>
    <col min="7426" max="7426" width="30.28515625" style="569" bestFit="1" customWidth="1"/>
    <col min="7427" max="7428" width="13" style="569" bestFit="1" customWidth="1"/>
    <col min="7429" max="7430" width="12.85546875" style="569" bestFit="1" customWidth="1"/>
    <col min="7431" max="7434" width="13" style="569" bestFit="1" customWidth="1"/>
    <col min="7435" max="7438" width="12.85546875" style="569" bestFit="1" customWidth="1"/>
    <col min="7439" max="7439" width="16.5703125" style="569" customWidth="1"/>
    <col min="7440" max="7680" width="13" style="569"/>
    <col min="7681" max="7681" width="21.140625" style="569" bestFit="1" customWidth="1"/>
    <col min="7682" max="7682" width="30.28515625" style="569" bestFit="1" customWidth="1"/>
    <col min="7683" max="7684" width="13" style="569" bestFit="1" customWidth="1"/>
    <col min="7685" max="7686" width="12.85546875" style="569" bestFit="1" customWidth="1"/>
    <col min="7687" max="7690" width="13" style="569" bestFit="1" customWidth="1"/>
    <col min="7691" max="7694" width="12.85546875" style="569" bestFit="1" customWidth="1"/>
    <col min="7695" max="7695" width="16.5703125" style="569" customWidth="1"/>
    <col min="7696" max="7936" width="13" style="569"/>
    <col min="7937" max="7937" width="21.140625" style="569" bestFit="1" customWidth="1"/>
    <col min="7938" max="7938" width="30.28515625" style="569" bestFit="1" customWidth="1"/>
    <col min="7939" max="7940" width="13" style="569" bestFit="1" customWidth="1"/>
    <col min="7941" max="7942" width="12.85546875" style="569" bestFit="1" customWidth="1"/>
    <col min="7943" max="7946" width="13" style="569" bestFit="1" customWidth="1"/>
    <col min="7947" max="7950" width="12.85546875" style="569" bestFit="1" customWidth="1"/>
    <col min="7951" max="7951" width="16.5703125" style="569" customWidth="1"/>
    <col min="7952" max="8192" width="13" style="569"/>
    <col min="8193" max="8193" width="21.140625" style="569" bestFit="1" customWidth="1"/>
    <col min="8194" max="8194" width="30.28515625" style="569" bestFit="1" customWidth="1"/>
    <col min="8195" max="8196" width="13" style="569" bestFit="1" customWidth="1"/>
    <col min="8197" max="8198" width="12.85546875" style="569" bestFit="1" customWidth="1"/>
    <col min="8199" max="8202" width="13" style="569" bestFit="1" customWidth="1"/>
    <col min="8203" max="8206" width="12.85546875" style="569" bestFit="1" customWidth="1"/>
    <col min="8207" max="8207" width="16.5703125" style="569" customWidth="1"/>
    <col min="8208" max="8448" width="13" style="569"/>
    <col min="8449" max="8449" width="21.140625" style="569" bestFit="1" customWidth="1"/>
    <col min="8450" max="8450" width="30.28515625" style="569" bestFit="1" customWidth="1"/>
    <col min="8451" max="8452" width="13" style="569" bestFit="1" customWidth="1"/>
    <col min="8453" max="8454" width="12.85546875" style="569" bestFit="1" customWidth="1"/>
    <col min="8455" max="8458" width="13" style="569" bestFit="1" customWidth="1"/>
    <col min="8459" max="8462" width="12.85546875" style="569" bestFit="1" customWidth="1"/>
    <col min="8463" max="8463" width="16.5703125" style="569" customWidth="1"/>
    <col min="8464" max="8704" width="13" style="569"/>
    <col min="8705" max="8705" width="21.140625" style="569" bestFit="1" customWidth="1"/>
    <col min="8706" max="8706" width="30.28515625" style="569" bestFit="1" customWidth="1"/>
    <col min="8707" max="8708" width="13" style="569" bestFit="1" customWidth="1"/>
    <col min="8709" max="8710" width="12.85546875" style="569" bestFit="1" customWidth="1"/>
    <col min="8711" max="8714" width="13" style="569" bestFit="1" customWidth="1"/>
    <col min="8715" max="8718" width="12.85546875" style="569" bestFit="1" customWidth="1"/>
    <col min="8719" max="8719" width="16.5703125" style="569" customWidth="1"/>
    <col min="8720" max="8960" width="13" style="569"/>
    <col min="8961" max="8961" width="21.140625" style="569" bestFit="1" customWidth="1"/>
    <col min="8962" max="8962" width="30.28515625" style="569" bestFit="1" customWidth="1"/>
    <col min="8963" max="8964" width="13" style="569" bestFit="1" customWidth="1"/>
    <col min="8965" max="8966" width="12.85546875" style="569" bestFit="1" customWidth="1"/>
    <col min="8967" max="8970" width="13" style="569" bestFit="1" customWidth="1"/>
    <col min="8971" max="8974" width="12.85546875" style="569" bestFit="1" customWidth="1"/>
    <col min="8975" max="8975" width="16.5703125" style="569" customWidth="1"/>
    <col min="8976" max="9216" width="13" style="569"/>
    <col min="9217" max="9217" width="21.140625" style="569" bestFit="1" customWidth="1"/>
    <col min="9218" max="9218" width="30.28515625" style="569" bestFit="1" customWidth="1"/>
    <col min="9219" max="9220" width="13" style="569" bestFit="1" customWidth="1"/>
    <col min="9221" max="9222" width="12.85546875" style="569" bestFit="1" customWidth="1"/>
    <col min="9223" max="9226" width="13" style="569" bestFit="1" customWidth="1"/>
    <col min="9227" max="9230" width="12.85546875" style="569" bestFit="1" customWidth="1"/>
    <col min="9231" max="9231" width="16.5703125" style="569" customWidth="1"/>
    <col min="9232" max="9472" width="13" style="569"/>
    <col min="9473" max="9473" width="21.140625" style="569" bestFit="1" customWidth="1"/>
    <col min="9474" max="9474" width="30.28515625" style="569" bestFit="1" customWidth="1"/>
    <col min="9475" max="9476" width="13" style="569" bestFit="1" customWidth="1"/>
    <col min="9477" max="9478" width="12.85546875" style="569" bestFit="1" customWidth="1"/>
    <col min="9479" max="9482" width="13" style="569" bestFit="1" customWidth="1"/>
    <col min="9483" max="9486" width="12.85546875" style="569" bestFit="1" customWidth="1"/>
    <col min="9487" max="9487" width="16.5703125" style="569" customWidth="1"/>
    <col min="9488" max="9728" width="13" style="569"/>
    <col min="9729" max="9729" width="21.140625" style="569" bestFit="1" customWidth="1"/>
    <col min="9730" max="9730" width="30.28515625" style="569" bestFit="1" customWidth="1"/>
    <col min="9731" max="9732" width="13" style="569" bestFit="1" customWidth="1"/>
    <col min="9733" max="9734" width="12.85546875" style="569" bestFit="1" customWidth="1"/>
    <col min="9735" max="9738" width="13" style="569" bestFit="1" customWidth="1"/>
    <col min="9739" max="9742" width="12.85546875" style="569" bestFit="1" customWidth="1"/>
    <col min="9743" max="9743" width="16.5703125" style="569" customWidth="1"/>
    <col min="9744" max="9984" width="13" style="569"/>
    <col min="9985" max="9985" width="21.140625" style="569" bestFit="1" customWidth="1"/>
    <col min="9986" max="9986" width="30.28515625" style="569" bestFit="1" customWidth="1"/>
    <col min="9987" max="9988" width="13" style="569" bestFit="1" customWidth="1"/>
    <col min="9989" max="9990" width="12.85546875" style="569" bestFit="1" customWidth="1"/>
    <col min="9991" max="9994" width="13" style="569" bestFit="1" customWidth="1"/>
    <col min="9995" max="9998" width="12.85546875" style="569" bestFit="1" customWidth="1"/>
    <col min="9999" max="9999" width="16.5703125" style="569" customWidth="1"/>
    <col min="10000" max="10240" width="13" style="569"/>
    <col min="10241" max="10241" width="21.140625" style="569" bestFit="1" customWidth="1"/>
    <col min="10242" max="10242" width="30.28515625" style="569" bestFit="1" customWidth="1"/>
    <col min="10243" max="10244" width="13" style="569" bestFit="1" customWidth="1"/>
    <col min="10245" max="10246" width="12.85546875" style="569" bestFit="1" customWidth="1"/>
    <col min="10247" max="10250" width="13" style="569" bestFit="1" customWidth="1"/>
    <col min="10251" max="10254" width="12.85546875" style="569" bestFit="1" customWidth="1"/>
    <col min="10255" max="10255" width="16.5703125" style="569" customWidth="1"/>
    <col min="10256" max="10496" width="13" style="569"/>
    <col min="10497" max="10497" width="21.140625" style="569" bestFit="1" customWidth="1"/>
    <col min="10498" max="10498" width="30.28515625" style="569" bestFit="1" customWidth="1"/>
    <col min="10499" max="10500" width="13" style="569" bestFit="1" customWidth="1"/>
    <col min="10501" max="10502" width="12.85546875" style="569" bestFit="1" customWidth="1"/>
    <col min="10503" max="10506" width="13" style="569" bestFit="1" customWidth="1"/>
    <col min="10507" max="10510" width="12.85546875" style="569" bestFit="1" customWidth="1"/>
    <col min="10511" max="10511" width="16.5703125" style="569" customWidth="1"/>
    <col min="10512" max="10752" width="13" style="569"/>
    <col min="10753" max="10753" width="21.140625" style="569" bestFit="1" customWidth="1"/>
    <col min="10754" max="10754" width="30.28515625" style="569" bestFit="1" customWidth="1"/>
    <col min="10755" max="10756" width="13" style="569" bestFit="1" customWidth="1"/>
    <col min="10757" max="10758" width="12.85546875" style="569" bestFit="1" customWidth="1"/>
    <col min="10759" max="10762" width="13" style="569" bestFit="1" customWidth="1"/>
    <col min="10763" max="10766" width="12.85546875" style="569" bestFit="1" customWidth="1"/>
    <col min="10767" max="10767" width="16.5703125" style="569" customWidth="1"/>
    <col min="10768" max="11008" width="13" style="569"/>
    <col min="11009" max="11009" width="21.140625" style="569" bestFit="1" customWidth="1"/>
    <col min="11010" max="11010" width="30.28515625" style="569" bestFit="1" customWidth="1"/>
    <col min="11011" max="11012" width="13" style="569" bestFit="1" customWidth="1"/>
    <col min="11013" max="11014" width="12.85546875" style="569" bestFit="1" customWidth="1"/>
    <col min="11015" max="11018" width="13" style="569" bestFit="1" customWidth="1"/>
    <col min="11019" max="11022" width="12.85546875" style="569" bestFit="1" customWidth="1"/>
    <col min="11023" max="11023" width="16.5703125" style="569" customWidth="1"/>
    <col min="11024" max="11264" width="13" style="569"/>
    <col min="11265" max="11265" width="21.140625" style="569" bestFit="1" customWidth="1"/>
    <col min="11266" max="11266" width="30.28515625" style="569" bestFit="1" customWidth="1"/>
    <col min="11267" max="11268" width="13" style="569" bestFit="1" customWidth="1"/>
    <col min="11269" max="11270" width="12.85546875" style="569" bestFit="1" customWidth="1"/>
    <col min="11271" max="11274" width="13" style="569" bestFit="1" customWidth="1"/>
    <col min="11275" max="11278" width="12.85546875" style="569" bestFit="1" customWidth="1"/>
    <col min="11279" max="11279" width="16.5703125" style="569" customWidth="1"/>
    <col min="11280" max="11520" width="13" style="569"/>
    <col min="11521" max="11521" width="21.140625" style="569" bestFit="1" customWidth="1"/>
    <col min="11522" max="11522" width="30.28515625" style="569" bestFit="1" customWidth="1"/>
    <col min="11523" max="11524" width="13" style="569" bestFit="1" customWidth="1"/>
    <col min="11525" max="11526" width="12.85546875" style="569" bestFit="1" customWidth="1"/>
    <col min="11527" max="11530" width="13" style="569" bestFit="1" customWidth="1"/>
    <col min="11531" max="11534" width="12.85546875" style="569" bestFit="1" customWidth="1"/>
    <col min="11535" max="11535" width="16.5703125" style="569" customWidth="1"/>
    <col min="11536" max="11776" width="13" style="569"/>
    <col min="11777" max="11777" width="21.140625" style="569" bestFit="1" customWidth="1"/>
    <col min="11778" max="11778" width="30.28515625" style="569" bestFit="1" customWidth="1"/>
    <col min="11779" max="11780" width="13" style="569" bestFit="1" customWidth="1"/>
    <col min="11781" max="11782" width="12.85546875" style="569" bestFit="1" customWidth="1"/>
    <col min="11783" max="11786" width="13" style="569" bestFit="1" customWidth="1"/>
    <col min="11787" max="11790" width="12.85546875" style="569" bestFit="1" customWidth="1"/>
    <col min="11791" max="11791" width="16.5703125" style="569" customWidth="1"/>
    <col min="11792" max="12032" width="13" style="569"/>
    <col min="12033" max="12033" width="21.140625" style="569" bestFit="1" customWidth="1"/>
    <col min="12034" max="12034" width="30.28515625" style="569" bestFit="1" customWidth="1"/>
    <col min="12035" max="12036" width="13" style="569" bestFit="1" customWidth="1"/>
    <col min="12037" max="12038" width="12.85546875" style="569" bestFit="1" customWidth="1"/>
    <col min="12039" max="12042" width="13" style="569" bestFit="1" customWidth="1"/>
    <col min="12043" max="12046" width="12.85546875" style="569" bestFit="1" customWidth="1"/>
    <col min="12047" max="12047" width="16.5703125" style="569" customWidth="1"/>
    <col min="12048" max="12288" width="13" style="569"/>
    <col min="12289" max="12289" width="21.140625" style="569" bestFit="1" customWidth="1"/>
    <col min="12290" max="12290" width="30.28515625" style="569" bestFit="1" customWidth="1"/>
    <col min="12291" max="12292" width="13" style="569" bestFit="1" customWidth="1"/>
    <col min="12293" max="12294" width="12.85546875" style="569" bestFit="1" customWidth="1"/>
    <col min="12295" max="12298" width="13" style="569" bestFit="1" customWidth="1"/>
    <col min="12299" max="12302" width="12.85546875" style="569" bestFit="1" customWidth="1"/>
    <col min="12303" max="12303" width="16.5703125" style="569" customWidth="1"/>
    <col min="12304" max="12544" width="13" style="569"/>
    <col min="12545" max="12545" width="21.140625" style="569" bestFit="1" customWidth="1"/>
    <col min="12546" max="12546" width="30.28515625" style="569" bestFit="1" customWidth="1"/>
    <col min="12547" max="12548" width="13" style="569" bestFit="1" customWidth="1"/>
    <col min="12549" max="12550" width="12.85546875" style="569" bestFit="1" customWidth="1"/>
    <col min="12551" max="12554" width="13" style="569" bestFit="1" customWidth="1"/>
    <col min="12555" max="12558" width="12.85546875" style="569" bestFit="1" customWidth="1"/>
    <col min="12559" max="12559" width="16.5703125" style="569" customWidth="1"/>
    <col min="12560" max="12800" width="13" style="569"/>
    <col min="12801" max="12801" width="21.140625" style="569" bestFit="1" customWidth="1"/>
    <col min="12802" max="12802" width="30.28515625" style="569" bestFit="1" customWidth="1"/>
    <col min="12803" max="12804" width="13" style="569" bestFit="1" customWidth="1"/>
    <col min="12805" max="12806" width="12.85546875" style="569" bestFit="1" customWidth="1"/>
    <col min="12807" max="12810" width="13" style="569" bestFit="1" customWidth="1"/>
    <col min="12811" max="12814" width="12.85546875" style="569" bestFit="1" customWidth="1"/>
    <col min="12815" max="12815" width="16.5703125" style="569" customWidth="1"/>
    <col min="12816" max="13056" width="13" style="569"/>
    <col min="13057" max="13057" width="21.140625" style="569" bestFit="1" customWidth="1"/>
    <col min="13058" max="13058" width="30.28515625" style="569" bestFit="1" customWidth="1"/>
    <col min="13059" max="13060" width="13" style="569" bestFit="1" customWidth="1"/>
    <col min="13061" max="13062" width="12.85546875" style="569" bestFit="1" customWidth="1"/>
    <col min="13063" max="13066" width="13" style="569" bestFit="1" customWidth="1"/>
    <col min="13067" max="13070" width="12.85546875" style="569" bestFit="1" customWidth="1"/>
    <col min="13071" max="13071" width="16.5703125" style="569" customWidth="1"/>
    <col min="13072" max="13312" width="13" style="569"/>
    <col min="13313" max="13313" width="21.140625" style="569" bestFit="1" customWidth="1"/>
    <col min="13314" max="13314" width="30.28515625" style="569" bestFit="1" customWidth="1"/>
    <col min="13315" max="13316" width="13" style="569" bestFit="1" customWidth="1"/>
    <col min="13317" max="13318" width="12.85546875" style="569" bestFit="1" customWidth="1"/>
    <col min="13319" max="13322" width="13" style="569" bestFit="1" customWidth="1"/>
    <col min="13323" max="13326" width="12.85546875" style="569" bestFit="1" customWidth="1"/>
    <col min="13327" max="13327" width="16.5703125" style="569" customWidth="1"/>
    <col min="13328" max="13568" width="13" style="569"/>
    <col min="13569" max="13569" width="21.140625" style="569" bestFit="1" customWidth="1"/>
    <col min="13570" max="13570" width="30.28515625" style="569" bestFit="1" customWidth="1"/>
    <col min="13571" max="13572" width="13" style="569" bestFit="1" customWidth="1"/>
    <col min="13573" max="13574" width="12.85546875" style="569" bestFit="1" customWidth="1"/>
    <col min="13575" max="13578" width="13" style="569" bestFit="1" customWidth="1"/>
    <col min="13579" max="13582" width="12.85546875" style="569" bestFit="1" customWidth="1"/>
    <col min="13583" max="13583" width="16.5703125" style="569" customWidth="1"/>
    <col min="13584" max="13824" width="13" style="569"/>
    <col min="13825" max="13825" width="21.140625" style="569" bestFit="1" customWidth="1"/>
    <col min="13826" max="13826" width="30.28515625" style="569" bestFit="1" customWidth="1"/>
    <col min="13827" max="13828" width="13" style="569" bestFit="1" customWidth="1"/>
    <col min="13829" max="13830" width="12.85546875" style="569" bestFit="1" customWidth="1"/>
    <col min="13831" max="13834" width="13" style="569" bestFit="1" customWidth="1"/>
    <col min="13835" max="13838" width="12.85546875" style="569" bestFit="1" customWidth="1"/>
    <col min="13839" max="13839" width="16.5703125" style="569" customWidth="1"/>
    <col min="13840" max="14080" width="13" style="569"/>
    <col min="14081" max="14081" width="21.140625" style="569" bestFit="1" customWidth="1"/>
    <col min="14082" max="14082" width="30.28515625" style="569" bestFit="1" customWidth="1"/>
    <col min="14083" max="14084" width="13" style="569" bestFit="1" customWidth="1"/>
    <col min="14085" max="14086" width="12.85546875" style="569" bestFit="1" customWidth="1"/>
    <col min="14087" max="14090" width="13" style="569" bestFit="1" customWidth="1"/>
    <col min="14091" max="14094" width="12.85546875" style="569" bestFit="1" customWidth="1"/>
    <col min="14095" max="14095" width="16.5703125" style="569" customWidth="1"/>
    <col min="14096" max="14336" width="13" style="569"/>
    <col min="14337" max="14337" width="21.140625" style="569" bestFit="1" customWidth="1"/>
    <col min="14338" max="14338" width="30.28515625" style="569" bestFit="1" customWidth="1"/>
    <col min="14339" max="14340" width="13" style="569" bestFit="1" customWidth="1"/>
    <col min="14341" max="14342" width="12.85546875" style="569" bestFit="1" customWidth="1"/>
    <col min="14343" max="14346" width="13" style="569" bestFit="1" customWidth="1"/>
    <col min="14347" max="14350" width="12.85546875" style="569" bestFit="1" customWidth="1"/>
    <col min="14351" max="14351" width="16.5703125" style="569" customWidth="1"/>
    <col min="14352" max="14592" width="13" style="569"/>
    <col min="14593" max="14593" width="21.140625" style="569" bestFit="1" customWidth="1"/>
    <col min="14594" max="14594" width="30.28515625" style="569" bestFit="1" customWidth="1"/>
    <col min="14595" max="14596" width="13" style="569" bestFit="1" customWidth="1"/>
    <col min="14597" max="14598" width="12.85546875" style="569" bestFit="1" customWidth="1"/>
    <col min="14599" max="14602" width="13" style="569" bestFit="1" customWidth="1"/>
    <col min="14603" max="14606" width="12.85546875" style="569" bestFit="1" customWidth="1"/>
    <col min="14607" max="14607" width="16.5703125" style="569" customWidth="1"/>
    <col min="14608" max="14848" width="13" style="569"/>
    <col min="14849" max="14849" width="21.140625" style="569" bestFit="1" customWidth="1"/>
    <col min="14850" max="14850" width="30.28515625" style="569" bestFit="1" customWidth="1"/>
    <col min="14851" max="14852" width="13" style="569" bestFit="1" customWidth="1"/>
    <col min="14853" max="14854" width="12.85546875" style="569" bestFit="1" customWidth="1"/>
    <col min="14855" max="14858" width="13" style="569" bestFit="1" customWidth="1"/>
    <col min="14859" max="14862" width="12.85546875" style="569" bestFit="1" customWidth="1"/>
    <col min="14863" max="14863" width="16.5703125" style="569" customWidth="1"/>
    <col min="14864" max="15104" width="13" style="569"/>
    <col min="15105" max="15105" width="21.140625" style="569" bestFit="1" customWidth="1"/>
    <col min="15106" max="15106" width="30.28515625" style="569" bestFit="1" customWidth="1"/>
    <col min="15107" max="15108" width="13" style="569" bestFit="1" customWidth="1"/>
    <col min="15109" max="15110" width="12.85546875" style="569" bestFit="1" customWidth="1"/>
    <col min="15111" max="15114" width="13" style="569" bestFit="1" customWidth="1"/>
    <col min="15115" max="15118" width="12.85546875" style="569" bestFit="1" customWidth="1"/>
    <col min="15119" max="15119" width="16.5703125" style="569" customWidth="1"/>
    <col min="15120" max="15360" width="13" style="569"/>
    <col min="15361" max="15361" width="21.140625" style="569" bestFit="1" customWidth="1"/>
    <col min="15362" max="15362" width="30.28515625" style="569" bestFit="1" customWidth="1"/>
    <col min="15363" max="15364" width="13" style="569" bestFit="1" customWidth="1"/>
    <col min="15365" max="15366" width="12.85546875" style="569" bestFit="1" customWidth="1"/>
    <col min="15367" max="15370" width="13" style="569" bestFit="1" customWidth="1"/>
    <col min="15371" max="15374" width="12.85546875" style="569" bestFit="1" customWidth="1"/>
    <col min="15375" max="15375" width="16.5703125" style="569" customWidth="1"/>
    <col min="15376" max="15616" width="13" style="569"/>
    <col min="15617" max="15617" width="21.140625" style="569" bestFit="1" customWidth="1"/>
    <col min="15618" max="15618" width="30.28515625" style="569" bestFit="1" customWidth="1"/>
    <col min="15619" max="15620" width="13" style="569" bestFit="1" customWidth="1"/>
    <col min="15621" max="15622" width="12.85546875" style="569" bestFit="1" customWidth="1"/>
    <col min="15623" max="15626" width="13" style="569" bestFit="1" customWidth="1"/>
    <col min="15627" max="15630" width="12.85546875" style="569" bestFit="1" customWidth="1"/>
    <col min="15631" max="15631" width="16.5703125" style="569" customWidth="1"/>
    <col min="15632" max="15872" width="13" style="569"/>
    <col min="15873" max="15873" width="21.140625" style="569" bestFit="1" customWidth="1"/>
    <col min="15874" max="15874" width="30.28515625" style="569" bestFit="1" customWidth="1"/>
    <col min="15875" max="15876" width="13" style="569" bestFit="1" customWidth="1"/>
    <col min="15877" max="15878" width="12.85546875" style="569" bestFit="1" customWidth="1"/>
    <col min="15879" max="15882" width="13" style="569" bestFit="1" customWidth="1"/>
    <col min="15883" max="15886" width="12.85546875" style="569" bestFit="1" customWidth="1"/>
    <col min="15887" max="15887" width="16.5703125" style="569" customWidth="1"/>
    <col min="15888" max="16128" width="13" style="569"/>
    <col min="16129" max="16129" width="21.140625" style="569" bestFit="1" customWidth="1"/>
    <col min="16130" max="16130" width="30.28515625" style="569" bestFit="1" customWidth="1"/>
    <col min="16131" max="16132" width="13" style="569" bestFit="1" customWidth="1"/>
    <col min="16133" max="16134" width="12.85546875" style="569" bestFit="1" customWidth="1"/>
    <col min="16135" max="16138" width="13" style="569" bestFit="1" customWidth="1"/>
    <col min="16139" max="16142" width="12.85546875" style="569" bestFit="1" customWidth="1"/>
    <col min="16143" max="16143" width="16.5703125" style="569" customWidth="1"/>
    <col min="16144" max="16384" width="13" style="569"/>
  </cols>
  <sheetData>
    <row r="1" spans="1:16" ht="24.95" customHeight="1" thickBot="1">
      <c r="A1" s="895" t="s">
        <v>82</v>
      </c>
      <c r="B1" s="896"/>
      <c r="C1" s="896"/>
      <c r="D1" s="896"/>
      <c r="E1" s="896"/>
      <c r="F1" s="896"/>
      <c r="G1" s="896"/>
      <c r="H1" s="896"/>
      <c r="I1" s="896"/>
      <c r="J1" s="896"/>
      <c r="K1" s="896"/>
      <c r="L1" s="896"/>
      <c r="M1" s="896"/>
      <c r="N1" s="896"/>
      <c r="O1" s="897"/>
    </row>
    <row r="2" spans="1:16">
      <c r="A2" s="898" t="s">
        <v>47</v>
      </c>
      <c r="B2" s="900" t="s">
        <v>83</v>
      </c>
      <c r="C2" s="570" t="s">
        <v>84</v>
      </c>
      <c r="D2" s="570" t="s">
        <v>85</v>
      </c>
      <c r="E2" s="570" t="s">
        <v>86</v>
      </c>
      <c r="F2" s="570" t="s">
        <v>87</v>
      </c>
      <c r="G2" s="570" t="s">
        <v>88</v>
      </c>
      <c r="H2" s="570" t="s">
        <v>89</v>
      </c>
      <c r="I2" s="570" t="s">
        <v>90</v>
      </c>
      <c r="J2" s="570" t="s">
        <v>91</v>
      </c>
      <c r="K2" s="570" t="s">
        <v>92</v>
      </c>
      <c r="L2" s="570" t="s">
        <v>93</v>
      </c>
      <c r="M2" s="570" t="s">
        <v>94</v>
      </c>
      <c r="N2" s="570" t="s">
        <v>95</v>
      </c>
      <c r="O2" s="571" t="s">
        <v>16</v>
      </c>
    </row>
    <row r="3" spans="1:16" ht="13.5" thickBot="1">
      <c r="A3" s="899"/>
      <c r="B3" s="901"/>
      <c r="C3" s="572" t="s">
        <v>96</v>
      </c>
      <c r="D3" s="572" t="s">
        <v>96</v>
      </c>
      <c r="E3" s="572" t="s">
        <v>96</v>
      </c>
      <c r="F3" s="572" t="s">
        <v>96</v>
      </c>
      <c r="G3" s="572" t="s">
        <v>96</v>
      </c>
      <c r="H3" s="572" t="s">
        <v>96</v>
      </c>
      <c r="I3" s="572" t="s">
        <v>96</v>
      </c>
      <c r="J3" s="572" t="s">
        <v>96</v>
      </c>
      <c r="K3" s="572" t="s">
        <v>96</v>
      </c>
      <c r="L3" s="572" t="s">
        <v>96</v>
      </c>
      <c r="M3" s="572" t="s">
        <v>96</v>
      </c>
      <c r="N3" s="572" t="s">
        <v>96</v>
      </c>
      <c r="O3" s="573" t="s">
        <v>96</v>
      </c>
    </row>
    <row r="4" spans="1:16" ht="13.5" thickBot="1">
      <c r="A4" s="894" t="s">
        <v>75</v>
      </c>
      <c r="B4" s="574" t="s">
        <v>51</v>
      </c>
      <c r="C4" s="575">
        <v>137.4795</v>
      </c>
      <c r="D4" s="575">
        <v>139.11099999999999</v>
      </c>
      <c r="E4" s="575">
        <v>134.34799999999996</v>
      </c>
      <c r="F4" s="575">
        <v>123.27800000000002</v>
      </c>
      <c r="G4" s="576">
        <v>110.31409090909091</v>
      </c>
      <c r="H4" s="576">
        <v>104.5931818181818</v>
      </c>
      <c r="I4" s="576">
        <v>106.6909090909091</v>
      </c>
      <c r="J4" s="576"/>
      <c r="K4" s="576"/>
      <c r="L4" s="576"/>
      <c r="M4" s="576"/>
      <c r="N4" s="576"/>
      <c r="O4" s="577">
        <v>121.05</v>
      </c>
      <c r="P4" s="578"/>
    </row>
    <row r="5" spans="1:16" ht="13.5" thickBot="1">
      <c r="A5" s="890"/>
      <c r="B5" s="579" t="s">
        <v>52</v>
      </c>
      <c r="C5" s="580">
        <v>149.76428571428571</v>
      </c>
      <c r="D5" s="580">
        <v>157.90142857142857</v>
      </c>
      <c r="E5" s="580">
        <v>156.28125000000003</v>
      </c>
      <c r="F5" s="580">
        <v>137.30250000000001</v>
      </c>
      <c r="G5" s="581">
        <v>128.69749999999999</v>
      </c>
      <c r="H5" s="581">
        <v>127.37875000000001</v>
      </c>
      <c r="I5" s="581">
        <v>133.85285714285715</v>
      </c>
      <c r="J5" s="581"/>
      <c r="K5" s="581"/>
      <c r="L5" s="581"/>
      <c r="M5" s="581"/>
      <c r="N5" s="581"/>
      <c r="O5" s="582">
        <v>141.44999999999999</v>
      </c>
      <c r="P5" s="578"/>
    </row>
    <row r="6" spans="1:16" ht="13.5" thickBot="1">
      <c r="A6" s="890"/>
      <c r="B6" s="579" t="s">
        <v>53</v>
      </c>
      <c r="C6" s="580">
        <v>232.82333333333335</v>
      </c>
      <c r="D6" s="580">
        <v>251.46266666666668</v>
      </c>
      <c r="E6" s="580">
        <v>245.75133333333332</v>
      </c>
      <c r="F6" s="580">
        <v>209.95800000000003</v>
      </c>
      <c r="G6" s="581">
        <v>196.01733333333331</v>
      </c>
      <c r="H6" s="581">
        <v>185.82599999999999</v>
      </c>
      <c r="I6" s="581">
        <v>189.36733333333333</v>
      </c>
      <c r="J6" s="581"/>
      <c r="K6" s="581"/>
      <c r="L6" s="581"/>
      <c r="M6" s="581"/>
      <c r="N6" s="581"/>
      <c r="O6" s="582">
        <v>215.82</v>
      </c>
      <c r="P6" s="578"/>
    </row>
    <row r="7" spans="1:16" s="587" customFormat="1" ht="15.75" thickBot="1">
      <c r="A7" s="890"/>
      <c r="B7" s="583" t="s">
        <v>54</v>
      </c>
      <c r="C7" s="584">
        <v>173.57833333333332</v>
      </c>
      <c r="D7" s="584">
        <v>182.36833333333325</v>
      </c>
      <c r="E7" s="584">
        <v>177.29023255813954</v>
      </c>
      <c r="F7" s="584">
        <v>156.12441860465117</v>
      </c>
      <c r="G7" s="585">
        <v>142.15</v>
      </c>
      <c r="H7" s="585">
        <v>135.72155555555557</v>
      </c>
      <c r="I7" s="585">
        <v>139.19727272727269</v>
      </c>
      <c r="J7" s="585"/>
      <c r="K7" s="585"/>
      <c r="L7" s="585"/>
      <c r="M7" s="585"/>
      <c r="N7" s="585"/>
      <c r="O7" s="586">
        <v>157.56</v>
      </c>
      <c r="P7" s="578"/>
    </row>
    <row r="8" spans="1:16" ht="13.5" thickBot="1">
      <c r="A8" s="890" t="s">
        <v>55</v>
      </c>
      <c r="B8" s="579" t="s">
        <v>51</v>
      </c>
      <c r="C8" s="580">
        <v>121.49136363636362</v>
      </c>
      <c r="D8" s="580">
        <v>118.90363636363637</v>
      </c>
      <c r="E8" s="580">
        <v>123.08363636363634</v>
      </c>
      <c r="F8" s="580">
        <v>119.31772727272728</v>
      </c>
      <c r="G8" s="581">
        <v>115.63454545454547</v>
      </c>
      <c r="H8" s="581">
        <v>117.85636363636364</v>
      </c>
      <c r="I8" s="581">
        <v>128.29090909090914</v>
      </c>
      <c r="J8" s="581"/>
      <c r="K8" s="581"/>
      <c r="L8" s="581"/>
      <c r="M8" s="581"/>
      <c r="N8" s="581"/>
      <c r="O8" s="582">
        <v>120.65</v>
      </c>
      <c r="P8" s="578"/>
    </row>
    <row r="9" spans="1:16" ht="13.5" thickBot="1">
      <c r="A9" s="890"/>
      <c r="B9" s="579" t="s">
        <v>52</v>
      </c>
      <c r="C9" s="580">
        <v>142.51</v>
      </c>
      <c r="D9" s="580">
        <v>142.49714285714285</v>
      </c>
      <c r="E9" s="580">
        <v>140.80714285714285</v>
      </c>
      <c r="F9" s="580">
        <v>141.06142857142856</v>
      </c>
      <c r="G9" s="581">
        <v>133.57571428571427</v>
      </c>
      <c r="H9" s="581">
        <v>139.79428571428571</v>
      </c>
      <c r="I9" s="581">
        <v>151.13857142857145</v>
      </c>
      <c r="J9" s="581"/>
      <c r="K9" s="581"/>
      <c r="L9" s="581"/>
      <c r="M9" s="581"/>
      <c r="N9" s="581"/>
      <c r="O9" s="582">
        <v>141.63</v>
      </c>
      <c r="P9" s="578"/>
    </row>
    <row r="10" spans="1:16" s="587" customFormat="1" ht="15.75" thickBot="1">
      <c r="A10" s="890"/>
      <c r="B10" s="583" t="s">
        <v>54</v>
      </c>
      <c r="C10" s="584">
        <v>126.56482758620692</v>
      </c>
      <c r="D10" s="584">
        <v>124.59862068965518</v>
      </c>
      <c r="E10" s="584">
        <v>127.36172413793101</v>
      </c>
      <c r="F10" s="584">
        <v>124.56620689655175</v>
      </c>
      <c r="G10" s="585">
        <v>119.96517241379311</v>
      </c>
      <c r="H10" s="585">
        <v>123.15172413793105</v>
      </c>
      <c r="I10" s="585">
        <v>133.80586206896552</v>
      </c>
      <c r="J10" s="585"/>
      <c r="K10" s="585"/>
      <c r="L10" s="585"/>
      <c r="M10" s="585"/>
      <c r="N10" s="585"/>
      <c r="O10" s="586">
        <v>125.72</v>
      </c>
      <c r="P10" s="578"/>
    </row>
    <row r="11" spans="1:16" ht="13.5" thickBot="1">
      <c r="A11" s="890" t="s">
        <v>56</v>
      </c>
      <c r="B11" s="579" t="s">
        <v>51</v>
      </c>
      <c r="C11" s="580">
        <v>82.323999999999998</v>
      </c>
      <c r="D11" s="580">
        <v>82.766000000000005</v>
      </c>
      <c r="E11" s="580">
        <v>88.326666666666654</v>
      </c>
      <c r="F11" s="580">
        <v>89.445000000000007</v>
      </c>
      <c r="G11" s="581">
        <v>100.16833333333334</v>
      </c>
      <c r="H11" s="581">
        <v>98.513333333333335</v>
      </c>
      <c r="I11" s="581">
        <v>90.820000000000007</v>
      </c>
      <c r="J11" s="581"/>
      <c r="K11" s="581"/>
      <c r="L11" s="581"/>
      <c r="M11" s="581"/>
      <c r="N11" s="581"/>
      <c r="O11" s="582">
        <v>91.68</v>
      </c>
      <c r="P11" s="578"/>
    </row>
    <row r="12" spans="1:16" ht="13.5" thickBot="1">
      <c r="A12" s="890"/>
      <c r="B12" s="579" t="s">
        <v>52</v>
      </c>
      <c r="C12" s="580">
        <v>296.8</v>
      </c>
      <c r="D12" s="580">
        <v>322.90600000000001</v>
      </c>
      <c r="E12" s="580">
        <v>341.85800000000006</v>
      </c>
      <c r="F12" s="580">
        <v>283.87200000000001</v>
      </c>
      <c r="G12" s="581">
        <v>232.02600000000001</v>
      </c>
      <c r="H12" s="581">
        <v>233.67399999999998</v>
      </c>
      <c r="I12" s="581">
        <v>230.77999999999997</v>
      </c>
      <c r="J12" s="581"/>
      <c r="K12" s="581"/>
      <c r="L12" s="581"/>
      <c r="M12" s="581"/>
      <c r="N12" s="581"/>
      <c r="O12" s="582">
        <v>277.42</v>
      </c>
      <c r="P12" s="578"/>
    </row>
    <row r="13" spans="1:16" ht="13.5" thickBot="1">
      <c r="A13" s="890"/>
      <c r="B13" s="579" t="s">
        <v>53</v>
      </c>
      <c r="C13" s="580">
        <v>213.50666666666666</v>
      </c>
      <c r="D13" s="580">
        <v>238.60333333333332</v>
      </c>
      <c r="E13" s="580">
        <v>225.59</v>
      </c>
      <c r="F13" s="580">
        <v>216.85999999999999</v>
      </c>
      <c r="G13" s="581">
        <v>170.09333333333333</v>
      </c>
      <c r="H13" s="581">
        <v>160.77666666666667</v>
      </c>
      <c r="I13" s="581">
        <v>176.04</v>
      </c>
      <c r="J13" s="581"/>
      <c r="K13" s="581"/>
      <c r="L13" s="581"/>
      <c r="M13" s="581"/>
      <c r="N13" s="581"/>
      <c r="O13" s="582">
        <v>200.21</v>
      </c>
      <c r="P13" s="578"/>
    </row>
    <row r="14" spans="1:16" s="587" customFormat="1" ht="15.75" thickBot="1">
      <c r="A14" s="890"/>
      <c r="B14" s="583" t="s">
        <v>54</v>
      </c>
      <c r="C14" s="584">
        <v>195.08769230769229</v>
      </c>
      <c r="D14" s="584">
        <v>211.09000000000003</v>
      </c>
      <c r="E14" s="584">
        <v>208.28714285714287</v>
      </c>
      <c r="F14" s="584">
        <v>186.18642857142859</v>
      </c>
      <c r="G14" s="585">
        <v>162.24428571428572</v>
      </c>
      <c r="H14" s="585">
        <v>160.12714285714281</v>
      </c>
      <c r="I14" s="585">
        <v>159.06714285714287</v>
      </c>
      <c r="J14" s="585"/>
      <c r="K14" s="585"/>
      <c r="L14" s="585"/>
      <c r="M14" s="585"/>
      <c r="N14" s="585"/>
      <c r="O14" s="586">
        <v>181.27</v>
      </c>
      <c r="P14" s="578"/>
    </row>
    <row r="15" spans="1:16" ht="13.5" thickBot="1">
      <c r="A15" s="890" t="s">
        <v>57</v>
      </c>
      <c r="B15" s="579" t="s">
        <v>51</v>
      </c>
      <c r="C15" s="580">
        <v>99.534999999999997</v>
      </c>
      <c r="D15" s="580">
        <v>102.49142857142859</v>
      </c>
      <c r="E15" s="580">
        <v>104.04857142857145</v>
      </c>
      <c r="F15" s="580">
        <v>103.72428571428573</v>
      </c>
      <c r="G15" s="581">
        <v>93.795714285714283</v>
      </c>
      <c r="H15" s="581">
        <v>101.89142857142858</v>
      </c>
      <c r="I15" s="581">
        <v>100.39428571428572</v>
      </c>
      <c r="J15" s="581"/>
      <c r="K15" s="581"/>
      <c r="L15" s="581"/>
      <c r="M15" s="581"/>
      <c r="N15" s="581"/>
      <c r="O15" s="582">
        <v>99.51</v>
      </c>
      <c r="P15" s="578"/>
    </row>
    <row r="16" spans="1:16" ht="13.5" thickBot="1">
      <c r="A16" s="890"/>
      <c r="B16" s="579" t="s">
        <v>58</v>
      </c>
      <c r="C16" s="580">
        <v>121.29250000000002</v>
      </c>
      <c r="D16" s="580">
        <v>125.125</v>
      </c>
      <c r="E16" s="580">
        <v>121.935</v>
      </c>
      <c r="F16" s="580">
        <v>134.08500000000001</v>
      </c>
      <c r="G16" s="581">
        <v>120.9975</v>
      </c>
      <c r="H16" s="581">
        <v>123.0925</v>
      </c>
      <c r="I16" s="581">
        <v>115.27999999999999</v>
      </c>
      <c r="J16" s="581"/>
      <c r="K16" s="581"/>
      <c r="L16" s="581"/>
      <c r="M16" s="581"/>
      <c r="N16" s="581"/>
      <c r="O16" s="582">
        <v>123.12</v>
      </c>
      <c r="P16" s="578"/>
    </row>
    <row r="17" spans="1:16" s="587" customFormat="1" ht="15.75" thickBot="1">
      <c r="A17" s="890"/>
      <c r="B17" s="583" t="s">
        <v>54</v>
      </c>
      <c r="C17" s="584">
        <v>106.78749999999998</v>
      </c>
      <c r="D17" s="584">
        <v>110.72181818181819</v>
      </c>
      <c r="E17" s="584">
        <v>110.55272727272727</v>
      </c>
      <c r="F17" s="584">
        <v>114.76454545454546</v>
      </c>
      <c r="G17" s="585">
        <v>103.68727272727273</v>
      </c>
      <c r="H17" s="585">
        <v>109.60090909090908</v>
      </c>
      <c r="I17" s="585">
        <v>105.80727272727272</v>
      </c>
      <c r="J17" s="585"/>
      <c r="K17" s="585"/>
      <c r="L17" s="585"/>
      <c r="M17" s="585"/>
      <c r="N17" s="585"/>
      <c r="O17" s="586">
        <v>107.38</v>
      </c>
      <c r="P17" s="578"/>
    </row>
    <row r="18" spans="1:16" ht="13.5" thickBot="1">
      <c r="A18" s="890" t="s">
        <v>59</v>
      </c>
      <c r="B18" s="579" t="s">
        <v>51</v>
      </c>
      <c r="C18" s="580">
        <v>259.02199999999999</v>
      </c>
      <c r="D18" s="580">
        <v>274.59399999999994</v>
      </c>
      <c r="E18" s="580">
        <v>234.05</v>
      </c>
      <c r="F18" s="580">
        <v>231.82</v>
      </c>
      <c r="G18" s="581">
        <v>121.97399999999998</v>
      </c>
      <c r="H18" s="581">
        <v>189.666</v>
      </c>
      <c r="I18" s="581">
        <v>204.13400000000001</v>
      </c>
      <c r="J18" s="581"/>
      <c r="K18" s="581"/>
      <c r="L18" s="581"/>
      <c r="M18" s="581"/>
      <c r="N18" s="581"/>
      <c r="O18" s="582">
        <v>216.47</v>
      </c>
      <c r="P18" s="578"/>
    </row>
    <row r="19" spans="1:16" ht="13.5" thickBot="1">
      <c r="A19" s="890"/>
      <c r="B19" s="579" t="s">
        <v>52</v>
      </c>
      <c r="C19" s="580">
        <v>521.22749999999996</v>
      </c>
      <c r="D19" s="580">
        <v>631.54750000000013</v>
      </c>
      <c r="E19" s="580">
        <v>682.005</v>
      </c>
      <c r="F19" s="580">
        <v>443.44499999999999</v>
      </c>
      <c r="G19" s="581">
        <v>331.72250000000003</v>
      </c>
      <c r="H19" s="581">
        <v>336.42250000000001</v>
      </c>
      <c r="I19" s="581">
        <v>361.0575</v>
      </c>
      <c r="J19" s="581"/>
      <c r="K19" s="581"/>
      <c r="L19" s="581"/>
      <c r="M19" s="581"/>
      <c r="N19" s="581"/>
      <c r="O19" s="582">
        <v>472.49</v>
      </c>
      <c r="P19" s="578"/>
    </row>
    <row r="20" spans="1:16" s="587" customFormat="1" ht="15.75" thickBot="1">
      <c r="A20" s="890"/>
      <c r="B20" s="583" t="s">
        <v>54</v>
      </c>
      <c r="C20" s="584">
        <v>375.5577777777778</v>
      </c>
      <c r="D20" s="584">
        <v>433.24</v>
      </c>
      <c r="E20" s="584">
        <v>433.14111111111117</v>
      </c>
      <c r="F20" s="584">
        <v>325.87555555555559</v>
      </c>
      <c r="G20" s="585">
        <v>215.19555555555559</v>
      </c>
      <c r="H20" s="585">
        <v>254.89111111111112</v>
      </c>
      <c r="I20" s="585">
        <v>273.87777777777774</v>
      </c>
      <c r="J20" s="585"/>
      <c r="K20" s="585"/>
      <c r="L20" s="585"/>
      <c r="M20" s="585"/>
      <c r="N20" s="585"/>
      <c r="O20" s="586">
        <v>330.25</v>
      </c>
      <c r="P20" s="578"/>
    </row>
    <row r="21" spans="1:16" s="591" customFormat="1" ht="16.5" thickBot="1">
      <c r="A21" s="902" t="s">
        <v>76</v>
      </c>
      <c r="B21" s="903"/>
      <c r="C21" s="588">
        <v>172.93600000000004</v>
      </c>
      <c r="D21" s="588">
        <v>183.98173076923072</v>
      </c>
      <c r="E21" s="588">
        <v>182.52207547169814</v>
      </c>
      <c r="F21" s="588">
        <v>161.58179245283006</v>
      </c>
      <c r="G21" s="589">
        <v>140.96740740740745</v>
      </c>
      <c r="H21" s="589">
        <v>142.78037037037041</v>
      </c>
      <c r="I21" s="589">
        <v>148.23149532710278</v>
      </c>
      <c r="J21" s="589"/>
      <c r="K21" s="589"/>
      <c r="L21" s="589"/>
      <c r="M21" s="589"/>
      <c r="N21" s="589"/>
      <c r="O21" s="590">
        <v>160.84</v>
      </c>
      <c r="P21" s="578"/>
    </row>
    <row r="22" spans="1:16" ht="15" customHeight="1" thickBot="1"/>
    <row r="23" spans="1:16" ht="15.75" thickBot="1">
      <c r="A23" s="593" t="s">
        <v>61</v>
      </c>
      <c r="B23" s="594" t="s">
        <v>54</v>
      </c>
      <c r="C23" s="595">
        <v>96.99799999999999</v>
      </c>
      <c r="D23" s="595">
        <v>94.78</v>
      </c>
      <c r="E23" s="595">
        <v>94.79</v>
      </c>
      <c r="F23" s="595">
        <v>97.93</v>
      </c>
      <c r="G23" s="595">
        <v>96.97</v>
      </c>
      <c r="H23" s="595">
        <v>102.61</v>
      </c>
      <c r="I23" s="595">
        <v>109.27</v>
      </c>
      <c r="J23" s="595"/>
      <c r="K23" s="595"/>
      <c r="L23" s="595"/>
      <c r="M23" s="595"/>
      <c r="N23" s="595"/>
      <c r="O23" s="596">
        <v>99.05</v>
      </c>
    </row>
    <row r="24" spans="1:16" ht="22.5" customHeight="1" thickBot="1"/>
    <row r="25" spans="1:16" ht="24.95" customHeight="1" thickBot="1">
      <c r="A25" s="895" t="s">
        <v>97</v>
      </c>
      <c r="B25" s="896"/>
      <c r="C25" s="896"/>
      <c r="D25" s="896"/>
      <c r="E25" s="896"/>
      <c r="F25" s="896"/>
      <c r="G25" s="896"/>
      <c r="H25" s="896"/>
      <c r="I25" s="896"/>
      <c r="J25" s="896"/>
      <c r="K25" s="896"/>
      <c r="L25" s="896"/>
      <c r="M25" s="896"/>
      <c r="N25" s="896"/>
      <c r="O25" s="897"/>
    </row>
    <row r="26" spans="1:16" ht="12.75" customHeight="1">
      <c r="A26" s="898" t="s">
        <v>47</v>
      </c>
      <c r="B26" s="900" t="s">
        <v>83</v>
      </c>
      <c r="C26" s="597" t="s">
        <v>98</v>
      </c>
      <c r="D26" s="597" t="s">
        <v>99</v>
      </c>
      <c r="E26" s="597" t="s">
        <v>100</v>
      </c>
      <c r="F26" s="597" t="s">
        <v>101</v>
      </c>
      <c r="G26" s="597" t="s">
        <v>102</v>
      </c>
      <c r="H26" s="597" t="s">
        <v>103</v>
      </c>
      <c r="I26" s="597" t="s">
        <v>104</v>
      </c>
      <c r="J26" s="597" t="s">
        <v>105</v>
      </c>
      <c r="K26" s="597" t="s">
        <v>106</v>
      </c>
      <c r="L26" s="597" t="s">
        <v>107</v>
      </c>
      <c r="M26" s="597" t="s">
        <v>108</v>
      </c>
      <c r="N26" s="597" t="s">
        <v>109</v>
      </c>
      <c r="O26" s="598" t="s">
        <v>16</v>
      </c>
    </row>
    <row r="27" spans="1:16" ht="13.5" thickBot="1">
      <c r="A27" s="899"/>
      <c r="B27" s="901"/>
      <c r="C27" s="572" t="s">
        <v>96</v>
      </c>
      <c r="D27" s="572" t="s">
        <v>96</v>
      </c>
      <c r="E27" s="572" t="s">
        <v>96</v>
      </c>
      <c r="F27" s="572" t="s">
        <v>96</v>
      </c>
      <c r="G27" s="572" t="s">
        <v>96</v>
      </c>
      <c r="H27" s="572" t="s">
        <v>96</v>
      </c>
      <c r="I27" s="572" t="s">
        <v>96</v>
      </c>
      <c r="J27" s="572" t="s">
        <v>96</v>
      </c>
      <c r="K27" s="572" t="s">
        <v>96</v>
      </c>
      <c r="L27" s="572" t="s">
        <v>96</v>
      </c>
      <c r="M27" s="572" t="s">
        <v>96</v>
      </c>
      <c r="N27" s="572" t="s">
        <v>96</v>
      </c>
      <c r="O27" s="573" t="s">
        <v>96</v>
      </c>
    </row>
    <row r="28" spans="1:16" ht="12.75" customHeight="1" thickBot="1">
      <c r="A28" s="894" t="s">
        <v>75</v>
      </c>
      <c r="B28" s="574" t="s">
        <v>51</v>
      </c>
      <c r="C28" s="575">
        <v>142.24052631578951</v>
      </c>
      <c r="D28" s="575">
        <v>138.65105263157895</v>
      </c>
      <c r="E28" s="575">
        <v>132.45999999999998</v>
      </c>
      <c r="F28" s="575">
        <v>122.90899999999999</v>
      </c>
      <c r="G28" s="575">
        <v>106.11499999999998</v>
      </c>
      <c r="H28" s="575">
        <v>104.69099999999999</v>
      </c>
      <c r="I28" s="575">
        <v>105.92900000000002</v>
      </c>
      <c r="J28" s="575"/>
      <c r="K28" s="575"/>
      <c r="L28" s="575"/>
      <c r="M28" s="575"/>
      <c r="N28" s="575"/>
      <c r="O28" s="577">
        <v>121.1</v>
      </c>
    </row>
    <row r="29" spans="1:16" ht="13.5" thickBot="1">
      <c r="A29" s="890"/>
      <c r="B29" s="579" t="s">
        <v>52</v>
      </c>
      <c r="C29" s="580">
        <v>148.66499999999999</v>
      </c>
      <c r="D29" s="580">
        <v>152.11142857142858</v>
      </c>
      <c r="E29" s="580">
        <v>152.24142857142857</v>
      </c>
      <c r="F29" s="580">
        <v>138.66428571428571</v>
      </c>
      <c r="G29" s="580">
        <v>119.98714285714286</v>
      </c>
      <c r="H29" s="580">
        <v>118.19571428571429</v>
      </c>
      <c r="I29" s="580">
        <v>118.5</v>
      </c>
      <c r="J29" s="580"/>
      <c r="K29" s="580"/>
      <c r="L29" s="580"/>
      <c r="M29" s="580"/>
      <c r="N29" s="580"/>
      <c r="O29" s="582">
        <v>135.16999999999999</v>
      </c>
    </row>
    <row r="30" spans="1:16" ht="13.5" thickBot="1">
      <c r="A30" s="890"/>
      <c r="B30" s="579" t="s">
        <v>53</v>
      </c>
      <c r="C30" s="580">
        <v>224.87266666666662</v>
      </c>
      <c r="D30" s="580">
        <v>240.51400000000001</v>
      </c>
      <c r="E30" s="580">
        <v>231.196</v>
      </c>
      <c r="F30" s="580">
        <v>205.13</v>
      </c>
      <c r="G30" s="580">
        <v>175.5746666666667</v>
      </c>
      <c r="H30" s="580">
        <v>169.35466666666667</v>
      </c>
      <c r="I30" s="580">
        <v>167.03800000000001</v>
      </c>
      <c r="J30" s="580"/>
      <c r="K30" s="580"/>
      <c r="L30" s="580"/>
      <c r="M30" s="580"/>
      <c r="N30" s="580"/>
      <c r="O30" s="582">
        <v>201.95</v>
      </c>
    </row>
    <row r="31" spans="1:16" ht="15" thickBot="1">
      <c r="A31" s="890"/>
      <c r="B31" s="583" t="s">
        <v>54</v>
      </c>
      <c r="C31" s="584">
        <v>174.19125000000003</v>
      </c>
      <c r="D31" s="584">
        <v>178.21609756097556</v>
      </c>
      <c r="E31" s="584">
        <v>171.01976190476185</v>
      </c>
      <c r="F31" s="584">
        <v>154.8995238095238</v>
      </c>
      <c r="G31" s="584">
        <v>133.23404761904763</v>
      </c>
      <c r="H31" s="584">
        <v>130.03595238095241</v>
      </c>
      <c r="I31" s="584">
        <v>129.84880952380951</v>
      </c>
      <c r="J31" s="584"/>
      <c r="K31" s="584"/>
      <c r="L31" s="584"/>
      <c r="M31" s="584"/>
      <c r="N31" s="584"/>
      <c r="O31" s="586">
        <v>152.32</v>
      </c>
    </row>
    <row r="32" spans="1:16" ht="13.5" thickBot="1">
      <c r="A32" s="890" t="s">
        <v>55</v>
      </c>
      <c r="B32" s="579" t="s">
        <v>51</v>
      </c>
      <c r="C32" s="580">
        <v>123.73958333333337</v>
      </c>
      <c r="D32" s="580">
        <v>125.17759999999997</v>
      </c>
      <c r="E32" s="580">
        <v>119.79079999999998</v>
      </c>
      <c r="F32" s="580">
        <v>129.62499999999997</v>
      </c>
      <c r="G32" s="580">
        <v>102.21799999999999</v>
      </c>
      <c r="H32" s="580">
        <v>113.46304347826086</v>
      </c>
      <c r="I32" s="580">
        <v>127.60409090909089</v>
      </c>
      <c r="J32" s="580"/>
      <c r="K32" s="580"/>
      <c r="L32" s="580"/>
      <c r="M32" s="580"/>
      <c r="N32" s="580"/>
      <c r="O32" s="582">
        <v>125.62</v>
      </c>
    </row>
    <row r="33" spans="1:15" ht="13.5" thickBot="1">
      <c r="A33" s="890"/>
      <c r="B33" s="579" t="s">
        <v>52</v>
      </c>
      <c r="C33" s="580">
        <v>136.51428571428571</v>
      </c>
      <c r="D33" s="580">
        <v>140.29142857142855</v>
      </c>
      <c r="E33" s="580">
        <v>135.89428571428573</v>
      </c>
      <c r="F33" s="580">
        <v>139.38857142857142</v>
      </c>
      <c r="G33" s="580">
        <v>132.91000000000003</v>
      </c>
      <c r="H33" s="580">
        <v>136.57571428571427</v>
      </c>
      <c r="I33" s="580">
        <v>150.58571428571432</v>
      </c>
      <c r="J33" s="580"/>
      <c r="K33" s="580"/>
      <c r="L33" s="580"/>
      <c r="M33" s="580"/>
      <c r="N33" s="580"/>
      <c r="O33" s="582">
        <v>138.88</v>
      </c>
    </row>
    <row r="34" spans="1:15" ht="15" thickBot="1">
      <c r="A34" s="890"/>
      <c r="B34" s="583" t="s">
        <v>54</v>
      </c>
      <c r="C34" s="584">
        <v>126.62419354838713</v>
      </c>
      <c r="D34" s="584">
        <v>128.48374999999999</v>
      </c>
      <c r="E34" s="584">
        <v>123.31343749999999</v>
      </c>
      <c r="F34" s="584">
        <v>131.6960606060606</v>
      </c>
      <c r="G34" s="584">
        <v>108.93187499999999</v>
      </c>
      <c r="H34" s="584">
        <v>118.85599999999999</v>
      </c>
      <c r="I34" s="584">
        <v>133.15137931034479</v>
      </c>
      <c r="J34" s="584"/>
      <c r="K34" s="584"/>
      <c r="L34" s="584"/>
      <c r="M34" s="584"/>
      <c r="N34" s="584"/>
      <c r="O34" s="586">
        <v>128.43</v>
      </c>
    </row>
    <row r="35" spans="1:15" ht="13.5" thickBot="1">
      <c r="A35" s="890" t="s">
        <v>56</v>
      </c>
      <c r="B35" s="579" t="s">
        <v>51</v>
      </c>
      <c r="C35" s="580">
        <v>79.573999999999998</v>
      </c>
      <c r="D35" s="580">
        <v>85.587999999999994</v>
      </c>
      <c r="E35" s="580">
        <v>90.821999999999989</v>
      </c>
      <c r="F35" s="580">
        <v>83.6</v>
      </c>
      <c r="G35" s="580">
        <v>85.006</v>
      </c>
      <c r="H35" s="580">
        <v>88.012</v>
      </c>
      <c r="I35" s="580">
        <v>90.658000000000001</v>
      </c>
      <c r="J35" s="580"/>
      <c r="K35" s="580"/>
      <c r="L35" s="580"/>
      <c r="M35" s="580"/>
      <c r="N35" s="580"/>
      <c r="O35" s="582">
        <v>86.18</v>
      </c>
    </row>
    <row r="36" spans="1:15" ht="13.5" thickBot="1">
      <c r="A36" s="890"/>
      <c r="B36" s="579" t="s">
        <v>52</v>
      </c>
      <c r="C36" s="580">
        <v>304.98599999999999</v>
      </c>
      <c r="D36" s="580">
        <v>312.37</v>
      </c>
      <c r="E36" s="580">
        <v>318.334</v>
      </c>
      <c r="F36" s="580">
        <v>286.69400000000002</v>
      </c>
      <c r="G36" s="580">
        <v>246.08</v>
      </c>
      <c r="H36" s="580">
        <v>226.26800000000003</v>
      </c>
      <c r="I36" s="580">
        <v>228.01000000000005</v>
      </c>
      <c r="J36" s="580"/>
      <c r="K36" s="580"/>
      <c r="L36" s="580"/>
      <c r="M36" s="580"/>
      <c r="N36" s="580"/>
      <c r="O36" s="582">
        <v>274.68299999999999</v>
      </c>
    </row>
    <row r="37" spans="1:15" ht="13.5" thickBot="1">
      <c r="A37" s="890"/>
      <c r="B37" s="579" t="s">
        <v>53</v>
      </c>
      <c r="C37" s="580">
        <v>210.81666666666663</v>
      </c>
      <c r="D37" s="580">
        <v>226.22</v>
      </c>
      <c r="E37" s="580">
        <v>228.35000000000002</v>
      </c>
      <c r="F37" s="580">
        <v>221.71666666666667</v>
      </c>
      <c r="G37" s="580">
        <v>163.01</v>
      </c>
      <c r="H37" s="580">
        <v>157.91999999999999</v>
      </c>
      <c r="I37" s="580">
        <v>166.34333333333333</v>
      </c>
      <c r="J37" s="580"/>
      <c r="K37" s="580"/>
      <c r="L37" s="580"/>
      <c r="M37" s="580"/>
      <c r="N37" s="580"/>
      <c r="O37" s="582">
        <v>196.34</v>
      </c>
    </row>
    <row r="38" spans="1:15" ht="15" thickBot="1">
      <c r="A38" s="890"/>
      <c r="B38" s="583" t="s">
        <v>54</v>
      </c>
      <c r="C38" s="584">
        <v>196.55769230769232</v>
      </c>
      <c r="D38" s="584">
        <v>205.26538461538465</v>
      </c>
      <c r="E38" s="584">
        <v>210.06384615384616</v>
      </c>
      <c r="F38" s="584">
        <v>193.58615384615379</v>
      </c>
      <c r="G38" s="584">
        <v>164.95846153846156</v>
      </c>
      <c r="H38" s="584">
        <v>157.32000000000002</v>
      </c>
      <c r="I38" s="584">
        <v>160.95153846153849</v>
      </c>
      <c r="J38" s="584"/>
      <c r="K38" s="584"/>
      <c r="L38" s="584"/>
      <c r="M38" s="584"/>
      <c r="N38" s="584"/>
      <c r="O38" s="586">
        <v>184.1</v>
      </c>
    </row>
    <row r="39" spans="1:15" ht="13.5" thickBot="1">
      <c r="A39" s="890" t="s">
        <v>57</v>
      </c>
      <c r="B39" s="579" t="s">
        <v>51</v>
      </c>
      <c r="C39" s="580">
        <v>89.971999999999994</v>
      </c>
      <c r="D39" s="580">
        <v>104.16222222222223</v>
      </c>
      <c r="E39" s="580">
        <v>99.826666666666654</v>
      </c>
      <c r="F39" s="580">
        <v>103.88000000000001</v>
      </c>
      <c r="G39" s="580">
        <v>95.388888888888886</v>
      </c>
      <c r="H39" s="580">
        <v>108.73777777777778</v>
      </c>
      <c r="I39" s="580">
        <v>103.41888888888889</v>
      </c>
      <c r="J39" s="580"/>
      <c r="K39" s="580"/>
      <c r="L39" s="580"/>
      <c r="M39" s="580"/>
      <c r="N39" s="580"/>
      <c r="O39" s="582">
        <v>96.65</v>
      </c>
    </row>
    <row r="40" spans="1:15" ht="13.5" thickBot="1">
      <c r="A40" s="890"/>
      <c r="B40" s="579" t="s">
        <v>58</v>
      </c>
      <c r="C40" s="580">
        <v>119.92749999999999</v>
      </c>
      <c r="D40" s="580">
        <v>120.645</v>
      </c>
      <c r="E40" s="580">
        <v>121.32249999999999</v>
      </c>
      <c r="F40" s="580">
        <v>129.685</v>
      </c>
      <c r="G40" s="580">
        <v>119.08500000000001</v>
      </c>
      <c r="H40" s="580">
        <v>120.88</v>
      </c>
      <c r="I40" s="580">
        <v>120.41</v>
      </c>
      <c r="J40" s="580"/>
      <c r="K40" s="580"/>
      <c r="L40" s="580"/>
      <c r="M40" s="580"/>
      <c r="N40" s="580"/>
      <c r="O40" s="582">
        <v>121.71</v>
      </c>
    </row>
    <row r="41" spans="1:15" ht="15" thickBot="1">
      <c r="A41" s="890"/>
      <c r="B41" s="583" t="s">
        <v>54</v>
      </c>
      <c r="C41" s="584">
        <v>98.530714285714296</v>
      </c>
      <c r="D41" s="584">
        <v>109.23384615384614</v>
      </c>
      <c r="E41" s="584">
        <v>106.44076923076923</v>
      </c>
      <c r="F41" s="584">
        <v>111.82000000000001</v>
      </c>
      <c r="G41" s="584">
        <v>102.67999999999999</v>
      </c>
      <c r="H41" s="584">
        <v>112.47384615384614</v>
      </c>
      <c r="I41" s="584">
        <v>108.64692307692306</v>
      </c>
      <c r="J41" s="584"/>
      <c r="K41" s="584"/>
      <c r="L41" s="584"/>
      <c r="M41" s="584"/>
      <c r="N41" s="584"/>
      <c r="O41" s="586">
        <v>103.81</v>
      </c>
    </row>
    <row r="42" spans="1:15" ht="13.5" thickBot="1">
      <c r="A42" s="890" t="s">
        <v>59</v>
      </c>
      <c r="B42" s="579" t="s">
        <v>51</v>
      </c>
      <c r="C42" s="580">
        <v>102.19800000000001</v>
      </c>
      <c r="D42" s="580">
        <v>98.123999999999995</v>
      </c>
      <c r="E42" s="580">
        <v>210.09333333333333</v>
      </c>
      <c r="F42" s="580">
        <v>185.13666666666666</v>
      </c>
      <c r="G42" s="580">
        <v>146.83000000000001</v>
      </c>
      <c r="H42" s="580">
        <v>134.11500000000001</v>
      </c>
      <c r="I42" s="580">
        <v>139.42333333333335</v>
      </c>
      <c r="J42" s="580"/>
      <c r="K42" s="580"/>
      <c r="L42" s="580"/>
      <c r="M42" s="580"/>
      <c r="N42" s="580"/>
      <c r="O42" s="582">
        <v>163.38</v>
      </c>
    </row>
    <row r="43" spans="1:15" ht="13.5" thickBot="1">
      <c r="A43" s="890"/>
      <c r="B43" s="579" t="s">
        <v>52</v>
      </c>
      <c r="C43" s="580">
        <v>791.23666666666657</v>
      </c>
      <c r="D43" s="580">
        <v>794.44666666666672</v>
      </c>
      <c r="E43" s="580">
        <v>906.15333333333319</v>
      </c>
      <c r="F43" s="580">
        <v>637.46333333333325</v>
      </c>
      <c r="G43" s="580">
        <v>320.38499999999999</v>
      </c>
      <c r="H43" s="580">
        <v>374.63750000000005</v>
      </c>
      <c r="I43" s="580">
        <v>354.51249999999993</v>
      </c>
      <c r="J43" s="580"/>
      <c r="K43" s="580"/>
      <c r="L43" s="580"/>
      <c r="M43" s="580"/>
      <c r="N43" s="580"/>
      <c r="O43" s="582">
        <v>502.95</v>
      </c>
    </row>
    <row r="44" spans="1:15" ht="15" thickBot="1">
      <c r="A44" s="890"/>
      <c r="B44" s="583" t="s">
        <v>54</v>
      </c>
      <c r="C44" s="584">
        <v>360.58749999999998</v>
      </c>
      <c r="D44" s="584">
        <v>359.24500000000006</v>
      </c>
      <c r="E44" s="584">
        <v>442.11333333333323</v>
      </c>
      <c r="F44" s="584">
        <v>335.91222222222223</v>
      </c>
      <c r="G44" s="584">
        <v>216.25199999999995</v>
      </c>
      <c r="H44" s="584">
        <v>230.32400000000001</v>
      </c>
      <c r="I44" s="584">
        <v>225.45899999999997</v>
      </c>
      <c r="J44" s="584"/>
      <c r="K44" s="584"/>
      <c r="L44" s="584"/>
      <c r="M44" s="584"/>
      <c r="N44" s="584"/>
      <c r="O44" s="586">
        <v>299.20999999999998</v>
      </c>
    </row>
    <row r="45" spans="1:15" ht="15.75" thickBot="1">
      <c r="A45" s="902" t="s">
        <v>76</v>
      </c>
      <c r="B45" s="903"/>
      <c r="C45" s="588">
        <v>167.09792452830183</v>
      </c>
      <c r="D45" s="588">
        <v>171.78308411214951</v>
      </c>
      <c r="E45" s="588">
        <v>176.35266055045875</v>
      </c>
      <c r="F45" s="588">
        <v>162.2294545454545</v>
      </c>
      <c r="G45" s="588">
        <v>133.84972727272728</v>
      </c>
      <c r="H45" s="588">
        <v>137.38657407407399</v>
      </c>
      <c r="I45" s="588">
        <v>140.88233644859815</v>
      </c>
      <c r="J45" s="588"/>
      <c r="K45" s="588"/>
      <c r="L45" s="588"/>
      <c r="M45" s="588"/>
      <c r="N45" s="588"/>
      <c r="O45" s="590">
        <v>156.02000000000001</v>
      </c>
    </row>
    <row r="46" spans="1:15" ht="15" customHeight="1" thickBot="1"/>
    <row r="47" spans="1:15" ht="15.75" thickBot="1">
      <c r="A47" s="593" t="s">
        <v>61</v>
      </c>
      <c r="B47" s="594" t="s">
        <v>54</v>
      </c>
      <c r="C47" s="595">
        <v>87.551666666666662</v>
      </c>
      <c r="D47" s="595">
        <v>88.06</v>
      </c>
      <c r="E47" s="595">
        <v>89.46</v>
      </c>
      <c r="F47" s="595">
        <v>96.41</v>
      </c>
      <c r="G47" s="595">
        <v>89.55</v>
      </c>
      <c r="H47" s="595">
        <v>103.33</v>
      </c>
      <c r="I47" s="595">
        <v>109.62</v>
      </c>
      <c r="J47" s="595"/>
      <c r="K47" s="595"/>
      <c r="L47" s="595"/>
      <c r="M47" s="595"/>
      <c r="N47" s="595"/>
      <c r="O47" s="596">
        <v>91.71</v>
      </c>
    </row>
    <row r="48" spans="1:15" ht="22.5" customHeight="1" thickBot="1"/>
    <row r="49" spans="1:15" ht="24.95" customHeight="1" thickBot="1">
      <c r="A49" s="895" t="s">
        <v>110</v>
      </c>
      <c r="B49" s="896"/>
      <c r="C49" s="896"/>
      <c r="D49" s="896"/>
      <c r="E49" s="896"/>
      <c r="F49" s="896"/>
      <c r="G49" s="896"/>
      <c r="H49" s="896"/>
      <c r="I49" s="896"/>
      <c r="J49" s="896"/>
      <c r="K49" s="896"/>
      <c r="L49" s="896"/>
      <c r="M49" s="896"/>
      <c r="N49" s="896"/>
      <c r="O49" s="897"/>
    </row>
    <row r="50" spans="1:15" ht="12.75" customHeight="1">
      <c r="A50" s="898" t="s">
        <v>47</v>
      </c>
      <c r="B50" s="900" t="s">
        <v>83</v>
      </c>
      <c r="C50" s="900" t="s">
        <v>111</v>
      </c>
      <c r="D50" s="900" t="s">
        <v>112</v>
      </c>
      <c r="E50" s="900" t="s">
        <v>113</v>
      </c>
      <c r="F50" s="900" t="s">
        <v>114</v>
      </c>
      <c r="G50" s="900" t="s">
        <v>115</v>
      </c>
      <c r="H50" s="900" t="s">
        <v>116</v>
      </c>
      <c r="I50" s="900" t="s">
        <v>117</v>
      </c>
      <c r="J50" s="900" t="s">
        <v>118</v>
      </c>
      <c r="K50" s="900" t="s">
        <v>119</v>
      </c>
      <c r="L50" s="900" t="s">
        <v>120</v>
      </c>
      <c r="M50" s="900" t="s">
        <v>121</v>
      </c>
      <c r="N50" s="900" t="s">
        <v>122</v>
      </c>
      <c r="O50" s="571" t="s">
        <v>16</v>
      </c>
    </row>
    <row r="51" spans="1:15" ht="13.5" thickBot="1">
      <c r="A51" s="899"/>
      <c r="B51" s="901"/>
      <c r="C51" s="901"/>
      <c r="D51" s="901"/>
      <c r="E51" s="901"/>
      <c r="F51" s="901"/>
      <c r="G51" s="901"/>
      <c r="H51" s="901"/>
      <c r="I51" s="901"/>
      <c r="J51" s="901"/>
      <c r="K51" s="901"/>
      <c r="L51" s="901"/>
      <c r="M51" s="901"/>
      <c r="N51" s="901"/>
      <c r="O51" s="573" t="s">
        <v>123</v>
      </c>
    </row>
    <row r="52" spans="1:15" ht="13.5" thickBot="1">
      <c r="A52" s="894" t="s">
        <v>75</v>
      </c>
      <c r="B52" s="574" t="s">
        <v>51</v>
      </c>
      <c r="C52" s="599">
        <v>-3.3471658458430538E-2</v>
      </c>
      <c r="D52" s="599">
        <v>3.3173016698488733E-3</v>
      </c>
      <c r="E52" s="599">
        <v>1.425335950475598E-2</v>
      </c>
      <c r="F52" s="599">
        <v>3.0022211554892497E-3</v>
      </c>
      <c r="G52" s="599">
        <v>3.9571134232586604E-2</v>
      </c>
      <c r="H52" s="599">
        <v>-9.3435139427633525E-4</v>
      </c>
      <c r="I52" s="599">
        <v>7.1926393235949137E-3</v>
      </c>
      <c r="J52" s="599"/>
      <c r="K52" s="599"/>
      <c r="L52" s="599"/>
      <c r="M52" s="599"/>
      <c r="N52" s="599"/>
      <c r="O52" s="600">
        <v>-4.1288191577206574E-4</v>
      </c>
    </row>
    <row r="53" spans="1:15" ht="13.5" thickBot="1">
      <c r="A53" s="890"/>
      <c r="B53" s="579" t="s">
        <v>52</v>
      </c>
      <c r="C53" s="601">
        <v>7.3943814232382424E-3</v>
      </c>
      <c r="D53" s="601">
        <v>3.8064201055617072E-2</v>
      </c>
      <c r="E53" s="601">
        <v>2.6535624806463608E-2</v>
      </c>
      <c r="F53" s="601">
        <v>-9.8207386802657125E-3</v>
      </c>
      <c r="G53" s="601">
        <v>7.2594087461751777E-2</v>
      </c>
      <c r="H53" s="601">
        <v>7.7693474503547452E-2</v>
      </c>
      <c r="I53" s="601">
        <v>0.12955997588908985</v>
      </c>
      <c r="J53" s="601"/>
      <c r="K53" s="601"/>
      <c r="L53" s="601"/>
      <c r="M53" s="601"/>
      <c r="N53" s="601"/>
      <c r="O53" s="602">
        <v>4.6460013316564339E-2</v>
      </c>
    </row>
    <row r="54" spans="1:15" ht="13.5" thickBot="1">
      <c r="A54" s="890"/>
      <c r="B54" s="579" t="s">
        <v>53</v>
      </c>
      <c r="C54" s="603">
        <v>3.5356305346136936E-2</v>
      </c>
      <c r="D54" s="601">
        <v>4.5521951598105174E-2</v>
      </c>
      <c r="E54" s="601">
        <v>6.2956683218279394E-2</v>
      </c>
      <c r="F54" s="601">
        <v>2.3536294057427153E-2</v>
      </c>
      <c r="G54" s="601">
        <v>0.11643289464691152</v>
      </c>
      <c r="H54" s="601">
        <v>9.7259400390501904E-2</v>
      </c>
      <c r="I54" s="601">
        <v>0.13367816504827237</v>
      </c>
      <c r="J54" s="601"/>
      <c r="K54" s="601"/>
      <c r="L54" s="601"/>
      <c r="M54" s="601"/>
      <c r="N54" s="601"/>
      <c r="O54" s="602">
        <v>6.8680366427333522E-2</v>
      </c>
    </row>
    <row r="55" spans="1:15" ht="15" thickBot="1">
      <c r="A55" s="890"/>
      <c r="B55" s="583" t="s">
        <v>54</v>
      </c>
      <c r="C55" s="604">
        <v>-3.5186421055403527E-3</v>
      </c>
      <c r="D55" s="604">
        <v>2.3298881690174123E-2</v>
      </c>
      <c r="E55" s="604">
        <v>3.6665181751741709E-2</v>
      </c>
      <c r="F55" s="604">
        <v>7.9076730838346064E-3</v>
      </c>
      <c r="G55" s="604">
        <v>6.6919473965434934E-2</v>
      </c>
      <c r="H55" s="604">
        <v>4.3723317055783591E-2</v>
      </c>
      <c r="I55" s="604">
        <v>7.1994985843509163E-2</v>
      </c>
      <c r="J55" s="604"/>
      <c r="K55" s="604"/>
      <c r="L55" s="604"/>
      <c r="M55" s="604"/>
      <c r="N55" s="604"/>
      <c r="O55" s="605">
        <v>3.4401260504201739E-2</v>
      </c>
    </row>
    <row r="56" spans="1:15" ht="13.5" thickBot="1">
      <c r="A56" s="890" t="s">
        <v>55</v>
      </c>
      <c r="B56" s="579" t="s">
        <v>51</v>
      </c>
      <c r="C56" s="601">
        <v>-1.8168961268549243E-2</v>
      </c>
      <c r="D56" s="601">
        <v>-5.0120497887510267E-2</v>
      </c>
      <c r="E56" s="601">
        <v>2.7488224167768888E-2</v>
      </c>
      <c r="F56" s="601">
        <v>-7.9516086613482681E-2</v>
      </c>
      <c r="G56" s="601">
        <v>0.13125423559985019</v>
      </c>
      <c r="H56" s="601">
        <v>3.8720274226951505E-2</v>
      </c>
      <c r="I56" s="601">
        <v>5.3824150693378954E-3</v>
      </c>
      <c r="J56" s="601"/>
      <c r="K56" s="601"/>
      <c r="L56" s="601"/>
      <c r="M56" s="601"/>
      <c r="N56" s="601"/>
      <c r="O56" s="602">
        <v>-3.9563763731889814E-2</v>
      </c>
    </row>
    <row r="57" spans="1:15" ht="13.5" thickBot="1">
      <c r="A57" s="890"/>
      <c r="B57" s="579" t="s">
        <v>52</v>
      </c>
      <c r="C57" s="601">
        <v>4.3920050230221851E-2</v>
      </c>
      <c r="D57" s="601">
        <v>1.572237383405977E-2</v>
      </c>
      <c r="E57" s="601">
        <v>3.6152050963984439E-2</v>
      </c>
      <c r="F57" s="601">
        <v>1.2001393842495777E-2</v>
      </c>
      <c r="G57" s="601">
        <v>5.0087599557162325E-3</v>
      </c>
      <c r="H57" s="601">
        <v>2.3566206081399182E-2</v>
      </c>
      <c r="I57" s="601">
        <v>3.6713784270941533E-3</v>
      </c>
      <c r="J57" s="601"/>
      <c r="K57" s="601"/>
      <c r="L57" s="601"/>
      <c r="M57" s="601"/>
      <c r="N57" s="601"/>
      <c r="O57" s="602">
        <v>1.980126728110599E-2</v>
      </c>
    </row>
    <row r="58" spans="1:15" ht="15" thickBot="1">
      <c r="A58" s="890"/>
      <c r="B58" s="583" t="s">
        <v>54</v>
      </c>
      <c r="C58" s="604">
        <v>-4.6883585606034546E-4</v>
      </c>
      <c r="D58" s="604">
        <v>-3.02382932498842E-2</v>
      </c>
      <c r="E58" s="604">
        <v>3.2829241646361647E-2</v>
      </c>
      <c r="F58" s="604">
        <v>-5.4138701466828365E-2</v>
      </c>
      <c r="G58" s="604">
        <v>0.10128621593810923</v>
      </c>
      <c r="H58" s="604">
        <v>3.6142257336028979E-2</v>
      </c>
      <c r="I58" s="604">
        <v>4.9153284180052234E-3</v>
      </c>
      <c r="J58" s="604"/>
      <c r="K58" s="604"/>
      <c r="L58" s="604"/>
      <c r="M58" s="604"/>
      <c r="N58" s="604"/>
      <c r="O58" s="605">
        <v>-2.1100988865529923E-2</v>
      </c>
    </row>
    <row r="59" spans="1:15" ht="13.5" thickBot="1">
      <c r="A59" s="890" t="s">
        <v>56</v>
      </c>
      <c r="B59" s="579" t="s">
        <v>51</v>
      </c>
      <c r="C59" s="601">
        <v>3.455902681780481E-2</v>
      </c>
      <c r="D59" s="601">
        <v>-3.2971911950273269E-2</v>
      </c>
      <c r="E59" s="601">
        <v>-2.7474987704887967E-2</v>
      </c>
      <c r="F59" s="601">
        <v>6.991626794258389E-2</v>
      </c>
      <c r="G59" s="601">
        <v>0.17836780148852241</v>
      </c>
      <c r="H59" s="601">
        <v>0.11931706282476634</v>
      </c>
      <c r="I59" s="601">
        <v>1.7869355158949695E-3</v>
      </c>
      <c r="J59" s="601"/>
      <c r="K59" s="601"/>
      <c r="L59" s="601"/>
      <c r="M59" s="601"/>
      <c r="N59" s="601"/>
      <c r="O59" s="602">
        <v>6.3819911812485489E-2</v>
      </c>
    </row>
    <row r="60" spans="1:15" ht="13.5" thickBot="1">
      <c r="A60" s="890"/>
      <c r="B60" s="579" t="s">
        <v>52</v>
      </c>
      <c r="C60" s="601">
        <v>-2.6840576288747611E-2</v>
      </c>
      <c r="D60" s="601">
        <v>3.3729231360245866E-2</v>
      </c>
      <c r="E60" s="601">
        <v>7.3897227440361563E-2</v>
      </c>
      <c r="F60" s="601">
        <v>-9.8432475043077373E-3</v>
      </c>
      <c r="G60" s="601">
        <v>-5.7111508452535764E-2</v>
      </c>
      <c r="H60" s="601">
        <v>3.2731097636430909E-2</v>
      </c>
      <c r="I60" s="601">
        <v>1.2148589974123609E-2</v>
      </c>
      <c r="J60" s="601"/>
      <c r="K60" s="601"/>
      <c r="L60" s="601"/>
      <c r="M60" s="601"/>
      <c r="N60" s="601"/>
      <c r="O60" s="602">
        <v>9.9642132931416338E-3</v>
      </c>
    </row>
    <row r="61" spans="1:15" ht="13.5" thickBot="1">
      <c r="A61" s="890"/>
      <c r="B61" s="579" t="s">
        <v>53</v>
      </c>
      <c r="C61" s="601">
        <v>1.2759901968535188E-2</v>
      </c>
      <c r="D61" s="601">
        <v>5.4740223381369135E-2</v>
      </c>
      <c r="E61" s="601">
        <v>-1.2086708999343197E-2</v>
      </c>
      <c r="F61" s="601">
        <v>-2.1904833496203938E-2</v>
      </c>
      <c r="G61" s="601">
        <v>4.3453366869108292E-2</v>
      </c>
      <c r="H61" s="601">
        <v>1.8089327929753568E-2</v>
      </c>
      <c r="I61" s="601">
        <v>5.8293088591868172E-2</v>
      </c>
      <c r="J61" s="601"/>
      <c r="K61" s="601"/>
      <c r="L61" s="601"/>
      <c r="M61" s="601"/>
      <c r="N61" s="601"/>
      <c r="O61" s="602">
        <v>1.9710705918305003E-2</v>
      </c>
    </row>
    <row r="62" spans="1:15" ht="15" thickBot="1">
      <c r="A62" s="890"/>
      <c r="B62" s="583" t="s">
        <v>54</v>
      </c>
      <c r="C62" s="604">
        <v>-7.4787202817729586E-3</v>
      </c>
      <c r="D62" s="604">
        <v>2.8376023534261458E-2</v>
      </c>
      <c r="E62" s="604">
        <v>-8.4579204334003788E-3</v>
      </c>
      <c r="F62" s="604">
        <v>-3.8224455250068588E-2</v>
      </c>
      <c r="G62" s="604">
        <v>-1.6453692637906938E-2</v>
      </c>
      <c r="H62" s="604">
        <v>1.7843521848098096E-2</v>
      </c>
      <c r="I62" s="604">
        <v>-1.1707844624585073E-2</v>
      </c>
      <c r="J62" s="604"/>
      <c r="K62" s="604"/>
      <c r="L62" s="604"/>
      <c r="M62" s="604"/>
      <c r="N62" s="604"/>
      <c r="O62" s="605">
        <v>-1.5372080391091713E-2</v>
      </c>
    </row>
    <row r="63" spans="1:15" ht="13.5" thickBot="1">
      <c r="A63" s="890" t="s">
        <v>57</v>
      </c>
      <c r="B63" s="579" t="s">
        <v>51</v>
      </c>
      <c r="C63" s="601">
        <v>0.10628862312719516</v>
      </c>
      <c r="D63" s="601">
        <v>-1.6040303433898798E-2</v>
      </c>
      <c r="E63" s="601">
        <v>4.2292354366616762E-2</v>
      </c>
      <c r="F63" s="601">
        <v>-1.4989823422630162E-3</v>
      </c>
      <c r="G63" s="601">
        <v>-1.6701888676262582E-2</v>
      </c>
      <c r="H63" s="601">
        <v>-6.2962011421097461E-2</v>
      </c>
      <c r="I63" s="601">
        <v>-2.9246138757618473E-2</v>
      </c>
      <c r="J63" s="601"/>
      <c r="K63" s="601"/>
      <c r="L63" s="601"/>
      <c r="M63" s="601"/>
      <c r="N63" s="601"/>
      <c r="O63" s="602">
        <v>2.9591308846352811E-2</v>
      </c>
    </row>
    <row r="64" spans="1:15" ht="13.5" thickBot="1">
      <c r="A64" s="890"/>
      <c r="B64" s="579" t="s">
        <v>58</v>
      </c>
      <c r="C64" s="601">
        <v>1.1381876550416071E-2</v>
      </c>
      <c r="D64" s="601">
        <v>3.7133739483608971E-2</v>
      </c>
      <c r="E64" s="601">
        <v>5.0485276844774172E-3</v>
      </c>
      <c r="F64" s="601">
        <v>3.3928364884142387E-2</v>
      </c>
      <c r="G64" s="601">
        <v>1.6059957173447489E-2</v>
      </c>
      <c r="H64" s="601">
        <v>1.8303275976174767E-2</v>
      </c>
      <c r="I64" s="601">
        <v>-4.2604434847604102E-2</v>
      </c>
      <c r="J64" s="601"/>
      <c r="K64" s="601"/>
      <c r="L64" s="601"/>
      <c r="M64" s="601"/>
      <c r="N64" s="601"/>
      <c r="O64" s="602">
        <v>1.1584914961794519E-2</v>
      </c>
    </row>
    <row r="65" spans="1:15" ht="15" thickBot="1">
      <c r="A65" s="890"/>
      <c r="B65" s="583" t="s">
        <v>54</v>
      </c>
      <c r="C65" s="604">
        <v>8.379910542760384E-2</v>
      </c>
      <c r="D65" s="604">
        <v>1.3621895413957801E-2</v>
      </c>
      <c r="E65" s="604">
        <v>3.8631419818501031E-2</v>
      </c>
      <c r="F65" s="604">
        <v>2.6332905156013664E-2</v>
      </c>
      <c r="G65" s="604">
        <v>9.8098239898006916E-3</v>
      </c>
      <c r="H65" s="604">
        <v>-2.5543156575328088E-2</v>
      </c>
      <c r="I65" s="604">
        <v>-2.6136500410967385E-2</v>
      </c>
      <c r="J65" s="604"/>
      <c r="K65" s="604"/>
      <c r="L65" s="604"/>
      <c r="M65" s="604"/>
      <c r="N65" s="604"/>
      <c r="O65" s="605">
        <v>3.4389750505731558E-2</v>
      </c>
    </row>
    <row r="66" spans="1:15" ht="13.5" thickBot="1">
      <c r="A66" s="890" t="s">
        <v>59</v>
      </c>
      <c r="B66" s="579" t="s">
        <v>51</v>
      </c>
      <c r="C66" s="606">
        <v>1.5345114385800112</v>
      </c>
      <c r="D66" s="606">
        <v>1.7984387102034156</v>
      </c>
      <c r="E66" s="606">
        <v>0.11402868566351468</v>
      </c>
      <c r="F66" s="606">
        <v>0.25215606488900094</v>
      </c>
      <c r="G66" s="606">
        <v>-0.16928420622488616</v>
      </c>
      <c r="H66" s="606">
        <v>0.41420422771502058</v>
      </c>
      <c r="I66" s="606">
        <v>0.46413082458698923</v>
      </c>
      <c r="J66" s="606"/>
      <c r="K66" s="606"/>
      <c r="L66" s="606"/>
      <c r="M66" s="606"/>
      <c r="N66" s="606"/>
      <c r="O66" s="607">
        <v>0.32494797404823117</v>
      </c>
    </row>
    <row r="67" spans="1:15" ht="13.5" thickBot="1">
      <c r="A67" s="891"/>
      <c r="B67" s="608" t="s">
        <v>52</v>
      </c>
      <c r="C67" s="606">
        <v>-0.34124956292049152</v>
      </c>
      <c r="D67" s="606">
        <v>-0.20504732853894103</v>
      </c>
      <c r="E67" s="606">
        <v>-0.24736247728493327</v>
      </c>
      <c r="F67" s="606">
        <v>-0.30435998933271974</v>
      </c>
      <c r="G67" s="606">
        <v>3.5387112380417418E-2</v>
      </c>
      <c r="H67" s="606">
        <v>-0.10200527176270402</v>
      </c>
      <c r="I67" s="606">
        <v>1.8461972426924506E-2</v>
      </c>
      <c r="J67" s="606"/>
      <c r="K67" s="606"/>
      <c r="L67" s="606"/>
      <c r="M67" s="606"/>
      <c r="N67" s="606"/>
      <c r="O67" s="607">
        <v>-6.0562680186897269E-2</v>
      </c>
    </row>
    <row r="68" spans="1:15" ht="15" thickBot="1">
      <c r="A68" s="891"/>
      <c r="B68" s="609" t="s">
        <v>54</v>
      </c>
      <c r="C68" s="610">
        <v>4.1516352557362149E-2</v>
      </c>
      <c r="D68" s="610">
        <v>0.20597363915990463</v>
      </c>
      <c r="E68" s="610">
        <v>-2.0293941724343817E-2</v>
      </c>
      <c r="F68" s="610">
        <v>-2.9878837394689651E-2</v>
      </c>
      <c r="G68" s="610">
        <v>-4.88524704716889E-3</v>
      </c>
      <c r="H68" s="610">
        <v>0.10666327048466986</v>
      </c>
      <c r="I68" s="610">
        <v>0.21475646471321955</v>
      </c>
      <c r="J68" s="610"/>
      <c r="K68" s="610"/>
      <c r="L68" s="610"/>
      <c r="M68" s="610"/>
      <c r="N68" s="610"/>
      <c r="O68" s="611">
        <v>0.10373984826710345</v>
      </c>
    </row>
    <row r="69" spans="1:15" ht="15.75" thickBot="1">
      <c r="A69" s="892" t="s">
        <v>76</v>
      </c>
      <c r="B69" s="893"/>
      <c r="C69" s="612">
        <v>3.4938048980431194E-2</v>
      </c>
      <c r="D69" s="612">
        <v>7.1011920179039636E-2</v>
      </c>
      <c r="E69" s="612">
        <v>3.4983395781965965E-2</v>
      </c>
      <c r="F69" s="612">
        <v>-3.9922595711062905E-3</v>
      </c>
      <c r="G69" s="612">
        <v>5.3176650260761814E-2</v>
      </c>
      <c r="H69" s="612">
        <v>3.9259995619282784E-2</v>
      </c>
      <c r="I69" s="612">
        <v>5.2165225703692197E-2</v>
      </c>
      <c r="J69" s="612"/>
      <c r="K69" s="612"/>
      <c r="L69" s="612"/>
      <c r="M69" s="612"/>
      <c r="N69" s="612"/>
      <c r="O69" s="613">
        <v>3.0893475195487713E-2</v>
      </c>
    </row>
    <row r="70" spans="1:15" ht="15" customHeight="1" thickBot="1"/>
    <row r="71" spans="1:15" ht="15.75" thickBot="1">
      <c r="A71" s="593" t="s">
        <v>61</v>
      </c>
      <c r="B71" s="594" t="s">
        <v>54</v>
      </c>
      <c r="C71" s="614">
        <v>0.1078943861719746</v>
      </c>
      <c r="D71" s="614">
        <v>7.631160572337041E-2</v>
      </c>
      <c r="E71" s="614">
        <v>5.9579700424770989E-2</v>
      </c>
      <c r="F71" s="614">
        <v>1.5765999377658026E-2</v>
      </c>
      <c r="G71" s="614">
        <v>8.2858738135120069E-2</v>
      </c>
      <c r="H71" s="614">
        <v>-6.9679667086034926E-3</v>
      </c>
      <c r="I71" s="614">
        <v>-3.1928480204343052E-3</v>
      </c>
      <c r="J71" s="614"/>
      <c r="K71" s="614"/>
      <c r="L71" s="614"/>
      <c r="M71" s="614"/>
      <c r="N71" s="614"/>
      <c r="O71" s="615">
        <v>8.0034892596227286E-2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sheetPr>
    <pageSetUpPr fitToPage="1"/>
  </sheetPr>
  <dimension ref="A1:Q41"/>
  <sheetViews>
    <sheetView workbookViewId="0">
      <selection sqref="A1:O1"/>
    </sheetView>
  </sheetViews>
  <sheetFormatPr defaultRowHeight="12.75"/>
  <cols>
    <col min="1" max="1" width="15.85546875" style="405" customWidth="1"/>
    <col min="2" max="2" width="26.140625" style="405" bestFit="1" customWidth="1"/>
    <col min="3" max="14" width="12.5703125" style="630" bestFit="1" customWidth="1"/>
    <col min="15" max="15" width="15.5703125" style="405" bestFit="1" customWidth="1"/>
    <col min="16" max="256" width="9.140625" style="405"/>
    <col min="257" max="257" width="15.85546875" style="405" customWidth="1"/>
    <col min="258" max="258" width="26.140625" style="405" bestFit="1" customWidth="1"/>
    <col min="259" max="270" width="12.5703125" style="405" bestFit="1" customWidth="1"/>
    <col min="271" max="271" width="15.5703125" style="405" bestFit="1" customWidth="1"/>
    <col min="272" max="512" width="9.140625" style="405"/>
    <col min="513" max="513" width="15.85546875" style="405" customWidth="1"/>
    <col min="514" max="514" width="26.140625" style="405" bestFit="1" customWidth="1"/>
    <col min="515" max="526" width="12.5703125" style="405" bestFit="1" customWidth="1"/>
    <col min="527" max="527" width="15.5703125" style="405" bestFit="1" customWidth="1"/>
    <col min="528" max="768" width="9.140625" style="405"/>
    <col min="769" max="769" width="15.85546875" style="405" customWidth="1"/>
    <col min="770" max="770" width="26.140625" style="405" bestFit="1" customWidth="1"/>
    <col min="771" max="782" width="12.5703125" style="405" bestFit="1" customWidth="1"/>
    <col min="783" max="783" width="15.5703125" style="405" bestFit="1" customWidth="1"/>
    <col min="784" max="1024" width="9.140625" style="405"/>
    <col min="1025" max="1025" width="15.85546875" style="405" customWidth="1"/>
    <col min="1026" max="1026" width="26.140625" style="405" bestFit="1" customWidth="1"/>
    <col min="1027" max="1038" width="12.5703125" style="405" bestFit="1" customWidth="1"/>
    <col min="1039" max="1039" width="15.5703125" style="405" bestFit="1" customWidth="1"/>
    <col min="1040" max="1280" width="9.140625" style="405"/>
    <col min="1281" max="1281" width="15.85546875" style="405" customWidth="1"/>
    <col min="1282" max="1282" width="26.140625" style="405" bestFit="1" customWidth="1"/>
    <col min="1283" max="1294" width="12.5703125" style="405" bestFit="1" customWidth="1"/>
    <col min="1295" max="1295" width="15.5703125" style="405" bestFit="1" customWidth="1"/>
    <col min="1296" max="1536" width="9.140625" style="405"/>
    <col min="1537" max="1537" width="15.85546875" style="405" customWidth="1"/>
    <col min="1538" max="1538" width="26.140625" style="405" bestFit="1" customWidth="1"/>
    <col min="1539" max="1550" width="12.5703125" style="405" bestFit="1" customWidth="1"/>
    <col min="1551" max="1551" width="15.5703125" style="405" bestFit="1" customWidth="1"/>
    <col min="1552" max="1792" width="9.140625" style="405"/>
    <col min="1793" max="1793" width="15.85546875" style="405" customWidth="1"/>
    <col min="1794" max="1794" width="26.140625" style="405" bestFit="1" customWidth="1"/>
    <col min="1795" max="1806" width="12.5703125" style="405" bestFit="1" customWidth="1"/>
    <col min="1807" max="1807" width="15.5703125" style="405" bestFit="1" customWidth="1"/>
    <col min="1808" max="2048" width="9.140625" style="405"/>
    <col min="2049" max="2049" width="15.85546875" style="405" customWidth="1"/>
    <col min="2050" max="2050" width="26.140625" style="405" bestFit="1" customWidth="1"/>
    <col min="2051" max="2062" width="12.5703125" style="405" bestFit="1" customWidth="1"/>
    <col min="2063" max="2063" width="15.5703125" style="405" bestFit="1" customWidth="1"/>
    <col min="2064" max="2304" width="9.140625" style="405"/>
    <col min="2305" max="2305" width="15.85546875" style="405" customWidth="1"/>
    <col min="2306" max="2306" width="26.140625" style="405" bestFit="1" customWidth="1"/>
    <col min="2307" max="2318" width="12.5703125" style="405" bestFit="1" customWidth="1"/>
    <col min="2319" max="2319" width="15.5703125" style="405" bestFit="1" customWidth="1"/>
    <col min="2320" max="2560" width="9.140625" style="405"/>
    <col min="2561" max="2561" width="15.85546875" style="405" customWidth="1"/>
    <col min="2562" max="2562" width="26.140625" style="405" bestFit="1" customWidth="1"/>
    <col min="2563" max="2574" width="12.5703125" style="405" bestFit="1" customWidth="1"/>
    <col min="2575" max="2575" width="15.5703125" style="405" bestFit="1" customWidth="1"/>
    <col min="2576" max="2816" width="9.140625" style="405"/>
    <col min="2817" max="2817" width="15.85546875" style="405" customWidth="1"/>
    <col min="2818" max="2818" width="26.140625" style="405" bestFit="1" customWidth="1"/>
    <col min="2819" max="2830" width="12.5703125" style="405" bestFit="1" customWidth="1"/>
    <col min="2831" max="2831" width="15.5703125" style="405" bestFit="1" customWidth="1"/>
    <col min="2832" max="3072" width="9.140625" style="405"/>
    <col min="3073" max="3073" width="15.85546875" style="405" customWidth="1"/>
    <col min="3074" max="3074" width="26.140625" style="405" bestFit="1" customWidth="1"/>
    <col min="3075" max="3086" width="12.5703125" style="405" bestFit="1" customWidth="1"/>
    <col min="3087" max="3087" width="15.5703125" style="405" bestFit="1" customWidth="1"/>
    <col min="3088" max="3328" width="9.140625" style="405"/>
    <col min="3329" max="3329" width="15.85546875" style="405" customWidth="1"/>
    <col min="3330" max="3330" width="26.140625" style="405" bestFit="1" customWidth="1"/>
    <col min="3331" max="3342" width="12.5703125" style="405" bestFit="1" customWidth="1"/>
    <col min="3343" max="3343" width="15.5703125" style="405" bestFit="1" customWidth="1"/>
    <col min="3344" max="3584" width="9.140625" style="405"/>
    <col min="3585" max="3585" width="15.85546875" style="405" customWidth="1"/>
    <col min="3586" max="3586" width="26.140625" style="405" bestFit="1" customWidth="1"/>
    <col min="3587" max="3598" width="12.5703125" style="405" bestFit="1" customWidth="1"/>
    <col min="3599" max="3599" width="15.5703125" style="405" bestFit="1" customWidth="1"/>
    <col min="3600" max="3840" width="9.140625" style="405"/>
    <col min="3841" max="3841" width="15.85546875" style="405" customWidth="1"/>
    <col min="3842" max="3842" width="26.140625" style="405" bestFit="1" customWidth="1"/>
    <col min="3843" max="3854" width="12.5703125" style="405" bestFit="1" customWidth="1"/>
    <col min="3855" max="3855" width="15.5703125" style="405" bestFit="1" customWidth="1"/>
    <col min="3856" max="4096" width="9.140625" style="405"/>
    <col min="4097" max="4097" width="15.85546875" style="405" customWidth="1"/>
    <col min="4098" max="4098" width="26.140625" style="405" bestFit="1" customWidth="1"/>
    <col min="4099" max="4110" width="12.5703125" style="405" bestFit="1" customWidth="1"/>
    <col min="4111" max="4111" width="15.5703125" style="405" bestFit="1" customWidth="1"/>
    <col min="4112" max="4352" width="9.140625" style="405"/>
    <col min="4353" max="4353" width="15.85546875" style="405" customWidth="1"/>
    <col min="4354" max="4354" width="26.140625" style="405" bestFit="1" customWidth="1"/>
    <col min="4355" max="4366" width="12.5703125" style="405" bestFit="1" customWidth="1"/>
    <col min="4367" max="4367" width="15.5703125" style="405" bestFit="1" customWidth="1"/>
    <col min="4368" max="4608" width="9.140625" style="405"/>
    <col min="4609" max="4609" width="15.85546875" style="405" customWidth="1"/>
    <col min="4610" max="4610" width="26.140625" style="405" bestFit="1" customWidth="1"/>
    <col min="4611" max="4622" width="12.5703125" style="405" bestFit="1" customWidth="1"/>
    <col min="4623" max="4623" width="15.5703125" style="405" bestFit="1" customWidth="1"/>
    <col min="4624" max="4864" width="9.140625" style="405"/>
    <col min="4865" max="4865" width="15.85546875" style="405" customWidth="1"/>
    <col min="4866" max="4866" width="26.140625" style="405" bestFit="1" customWidth="1"/>
    <col min="4867" max="4878" width="12.5703125" style="405" bestFit="1" customWidth="1"/>
    <col min="4879" max="4879" width="15.5703125" style="405" bestFit="1" customWidth="1"/>
    <col min="4880" max="5120" width="9.140625" style="405"/>
    <col min="5121" max="5121" width="15.85546875" style="405" customWidth="1"/>
    <col min="5122" max="5122" width="26.140625" style="405" bestFit="1" customWidth="1"/>
    <col min="5123" max="5134" width="12.5703125" style="405" bestFit="1" customWidth="1"/>
    <col min="5135" max="5135" width="15.5703125" style="405" bestFit="1" customWidth="1"/>
    <col min="5136" max="5376" width="9.140625" style="405"/>
    <col min="5377" max="5377" width="15.85546875" style="405" customWidth="1"/>
    <col min="5378" max="5378" width="26.140625" style="405" bestFit="1" customWidth="1"/>
    <col min="5379" max="5390" width="12.5703125" style="405" bestFit="1" customWidth="1"/>
    <col min="5391" max="5391" width="15.5703125" style="405" bestFit="1" customWidth="1"/>
    <col min="5392" max="5632" width="9.140625" style="405"/>
    <col min="5633" max="5633" width="15.85546875" style="405" customWidth="1"/>
    <col min="5634" max="5634" width="26.140625" style="405" bestFit="1" customWidth="1"/>
    <col min="5635" max="5646" width="12.5703125" style="405" bestFit="1" customWidth="1"/>
    <col min="5647" max="5647" width="15.5703125" style="405" bestFit="1" customWidth="1"/>
    <col min="5648" max="5888" width="9.140625" style="405"/>
    <col min="5889" max="5889" width="15.85546875" style="405" customWidth="1"/>
    <col min="5890" max="5890" width="26.140625" style="405" bestFit="1" customWidth="1"/>
    <col min="5891" max="5902" width="12.5703125" style="405" bestFit="1" customWidth="1"/>
    <col min="5903" max="5903" width="15.5703125" style="405" bestFit="1" customWidth="1"/>
    <col min="5904" max="6144" width="9.140625" style="405"/>
    <col min="6145" max="6145" width="15.85546875" style="405" customWidth="1"/>
    <col min="6146" max="6146" width="26.140625" style="405" bestFit="1" customWidth="1"/>
    <col min="6147" max="6158" width="12.5703125" style="405" bestFit="1" customWidth="1"/>
    <col min="6159" max="6159" width="15.5703125" style="405" bestFit="1" customWidth="1"/>
    <col min="6160" max="6400" width="9.140625" style="405"/>
    <col min="6401" max="6401" width="15.85546875" style="405" customWidth="1"/>
    <col min="6402" max="6402" width="26.140625" style="405" bestFit="1" customWidth="1"/>
    <col min="6403" max="6414" width="12.5703125" style="405" bestFit="1" customWidth="1"/>
    <col min="6415" max="6415" width="15.5703125" style="405" bestFit="1" customWidth="1"/>
    <col min="6416" max="6656" width="9.140625" style="405"/>
    <col min="6657" max="6657" width="15.85546875" style="405" customWidth="1"/>
    <col min="6658" max="6658" width="26.140625" style="405" bestFit="1" customWidth="1"/>
    <col min="6659" max="6670" width="12.5703125" style="405" bestFit="1" customWidth="1"/>
    <col min="6671" max="6671" width="15.5703125" style="405" bestFit="1" customWidth="1"/>
    <col min="6672" max="6912" width="9.140625" style="405"/>
    <col min="6913" max="6913" width="15.85546875" style="405" customWidth="1"/>
    <col min="6914" max="6914" width="26.140625" style="405" bestFit="1" customWidth="1"/>
    <col min="6915" max="6926" width="12.5703125" style="405" bestFit="1" customWidth="1"/>
    <col min="6927" max="6927" width="15.5703125" style="405" bestFit="1" customWidth="1"/>
    <col min="6928" max="7168" width="9.140625" style="405"/>
    <col min="7169" max="7169" width="15.85546875" style="405" customWidth="1"/>
    <col min="7170" max="7170" width="26.140625" style="405" bestFit="1" customWidth="1"/>
    <col min="7171" max="7182" width="12.5703125" style="405" bestFit="1" customWidth="1"/>
    <col min="7183" max="7183" width="15.5703125" style="405" bestFit="1" customWidth="1"/>
    <col min="7184" max="7424" width="9.140625" style="405"/>
    <col min="7425" max="7425" width="15.85546875" style="405" customWidth="1"/>
    <col min="7426" max="7426" width="26.140625" style="405" bestFit="1" customWidth="1"/>
    <col min="7427" max="7438" width="12.5703125" style="405" bestFit="1" customWidth="1"/>
    <col min="7439" max="7439" width="15.5703125" style="405" bestFit="1" customWidth="1"/>
    <col min="7440" max="7680" width="9.140625" style="405"/>
    <col min="7681" max="7681" width="15.85546875" style="405" customWidth="1"/>
    <col min="7682" max="7682" width="26.140625" style="405" bestFit="1" customWidth="1"/>
    <col min="7683" max="7694" width="12.5703125" style="405" bestFit="1" customWidth="1"/>
    <col min="7695" max="7695" width="15.5703125" style="405" bestFit="1" customWidth="1"/>
    <col min="7696" max="7936" width="9.140625" style="405"/>
    <col min="7937" max="7937" width="15.85546875" style="405" customWidth="1"/>
    <col min="7938" max="7938" width="26.140625" style="405" bestFit="1" customWidth="1"/>
    <col min="7939" max="7950" width="12.5703125" style="405" bestFit="1" customWidth="1"/>
    <col min="7951" max="7951" width="15.5703125" style="405" bestFit="1" customWidth="1"/>
    <col min="7952" max="8192" width="9.140625" style="405"/>
    <col min="8193" max="8193" width="15.85546875" style="405" customWidth="1"/>
    <col min="8194" max="8194" width="26.140625" style="405" bestFit="1" customWidth="1"/>
    <col min="8195" max="8206" width="12.5703125" style="405" bestFit="1" customWidth="1"/>
    <col min="8207" max="8207" width="15.5703125" style="405" bestFit="1" customWidth="1"/>
    <col min="8208" max="8448" width="9.140625" style="405"/>
    <col min="8449" max="8449" width="15.85546875" style="405" customWidth="1"/>
    <col min="8450" max="8450" width="26.140625" style="405" bestFit="1" customWidth="1"/>
    <col min="8451" max="8462" width="12.5703125" style="405" bestFit="1" customWidth="1"/>
    <col min="8463" max="8463" width="15.5703125" style="405" bestFit="1" customWidth="1"/>
    <col min="8464" max="8704" width="9.140625" style="405"/>
    <col min="8705" max="8705" width="15.85546875" style="405" customWidth="1"/>
    <col min="8706" max="8706" width="26.140625" style="405" bestFit="1" customWidth="1"/>
    <col min="8707" max="8718" width="12.5703125" style="405" bestFit="1" customWidth="1"/>
    <col min="8719" max="8719" width="15.5703125" style="405" bestFit="1" customWidth="1"/>
    <col min="8720" max="8960" width="9.140625" style="405"/>
    <col min="8961" max="8961" width="15.85546875" style="405" customWidth="1"/>
    <col min="8962" max="8962" width="26.140625" style="405" bestFit="1" customWidth="1"/>
    <col min="8963" max="8974" width="12.5703125" style="405" bestFit="1" customWidth="1"/>
    <col min="8975" max="8975" width="15.5703125" style="405" bestFit="1" customWidth="1"/>
    <col min="8976" max="9216" width="9.140625" style="405"/>
    <col min="9217" max="9217" width="15.85546875" style="405" customWidth="1"/>
    <col min="9218" max="9218" width="26.140625" style="405" bestFit="1" customWidth="1"/>
    <col min="9219" max="9230" width="12.5703125" style="405" bestFit="1" customWidth="1"/>
    <col min="9231" max="9231" width="15.5703125" style="405" bestFit="1" customWidth="1"/>
    <col min="9232" max="9472" width="9.140625" style="405"/>
    <col min="9473" max="9473" width="15.85546875" style="405" customWidth="1"/>
    <col min="9474" max="9474" width="26.140625" style="405" bestFit="1" customWidth="1"/>
    <col min="9475" max="9486" width="12.5703125" style="405" bestFit="1" customWidth="1"/>
    <col min="9487" max="9487" width="15.5703125" style="405" bestFit="1" customWidth="1"/>
    <col min="9488" max="9728" width="9.140625" style="405"/>
    <col min="9729" max="9729" width="15.85546875" style="405" customWidth="1"/>
    <col min="9730" max="9730" width="26.140625" style="405" bestFit="1" customWidth="1"/>
    <col min="9731" max="9742" width="12.5703125" style="405" bestFit="1" customWidth="1"/>
    <col min="9743" max="9743" width="15.5703125" style="405" bestFit="1" customWidth="1"/>
    <col min="9744" max="9984" width="9.140625" style="405"/>
    <col min="9985" max="9985" width="15.85546875" style="405" customWidth="1"/>
    <col min="9986" max="9986" width="26.140625" style="405" bestFit="1" customWidth="1"/>
    <col min="9987" max="9998" width="12.5703125" style="405" bestFit="1" customWidth="1"/>
    <col min="9999" max="9999" width="15.5703125" style="405" bestFit="1" customWidth="1"/>
    <col min="10000" max="10240" width="9.140625" style="405"/>
    <col min="10241" max="10241" width="15.85546875" style="405" customWidth="1"/>
    <col min="10242" max="10242" width="26.140625" style="405" bestFit="1" customWidth="1"/>
    <col min="10243" max="10254" width="12.5703125" style="405" bestFit="1" customWidth="1"/>
    <col min="10255" max="10255" width="15.5703125" style="405" bestFit="1" customWidth="1"/>
    <col min="10256" max="10496" width="9.140625" style="405"/>
    <col min="10497" max="10497" width="15.85546875" style="405" customWidth="1"/>
    <col min="10498" max="10498" width="26.140625" style="405" bestFit="1" customWidth="1"/>
    <col min="10499" max="10510" width="12.5703125" style="405" bestFit="1" customWidth="1"/>
    <col min="10511" max="10511" width="15.5703125" style="405" bestFit="1" customWidth="1"/>
    <col min="10512" max="10752" width="9.140625" style="405"/>
    <col min="10753" max="10753" width="15.85546875" style="405" customWidth="1"/>
    <col min="10754" max="10754" width="26.140625" style="405" bestFit="1" customWidth="1"/>
    <col min="10755" max="10766" width="12.5703125" style="405" bestFit="1" customWidth="1"/>
    <col min="10767" max="10767" width="15.5703125" style="405" bestFit="1" customWidth="1"/>
    <col min="10768" max="11008" width="9.140625" style="405"/>
    <col min="11009" max="11009" width="15.85546875" style="405" customWidth="1"/>
    <col min="11010" max="11010" width="26.140625" style="405" bestFit="1" customWidth="1"/>
    <col min="11011" max="11022" width="12.5703125" style="405" bestFit="1" customWidth="1"/>
    <col min="11023" max="11023" width="15.5703125" style="405" bestFit="1" customWidth="1"/>
    <col min="11024" max="11264" width="9.140625" style="405"/>
    <col min="11265" max="11265" width="15.85546875" style="405" customWidth="1"/>
    <col min="11266" max="11266" width="26.140625" style="405" bestFit="1" customWidth="1"/>
    <col min="11267" max="11278" width="12.5703125" style="405" bestFit="1" customWidth="1"/>
    <col min="11279" max="11279" width="15.5703125" style="405" bestFit="1" customWidth="1"/>
    <col min="11280" max="11520" width="9.140625" style="405"/>
    <col min="11521" max="11521" width="15.85546875" style="405" customWidth="1"/>
    <col min="11522" max="11522" width="26.140625" style="405" bestFit="1" customWidth="1"/>
    <col min="11523" max="11534" width="12.5703125" style="405" bestFit="1" customWidth="1"/>
    <col min="11535" max="11535" width="15.5703125" style="405" bestFit="1" customWidth="1"/>
    <col min="11536" max="11776" width="9.140625" style="405"/>
    <col min="11777" max="11777" width="15.85546875" style="405" customWidth="1"/>
    <col min="11778" max="11778" width="26.140625" style="405" bestFit="1" customWidth="1"/>
    <col min="11779" max="11790" width="12.5703125" style="405" bestFit="1" customWidth="1"/>
    <col min="11791" max="11791" width="15.5703125" style="405" bestFit="1" customWidth="1"/>
    <col min="11792" max="12032" width="9.140625" style="405"/>
    <col min="12033" max="12033" width="15.85546875" style="405" customWidth="1"/>
    <col min="12034" max="12034" width="26.140625" style="405" bestFit="1" customWidth="1"/>
    <col min="12035" max="12046" width="12.5703125" style="405" bestFit="1" customWidth="1"/>
    <col min="12047" max="12047" width="15.5703125" style="405" bestFit="1" customWidth="1"/>
    <col min="12048" max="12288" width="9.140625" style="405"/>
    <col min="12289" max="12289" width="15.85546875" style="405" customWidth="1"/>
    <col min="12290" max="12290" width="26.140625" style="405" bestFit="1" customWidth="1"/>
    <col min="12291" max="12302" width="12.5703125" style="405" bestFit="1" customWidth="1"/>
    <col min="12303" max="12303" width="15.5703125" style="405" bestFit="1" customWidth="1"/>
    <col min="12304" max="12544" width="9.140625" style="405"/>
    <col min="12545" max="12545" width="15.85546875" style="405" customWidth="1"/>
    <col min="12546" max="12546" width="26.140625" style="405" bestFit="1" customWidth="1"/>
    <col min="12547" max="12558" width="12.5703125" style="405" bestFit="1" customWidth="1"/>
    <col min="12559" max="12559" width="15.5703125" style="405" bestFit="1" customWidth="1"/>
    <col min="12560" max="12800" width="9.140625" style="405"/>
    <col min="12801" max="12801" width="15.85546875" style="405" customWidth="1"/>
    <col min="12802" max="12802" width="26.140625" style="405" bestFit="1" customWidth="1"/>
    <col min="12803" max="12814" width="12.5703125" style="405" bestFit="1" customWidth="1"/>
    <col min="12815" max="12815" width="15.5703125" style="405" bestFit="1" customWidth="1"/>
    <col min="12816" max="13056" width="9.140625" style="405"/>
    <col min="13057" max="13057" width="15.85546875" style="405" customWidth="1"/>
    <col min="13058" max="13058" width="26.140625" style="405" bestFit="1" customWidth="1"/>
    <col min="13059" max="13070" width="12.5703125" style="405" bestFit="1" customWidth="1"/>
    <col min="13071" max="13071" width="15.5703125" style="405" bestFit="1" customWidth="1"/>
    <col min="13072" max="13312" width="9.140625" style="405"/>
    <col min="13313" max="13313" width="15.85546875" style="405" customWidth="1"/>
    <col min="13314" max="13314" width="26.140625" style="405" bestFit="1" customWidth="1"/>
    <col min="13315" max="13326" width="12.5703125" style="405" bestFit="1" customWidth="1"/>
    <col min="13327" max="13327" width="15.5703125" style="405" bestFit="1" customWidth="1"/>
    <col min="13328" max="13568" width="9.140625" style="405"/>
    <col min="13569" max="13569" width="15.85546875" style="405" customWidth="1"/>
    <col min="13570" max="13570" width="26.140625" style="405" bestFit="1" customWidth="1"/>
    <col min="13571" max="13582" width="12.5703125" style="405" bestFit="1" customWidth="1"/>
    <col min="13583" max="13583" width="15.5703125" style="405" bestFit="1" customWidth="1"/>
    <col min="13584" max="13824" width="9.140625" style="405"/>
    <col min="13825" max="13825" width="15.85546875" style="405" customWidth="1"/>
    <col min="13826" max="13826" width="26.140625" style="405" bestFit="1" customWidth="1"/>
    <col min="13827" max="13838" width="12.5703125" style="405" bestFit="1" customWidth="1"/>
    <col min="13839" max="13839" width="15.5703125" style="405" bestFit="1" customWidth="1"/>
    <col min="13840" max="14080" width="9.140625" style="405"/>
    <col min="14081" max="14081" width="15.85546875" style="405" customWidth="1"/>
    <col min="14082" max="14082" width="26.140625" style="405" bestFit="1" customWidth="1"/>
    <col min="14083" max="14094" width="12.5703125" style="405" bestFit="1" customWidth="1"/>
    <col min="14095" max="14095" width="15.5703125" style="405" bestFit="1" customWidth="1"/>
    <col min="14096" max="14336" width="9.140625" style="405"/>
    <col min="14337" max="14337" width="15.85546875" style="405" customWidth="1"/>
    <col min="14338" max="14338" width="26.140625" style="405" bestFit="1" customWidth="1"/>
    <col min="14339" max="14350" width="12.5703125" style="405" bestFit="1" customWidth="1"/>
    <col min="14351" max="14351" width="15.5703125" style="405" bestFit="1" customWidth="1"/>
    <col min="14352" max="14592" width="9.140625" style="405"/>
    <col min="14593" max="14593" width="15.85546875" style="405" customWidth="1"/>
    <col min="14594" max="14594" width="26.140625" style="405" bestFit="1" customWidth="1"/>
    <col min="14595" max="14606" width="12.5703125" style="405" bestFit="1" customWidth="1"/>
    <col min="14607" max="14607" width="15.5703125" style="405" bestFit="1" customWidth="1"/>
    <col min="14608" max="14848" width="9.140625" style="405"/>
    <col min="14849" max="14849" width="15.85546875" style="405" customWidth="1"/>
    <col min="14850" max="14850" width="26.140625" style="405" bestFit="1" customWidth="1"/>
    <col min="14851" max="14862" width="12.5703125" style="405" bestFit="1" customWidth="1"/>
    <col min="14863" max="14863" width="15.5703125" style="405" bestFit="1" customWidth="1"/>
    <col min="14864" max="15104" width="9.140625" style="405"/>
    <col min="15105" max="15105" width="15.85546875" style="405" customWidth="1"/>
    <col min="15106" max="15106" width="26.140625" style="405" bestFit="1" customWidth="1"/>
    <col min="15107" max="15118" width="12.5703125" style="405" bestFit="1" customWidth="1"/>
    <col min="15119" max="15119" width="15.5703125" style="405" bestFit="1" customWidth="1"/>
    <col min="15120" max="15360" width="9.140625" style="405"/>
    <col min="15361" max="15361" width="15.85546875" style="405" customWidth="1"/>
    <col min="15362" max="15362" width="26.140625" style="405" bestFit="1" customWidth="1"/>
    <col min="15363" max="15374" width="12.5703125" style="405" bestFit="1" customWidth="1"/>
    <col min="15375" max="15375" width="15.5703125" style="405" bestFit="1" customWidth="1"/>
    <col min="15376" max="15616" width="9.140625" style="405"/>
    <col min="15617" max="15617" width="15.85546875" style="405" customWidth="1"/>
    <col min="15618" max="15618" width="26.140625" style="405" bestFit="1" customWidth="1"/>
    <col min="15619" max="15630" width="12.5703125" style="405" bestFit="1" customWidth="1"/>
    <col min="15631" max="15631" width="15.5703125" style="405" bestFit="1" customWidth="1"/>
    <col min="15632" max="15872" width="9.140625" style="405"/>
    <col min="15873" max="15873" width="15.85546875" style="405" customWidth="1"/>
    <col min="15874" max="15874" width="26.140625" style="405" bestFit="1" customWidth="1"/>
    <col min="15875" max="15886" width="12.5703125" style="405" bestFit="1" customWidth="1"/>
    <col min="15887" max="15887" width="15.5703125" style="405" bestFit="1" customWidth="1"/>
    <col min="15888" max="16128" width="9.140625" style="405"/>
    <col min="16129" max="16129" width="15.85546875" style="405" customWidth="1"/>
    <col min="16130" max="16130" width="26.140625" style="405" bestFit="1" customWidth="1"/>
    <col min="16131" max="16142" width="12.5703125" style="405" bestFit="1" customWidth="1"/>
    <col min="16143" max="16143" width="15.5703125" style="405" bestFit="1" customWidth="1"/>
    <col min="16144" max="16384" width="9.140625" style="405"/>
  </cols>
  <sheetData>
    <row r="1" spans="1:15" ht="21" customHeight="1" thickBot="1">
      <c r="A1" s="906" t="s">
        <v>82</v>
      </c>
      <c r="B1" s="907"/>
      <c r="C1" s="907"/>
      <c r="D1" s="907"/>
      <c r="E1" s="907"/>
      <c r="F1" s="907"/>
      <c r="G1" s="907"/>
      <c r="H1" s="907"/>
      <c r="I1" s="907"/>
      <c r="J1" s="907"/>
      <c r="K1" s="907"/>
      <c r="L1" s="907"/>
      <c r="M1" s="907"/>
      <c r="N1" s="907"/>
      <c r="O1" s="908"/>
    </row>
    <row r="2" spans="1:15" s="620" customFormat="1" ht="27" customHeight="1" thickBot="1">
      <c r="A2" s="616" t="s">
        <v>78</v>
      </c>
      <c r="B2" s="617" t="s">
        <v>83</v>
      </c>
      <c r="C2" s="618" t="s">
        <v>84</v>
      </c>
      <c r="D2" s="618" t="s">
        <v>85</v>
      </c>
      <c r="E2" s="618" t="s">
        <v>86</v>
      </c>
      <c r="F2" s="618" t="s">
        <v>87</v>
      </c>
      <c r="G2" s="618" t="s">
        <v>88</v>
      </c>
      <c r="H2" s="618" t="s">
        <v>89</v>
      </c>
      <c r="I2" s="618" t="s">
        <v>90</v>
      </c>
      <c r="J2" s="618" t="s">
        <v>91</v>
      </c>
      <c r="K2" s="618" t="s">
        <v>92</v>
      </c>
      <c r="L2" s="618" t="s">
        <v>93</v>
      </c>
      <c r="M2" s="618" t="s">
        <v>94</v>
      </c>
      <c r="N2" s="618" t="s">
        <v>95</v>
      </c>
      <c r="O2" s="619" t="s">
        <v>16</v>
      </c>
    </row>
    <row r="3" spans="1:15" ht="15" customHeight="1" thickBot="1">
      <c r="A3" s="909" t="s">
        <v>79</v>
      </c>
      <c r="B3" s="621" t="s">
        <v>51</v>
      </c>
      <c r="C3" s="622">
        <v>137.4795</v>
      </c>
      <c r="D3" s="622">
        <v>139.11099999999999</v>
      </c>
      <c r="E3" s="622">
        <v>134.34799999999996</v>
      </c>
      <c r="F3" s="622">
        <v>123.27800000000002</v>
      </c>
      <c r="G3" s="622">
        <v>110.31409090909091</v>
      </c>
      <c r="H3" s="622">
        <v>104.59</v>
      </c>
      <c r="I3" s="622">
        <v>106.69</v>
      </c>
      <c r="J3" s="622"/>
      <c r="K3" s="622"/>
      <c r="L3" s="622"/>
      <c r="M3" s="622"/>
      <c r="N3" s="622"/>
      <c r="O3" s="623">
        <v>121.05</v>
      </c>
    </row>
    <row r="4" spans="1:15" ht="15" customHeight="1" thickBot="1">
      <c r="A4" s="909"/>
      <c r="B4" s="624" t="s">
        <v>52</v>
      </c>
      <c r="C4" s="622">
        <v>148.4025</v>
      </c>
      <c r="D4" s="622">
        <v>156.89875000000001</v>
      </c>
      <c r="E4" s="622">
        <v>155.65555555555557</v>
      </c>
      <c r="F4" s="622">
        <v>136.27444444444444</v>
      </c>
      <c r="G4" s="622">
        <v>129.25777777777779</v>
      </c>
      <c r="H4" s="622">
        <v>127.34</v>
      </c>
      <c r="I4" s="622">
        <v>132.86000000000001</v>
      </c>
      <c r="J4" s="622"/>
      <c r="K4" s="622"/>
      <c r="L4" s="622"/>
      <c r="M4" s="622"/>
      <c r="N4" s="622"/>
      <c r="O4" s="623">
        <v>140.88</v>
      </c>
    </row>
    <row r="5" spans="1:15" ht="15" customHeight="1" thickBot="1">
      <c r="A5" s="909"/>
      <c r="B5" s="624" t="s">
        <v>53</v>
      </c>
      <c r="C5" s="622">
        <v>232.82333333333335</v>
      </c>
      <c r="D5" s="622">
        <v>251.46266666666668</v>
      </c>
      <c r="E5" s="622">
        <v>245.75133333333332</v>
      </c>
      <c r="F5" s="622">
        <v>209.95800000000003</v>
      </c>
      <c r="G5" s="622">
        <v>196.01733333333331</v>
      </c>
      <c r="H5" s="622">
        <v>185.83</v>
      </c>
      <c r="I5" s="622">
        <v>189.37</v>
      </c>
      <c r="J5" s="622"/>
      <c r="K5" s="622"/>
      <c r="L5" s="622"/>
      <c r="M5" s="622"/>
      <c r="N5" s="622"/>
      <c r="O5" s="623">
        <v>215.82</v>
      </c>
    </row>
    <row r="6" spans="1:15" ht="15" customHeight="1" thickBot="1">
      <c r="A6" s="910"/>
      <c r="B6" s="625" t="s">
        <v>54</v>
      </c>
      <c r="C6" s="626">
        <v>172.77116279069764</v>
      </c>
      <c r="D6" s="626">
        <v>181.61279069767434</v>
      </c>
      <c r="E6" s="626">
        <v>176.6847727272727</v>
      </c>
      <c r="F6" s="626">
        <v>155.48636363636365</v>
      </c>
      <c r="G6" s="626">
        <v>141.9671739130435</v>
      </c>
      <c r="H6" s="626">
        <v>135.53</v>
      </c>
      <c r="I6" s="626">
        <v>138.9</v>
      </c>
      <c r="J6" s="626"/>
      <c r="K6" s="626"/>
      <c r="L6" s="626"/>
      <c r="M6" s="626"/>
      <c r="N6" s="626"/>
      <c r="O6" s="627">
        <v>157.11000000000001</v>
      </c>
    </row>
    <row r="7" spans="1:15" ht="15" customHeight="1" thickBot="1">
      <c r="A7" s="911" t="s">
        <v>80</v>
      </c>
      <c r="B7" s="624" t="s">
        <v>51</v>
      </c>
      <c r="C7" s="622">
        <v>129.39550000000003</v>
      </c>
      <c r="D7" s="622">
        <v>131.28512820512819</v>
      </c>
      <c r="E7" s="622">
        <v>128.40974999999997</v>
      </c>
      <c r="F7" s="622">
        <v>126.17075000000003</v>
      </c>
      <c r="G7" s="622">
        <v>110.28525000000002</v>
      </c>
      <c r="H7" s="622">
        <v>121.14</v>
      </c>
      <c r="I7" s="622">
        <v>127.27</v>
      </c>
      <c r="J7" s="622"/>
      <c r="K7" s="622"/>
      <c r="L7" s="622"/>
      <c r="M7" s="622"/>
      <c r="N7" s="622"/>
      <c r="O7" s="623">
        <v>123.97</v>
      </c>
    </row>
    <row r="8" spans="1:15" ht="15" customHeight="1" thickBot="1">
      <c r="A8" s="909"/>
      <c r="B8" s="624" t="s">
        <v>52</v>
      </c>
      <c r="C8" s="622">
        <v>263.17</v>
      </c>
      <c r="D8" s="622">
        <v>295.23611111111109</v>
      </c>
      <c r="E8" s="622">
        <v>310.32888888888886</v>
      </c>
      <c r="F8" s="622">
        <v>244.52499999999998</v>
      </c>
      <c r="G8" s="622">
        <v>200.1216666666667</v>
      </c>
      <c r="H8" s="622">
        <v>204.78</v>
      </c>
      <c r="I8" s="622">
        <v>212.32</v>
      </c>
      <c r="J8" s="622"/>
      <c r="K8" s="622"/>
      <c r="L8" s="622"/>
      <c r="M8" s="622"/>
      <c r="N8" s="622"/>
      <c r="O8" s="623">
        <v>247.21</v>
      </c>
    </row>
    <row r="9" spans="1:15" ht="15" customHeight="1" thickBot="1">
      <c r="A9" s="909"/>
      <c r="B9" s="624" t="s">
        <v>53</v>
      </c>
      <c r="C9" s="622">
        <v>204.06</v>
      </c>
      <c r="D9" s="622">
        <v>222.595</v>
      </c>
      <c r="E9" s="622">
        <v>212.72499999999999</v>
      </c>
      <c r="F9" s="622">
        <v>209.4975</v>
      </c>
      <c r="G9" s="622">
        <v>170.0975</v>
      </c>
      <c r="H9" s="622">
        <v>163.58000000000001</v>
      </c>
      <c r="I9" s="622">
        <v>174.42</v>
      </c>
      <c r="J9" s="622"/>
      <c r="K9" s="622"/>
      <c r="L9" s="622"/>
      <c r="M9" s="622"/>
      <c r="N9" s="622"/>
      <c r="O9" s="623">
        <v>193.85</v>
      </c>
    </row>
    <row r="10" spans="1:15" ht="15" customHeight="1" thickBot="1">
      <c r="A10" s="910"/>
      <c r="B10" s="625" t="s">
        <v>54</v>
      </c>
      <c r="C10" s="626">
        <v>173.05032258064529</v>
      </c>
      <c r="D10" s="626">
        <v>185.65163934426235</v>
      </c>
      <c r="E10" s="626">
        <v>186.6646774193548</v>
      </c>
      <c r="F10" s="626">
        <v>165.90758064516123</v>
      </c>
      <c r="G10" s="626">
        <v>140.22564516129029</v>
      </c>
      <c r="H10" s="626">
        <v>148.16</v>
      </c>
      <c r="I10" s="626">
        <v>155</v>
      </c>
      <c r="J10" s="626"/>
      <c r="K10" s="626"/>
      <c r="L10" s="626"/>
      <c r="M10" s="626"/>
      <c r="N10" s="626"/>
      <c r="O10" s="627">
        <v>163.62</v>
      </c>
    </row>
    <row r="11" spans="1:15" ht="15" customHeight="1" thickBot="1">
      <c r="A11" s="904" t="s">
        <v>76</v>
      </c>
      <c r="B11" s="905"/>
      <c r="C11" s="628">
        <v>172.93600000000004</v>
      </c>
      <c r="D11" s="628">
        <v>183.98173076923072</v>
      </c>
      <c r="E11" s="628">
        <v>182.52207547169814</v>
      </c>
      <c r="F11" s="628">
        <v>161.58179245283006</v>
      </c>
      <c r="G11" s="628">
        <v>140.96740740740745</v>
      </c>
      <c r="H11" s="628">
        <v>142.78</v>
      </c>
      <c r="I11" s="628">
        <v>148.22999999999999</v>
      </c>
      <c r="J11" s="628"/>
      <c r="K11" s="628"/>
      <c r="L11" s="628"/>
      <c r="M11" s="628"/>
      <c r="N11" s="628"/>
      <c r="O11" s="629">
        <v>160.84</v>
      </c>
    </row>
    <row r="12" spans="1:15" ht="15" customHeight="1" thickBot="1">
      <c r="O12" s="460"/>
    </row>
    <row r="13" spans="1:15" ht="22.5" customHeight="1" thickBot="1">
      <c r="A13" s="631" t="s">
        <v>61</v>
      </c>
      <c r="B13" s="594" t="s">
        <v>54</v>
      </c>
      <c r="C13" s="595">
        <v>97</v>
      </c>
      <c r="D13" s="595">
        <v>94.78</v>
      </c>
      <c r="E13" s="595">
        <v>94.79</v>
      </c>
      <c r="F13" s="595">
        <v>97.93</v>
      </c>
      <c r="G13" s="595">
        <v>96.97</v>
      </c>
      <c r="H13" s="595">
        <v>102.61</v>
      </c>
      <c r="I13" s="595">
        <v>109.27</v>
      </c>
      <c r="J13" s="595"/>
      <c r="K13" s="595"/>
      <c r="L13" s="595"/>
      <c r="M13" s="595"/>
      <c r="N13" s="595"/>
      <c r="O13" s="632">
        <v>99.05</v>
      </c>
    </row>
    <row r="14" spans="1:15" ht="22.5" customHeight="1">
      <c r="O14" s="460"/>
    </row>
    <row r="15" spans="1:15" ht="20.25" thickBot="1">
      <c r="A15" s="912" t="s">
        <v>97</v>
      </c>
      <c r="B15" s="912"/>
      <c r="C15" s="912"/>
      <c r="D15" s="912"/>
      <c r="E15" s="912"/>
      <c r="F15" s="912"/>
      <c r="G15" s="912"/>
      <c r="H15" s="912"/>
      <c r="I15" s="912"/>
      <c r="J15" s="912"/>
      <c r="K15" s="912"/>
      <c r="L15" s="912"/>
      <c r="M15" s="912"/>
      <c r="N15" s="912"/>
      <c r="O15" s="912"/>
    </row>
    <row r="16" spans="1:15" ht="27" customHeight="1" thickBot="1">
      <c r="A16" s="633" t="s">
        <v>78</v>
      </c>
      <c r="B16" s="634" t="s">
        <v>83</v>
      </c>
      <c r="C16" s="635" t="s">
        <v>98</v>
      </c>
      <c r="D16" s="635" t="s">
        <v>99</v>
      </c>
      <c r="E16" s="635" t="s">
        <v>100</v>
      </c>
      <c r="F16" s="635" t="s">
        <v>101</v>
      </c>
      <c r="G16" s="635" t="s">
        <v>102</v>
      </c>
      <c r="H16" s="635" t="s">
        <v>103</v>
      </c>
      <c r="I16" s="635" t="s">
        <v>104</v>
      </c>
      <c r="J16" s="635" t="s">
        <v>105</v>
      </c>
      <c r="K16" s="635" t="s">
        <v>106</v>
      </c>
      <c r="L16" s="635" t="s">
        <v>107</v>
      </c>
      <c r="M16" s="635" t="s">
        <v>108</v>
      </c>
      <c r="N16" s="636" t="s">
        <v>109</v>
      </c>
      <c r="O16" s="637" t="s">
        <v>16</v>
      </c>
    </row>
    <row r="17" spans="1:15" ht="15" customHeight="1" thickBot="1">
      <c r="A17" s="909" t="s">
        <v>79</v>
      </c>
      <c r="B17" s="621" t="s">
        <v>51</v>
      </c>
      <c r="C17" s="622">
        <v>142.24052631578951</v>
      </c>
      <c r="D17" s="622">
        <v>138.65105263157895</v>
      </c>
      <c r="E17" s="622">
        <v>132.45999999999998</v>
      </c>
      <c r="F17" s="622">
        <v>122.90899999999999</v>
      </c>
      <c r="G17" s="622">
        <v>106.11499999999998</v>
      </c>
      <c r="H17" s="622">
        <v>104.69</v>
      </c>
      <c r="I17" s="622">
        <v>105.93</v>
      </c>
      <c r="J17" s="622"/>
      <c r="K17" s="622"/>
      <c r="L17" s="622"/>
      <c r="M17" s="622"/>
      <c r="N17" s="638"/>
      <c r="O17" s="623">
        <v>121.1</v>
      </c>
    </row>
    <row r="18" spans="1:15" ht="15" customHeight="1" thickBot="1">
      <c r="A18" s="909"/>
      <c r="B18" s="639" t="s">
        <v>52</v>
      </c>
      <c r="C18" s="622">
        <v>148.24285714285716</v>
      </c>
      <c r="D18" s="622">
        <v>150.7525</v>
      </c>
      <c r="E18" s="622">
        <v>151.14750000000001</v>
      </c>
      <c r="F18" s="622">
        <v>138.63375000000002</v>
      </c>
      <c r="G18" s="622">
        <v>121.3475</v>
      </c>
      <c r="H18" s="622">
        <v>118.6</v>
      </c>
      <c r="I18" s="622">
        <v>118.58</v>
      </c>
      <c r="J18" s="622"/>
      <c r="K18" s="622"/>
      <c r="L18" s="622"/>
      <c r="M18" s="622"/>
      <c r="N18" s="638"/>
      <c r="O18" s="623">
        <v>135.07</v>
      </c>
    </row>
    <row r="19" spans="1:15" ht="15" customHeight="1" thickBot="1">
      <c r="A19" s="909"/>
      <c r="B19" s="639" t="s">
        <v>53</v>
      </c>
      <c r="C19" s="622">
        <v>224.87266666666662</v>
      </c>
      <c r="D19" s="622">
        <v>240.51400000000001</v>
      </c>
      <c r="E19" s="622">
        <v>231.196</v>
      </c>
      <c r="F19" s="622">
        <v>205.13</v>
      </c>
      <c r="G19" s="622">
        <v>175.5746666666667</v>
      </c>
      <c r="H19" s="622">
        <v>169.35</v>
      </c>
      <c r="I19" s="622">
        <v>167.04</v>
      </c>
      <c r="J19" s="622"/>
      <c r="K19" s="622"/>
      <c r="L19" s="622"/>
      <c r="M19" s="622"/>
      <c r="N19" s="638"/>
      <c r="O19" s="623">
        <v>201.95</v>
      </c>
    </row>
    <row r="20" spans="1:15" ht="15" customHeight="1" thickBot="1">
      <c r="A20" s="910"/>
      <c r="B20" s="640" t="s">
        <v>54</v>
      </c>
      <c r="C20" s="626">
        <v>173.49658536585366</v>
      </c>
      <c r="D20" s="626">
        <v>177.33571428571426</v>
      </c>
      <c r="E20" s="626">
        <v>170.37953488372091</v>
      </c>
      <c r="F20" s="626">
        <v>154.51627906976745</v>
      </c>
      <c r="G20" s="626">
        <v>133.17906976744189</v>
      </c>
      <c r="H20" s="626">
        <v>129.84</v>
      </c>
      <c r="I20" s="626">
        <v>129.6</v>
      </c>
      <c r="J20" s="626"/>
      <c r="K20" s="626"/>
      <c r="L20" s="626"/>
      <c r="M20" s="626"/>
      <c r="N20" s="641"/>
      <c r="O20" s="627">
        <v>151.9</v>
      </c>
    </row>
    <row r="21" spans="1:15" ht="15" customHeight="1" thickBot="1">
      <c r="A21" s="913" t="s">
        <v>80</v>
      </c>
      <c r="B21" s="639" t="s">
        <v>51</v>
      </c>
      <c r="C21" s="622">
        <v>108.59840909090912</v>
      </c>
      <c r="D21" s="622">
        <v>113.30590909090914</v>
      </c>
      <c r="E21" s="622">
        <v>124.61955555555556</v>
      </c>
      <c r="F21" s="622">
        <v>126.82586956521739</v>
      </c>
      <c r="G21" s="622">
        <v>104.88800000000001</v>
      </c>
      <c r="H21" s="622">
        <v>112.4</v>
      </c>
      <c r="I21" s="622">
        <v>119.71</v>
      </c>
      <c r="J21" s="622"/>
      <c r="K21" s="622"/>
      <c r="L21" s="622"/>
      <c r="M21" s="622"/>
      <c r="N21" s="638"/>
      <c r="O21" s="623">
        <v>120.08</v>
      </c>
    </row>
    <row r="22" spans="1:15" ht="15" customHeight="1" thickBot="1">
      <c r="A22" s="909"/>
      <c r="B22" s="639" t="s">
        <v>52</v>
      </c>
      <c r="C22" s="622">
        <v>294.71588235294109</v>
      </c>
      <c r="D22" s="622">
        <v>299.41176470588232</v>
      </c>
      <c r="E22" s="622">
        <v>319.40000000000003</v>
      </c>
      <c r="F22" s="622">
        <v>265.76000000000005</v>
      </c>
      <c r="G22" s="622">
        <v>200.95055555555555</v>
      </c>
      <c r="H22" s="622">
        <v>210.32</v>
      </c>
      <c r="I22" s="622">
        <v>211.46</v>
      </c>
      <c r="J22" s="622"/>
      <c r="K22" s="622"/>
      <c r="L22" s="622"/>
      <c r="M22" s="622"/>
      <c r="N22" s="638"/>
      <c r="O22" s="623">
        <v>252.01</v>
      </c>
    </row>
    <row r="23" spans="1:15" ht="15" customHeight="1" thickBot="1">
      <c r="A23" s="909"/>
      <c r="B23" s="639" t="s">
        <v>53</v>
      </c>
      <c r="C23" s="622">
        <v>202.63</v>
      </c>
      <c r="D23" s="622">
        <v>214.3075</v>
      </c>
      <c r="E23" s="622">
        <v>214.61</v>
      </c>
      <c r="F23" s="622">
        <v>212.28249999999997</v>
      </c>
      <c r="G23" s="622">
        <v>164.92499999999998</v>
      </c>
      <c r="H23" s="622">
        <v>159</v>
      </c>
      <c r="I23" s="622">
        <v>166.88</v>
      </c>
      <c r="J23" s="622"/>
      <c r="K23" s="622"/>
      <c r="L23" s="622"/>
      <c r="M23" s="622"/>
      <c r="N23" s="638"/>
      <c r="O23" s="623">
        <v>190.66</v>
      </c>
    </row>
    <row r="24" spans="1:15" ht="15" customHeight="1" thickBot="1">
      <c r="A24" s="910"/>
      <c r="B24" s="640" t="s">
        <v>54</v>
      </c>
      <c r="C24" s="626">
        <v>163.06184615384609</v>
      </c>
      <c r="D24" s="626">
        <v>168.19523076923073</v>
      </c>
      <c r="E24" s="626">
        <v>180.2442424242424</v>
      </c>
      <c r="F24" s="626">
        <v>167.17970149253728</v>
      </c>
      <c r="G24" s="626">
        <v>134.28014925373134</v>
      </c>
      <c r="H24" s="626">
        <v>142.38</v>
      </c>
      <c r="I24" s="626">
        <v>148.46</v>
      </c>
      <c r="J24" s="626"/>
      <c r="K24" s="626"/>
      <c r="L24" s="626"/>
      <c r="M24" s="626"/>
      <c r="N24" s="641"/>
      <c r="O24" s="627">
        <v>158.59</v>
      </c>
    </row>
    <row r="25" spans="1:15" ht="15" customHeight="1" thickBot="1">
      <c r="A25" s="904" t="s">
        <v>76</v>
      </c>
      <c r="B25" s="905"/>
      <c r="C25" s="628">
        <v>167.09792452830183</v>
      </c>
      <c r="D25" s="628">
        <v>171.78308411214951</v>
      </c>
      <c r="E25" s="628">
        <v>176.35266055045875</v>
      </c>
      <c r="F25" s="628">
        <v>162.2294545454545</v>
      </c>
      <c r="G25" s="628">
        <v>133.84972727272728</v>
      </c>
      <c r="H25" s="628">
        <v>137.38999999999999</v>
      </c>
      <c r="I25" s="628">
        <v>140.88</v>
      </c>
      <c r="J25" s="628"/>
      <c r="K25" s="628"/>
      <c r="L25" s="628"/>
      <c r="M25" s="628"/>
      <c r="N25" s="642"/>
      <c r="O25" s="629">
        <v>156.02000000000001</v>
      </c>
    </row>
    <row r="26" spans="1:15" ht="15" customHeight="1" thickBot="1">
      <c r="O26" s="460"/>
    </row>
    <row r="27" spans="1:15" ht="22.5" customHeight="1" thickBot="1">
      <c r="A27" s="631" t="s">
        <v>61</v>
      </c>
      <c r="B27" s="643" t="s">
        <v>54</v>
      </c>
      <c r="C27" s="644">
        <v>87.55</v>
      </c>
      <c r="D27" s="644">
        <v>88.06</v>
      </c>
      <c r="E27" s="644">
        <v>89.46</v>
      </c>
      <c r="F27" s="644">
        <v>96.41</v>
      </c>
      <c r="G27" s="644">
        <v>89.55</v>
      </c>
      <c r="H27" s="644">
        <v>103.33</v>
      </c>
      <c r="I27" s="644">
        <v>109.62</v>
      </c>
      <c r="J27" s="644"/>
      <c r="K27" s="644"/>
      <c r="L27" s="644"/>
      <c r="M27" s="644"/>
      <c r="N27" s="644"/>
      <c r="O27" s="645">
        <v>91.71</v>
      </c>
    </row>
    <row r="28" spans="1:15" ht="22.5" customHeight="1" thickBot="1">
      <c r="O28" s="460"/>
    </row>
    <row r="29" spans="1:15" ht="20.25" thickBot="1">
      <c r="A29" s="914" t="s">
        <v>110</v>
      </c>
      <c r="B29" s="915"/>
      <c r="C29" s="915"/>
      <c r="D29" s="915"/>
      <c r="E29" s="915"/>
      <c r="F29" s="915"/>
      <c r="G29" s="915"/>
      <c r="H29" s="915"/>
      <c r="I29" s="915"/>
      <c r="J29" s="915"/>
      <c r="K29" s="915"/>
      <c r="L29" s="915"/>
      <c r="M29" s="915"/>
      <c r="N29" s="915"/>
      <c r="O29" s="916"/>
    </row>
    <row r="30" spans="1:15" ht="27" customHeight="1" thickBot="1">
      <c r="A30" s="646" t="s">
        <v>78</v>
      </c>
      <c r="B30" s="647" t="s">
        <v>83</v>
      </c>
      <c r="C30" s="648" t="s">
        <v>124</v>
      </c>
      <c r="D30" s="648" t="s">
        <v>125</v>
      </c>
      <c r="E30" s="648" t="s">
        <v>126</v>
      </c>
      <c r="F30" s="648" t="s">
        <v>127</v>
      </c>
      <c r="G30" s="648" t="s">
        <v>128</v>
      </c>
      <c r="H30" s="648" t="s">
        <v>129</v>
      </c>
      <c r="I30" s="648" t="s">
        <v>130</v>
      </c>
      <c r="J30" s="648" t="s">
        <v>131</v>
      </c>
      <c r="K30" s="648" t="s">
        <v>132</v>
      </c>
      <c r="L30" s="648" t="s">
        <v>133</v>
      </c>
      <c r="M30" s="648" t="s">
        <v>134</v>
      </c>
      <c r="N30" s="648" t="s">
        <v>135</v>
      </c>
      <c r="O30" s="649" t="s">
        <v>16</v>
      </c>
    </row>
    <row r="31" spans="1:15" ht="15" customHeight="1" thickBot="1">
      <c r="A31" s="917" t="s">
        <v>79</v>
      </c>
      <c r="B31" s="650" t="s">
        <v>51</v>
      </c>
      <c r="C31" s="651">
        <v>-3.3471658458430538E-2</v>
      </c>
      <c r="D31" s="651">
        <v>3.3173016698488733E-3</v>
      </c>
      <c r="E31" s="651">
        <v>1.425335950475598E-2</v>
      </c>
      <c r="F31" s="651">
        <v>3.0022211554892497E-3</v>
      </c>
      <c r="G31" s="651">
        <v>3.9571134232586604E-2</v>
      </c>
      <c r="H31" s="651">
        <v>-9.5520106982514396E-4</v>
      </c>
      <c r="I31" s="651">
        <v>7.1745492306239103E-3</v>
      </c>
      <c r="J31" s="651"/>
      <c r="K31" s="651"/>
      <c r="L31" s="651"/>
      <c r="M31" s="651"/>
      <c r="N31" s="652"/>
      <c r="O31" s="653">
        <v>-4.1288191577206574E-4</v>
      </c>
    </row>
    <row r="32" spans="1:15" ht="15" customHeight="1" thickBot="1">
      <c r="A32" s="917"/>
      <c r="B32" s="654" t="s">
        <v>52</v>
      </c>
      <c r="C32" s="651">
        <v>1.0769008383924958E-3</v>
      </c>
      <c r="D32" s="651">
        <v>4.0770468151440337E-2</v>
      </c>
      <c r="E32" s="651">
        <v>2.9825538335437617E-2</v>
      </c>
      <c r="F32" s="651">
        <v>-1.7018262548301397E-2</v>
      </c>
      <c r="G32" s="651">
        <v>6.518698595173196E-2</v>
      </c>
      <c r="H32" s="651">
        <v>7.3693086003372765E-2</v>
      </c>
      <c r="I32" s="651">
        <v>0.12042502951593874</v>
      </c>
      <c r="J32" s="651"/>
      <c r="K32" s="651"/>
      <c r="L32" s="651"/>
      <c r="M32" s="651"/>
      <c r="N32" s="652"/>
      <c r="O32" s="653">
        <v>4.3014733101354875E-2</v>
      </c>
    </row>
    <row r="33" spans="1:17" ht="15" customHeight="1" thickBot="1">
      <c r="A33" s="917"/>
      <c r="B33" s="654" t="s">
        <v>53</v>
      </c>
      <c r="C33" s="651">
        <v>3.5356305346136936E-2</v>
      </c>
      <c r="D33" s="651">
        <v>4.5521951598105174E-2</v>
      </c>
      <c r="E33" s="651">
        <v>6.2956683218279394E-2</v>
      </c>
      <c r="F33" s="651">
        <v>2.3536294057427153E-2</v>
      </c>
      <c r="G33" s="651">
        <v>0.11643289464691152</v>
      </c>
      <c r="H33" s="651">
        <v>9.7313256569235423E-2</v>
      </c>
      <c r="I33" s="651">
        <v>0.13368055555555564</v>
      </c>
      <c r="J33" s="651"/>
      <c r="K33" s="651"/>
      <c r="L33" s="651"/>
      <c r="M33" s="651"/>
      <c r="N33" s="652"/>
      <c r="O33" s="653">
        <v>6.8680366427333522E-2</v>
      </c>
    </row>
    <row r="34" spans="1:17" ht="15" customHeight="1" thickBot="1">
      <c r="A34" s="918"/>
      <c r="B34" s="655" t="s">
        <v>54</v>
      </c>
      <c r="C34" s="656">
        <v>-4.1811922328402751E-3</v>
      </c>
      <c r="D34" s="656">
        <v>2.4118528121577776E-2</v>
      </c>
      <c r="E34" s="656">
        <v>3.7007014063367032E-2</v>
      </c>
      <c r="F34" s="656">
        <v>6.2782029986509381E-3</v>
      </c>
      <c r="G34" s="656">
        <v>6.5987126662976764E-2</v>
      </c>
      <c r="H34" s="656">
        <v>4.382316697473812E-2</v>
      </c>
      <c r="I34" s="656">
        <v>7.1759259259259356E-2</v>
      </c>
      <c r="J34" s="656"/>
      <c r="K34" s="656"/>
      <c r="L34" s="656"/>
      <c r="M34" s="656"/>
      <c r="N34" s="657"/>
      <c r="O34" s="658">
        <v>3.4298880842659696E-2</v>
      </c>
    </row>
    <row r="35" spans="1:17" ht="15" customHeight="1" thickBot="1">
      <c r="A35" s="919" t="s">
        <v>80</v>
      </c>
      <c r="B35" s="654" t="s">
        <v>51</v>
      </c>
      <c r="C35" s="651">
        <v>0.19150456330977558</v>
      </c>
      <c r="D35" s="651">
        <v>0.15867856547352457</v>
      </c>
      <c r="E35" s="651">
        <v>3.0414122627445386E-2</v>
      </c>
      <c r="F35" s="651">
        <v>-5.1655042260954588E-3</v>
      </c>
      <c r="G35" s="651">
        <v>5.1457268705667129E-2</v>
      </c>
      <c r="H35" s="651">
        <v>7.7758007117437675E-2</v>
      </c>
      <c r="I35" s="651">
        <v>6.3152618828836382E-2</v>
      </c>
      <c r="J35" s="651"/>
      <c r="K35" s="651"/>
      <c r="L35" s="651"/>
      <c r="M35" s="651"/>
      <c r="N35" s="652"/>
      <c r="O35" s="653">
        <v>3.2395069953364428E-2</v>
      </c>
    </row>
    <row r="36" spans="1:17" ht="15" customHeight="1" thickBot="1">
      <c r="A36" s="917"/>
      <c r="B36" s="654" t="s">
        <v>52</v>
      </c>
      <c r="C36" s="651">
        <v>-0.10703828413007911</v>
      </c>
      <c r="D36" s="651">
        <v>-1.3946190788037521E-2</v>
      </c>
      <c r="E36" s="651">
        <v>-2.8400473109302375E-2</v>
      </c>
      <c r="F36" s="651">
        <v>-7.9902919927754612E-2</v>
      </c>
      <c r="G36" s="651">
        <v>-4.1248399965716801E-3</v>
      </c>
      <c r="H36" s="651">
        <v>-2.6340813997717726E-2</v>
      </c>
      <c r="I36" s="651">
        <v>4.0669630190106176E-3</v>
      </c>
      <c r="J36" s="651"/>
      <c r="K36" s="651"/>
      <c r="L36" s="651"/>
      <c r="M36" s="651"/>
      <c r="N36" s="652"/>
      <c r="O36" s="653">
        <v>-1.9046863219713436E-2</v>
      </c>
    </row>
    <row r="37" spans="1:17" ht="15" customHeight="1" thickBot="1">
      <c r="A37" s="917"/>
      <c r="B37" s="654" t="s">
        <v>53</v>
      </c>
      <c r="C37" s="651">
        <v>7.0571978482949554E-3</v>
      </c>
      <c r="D37" s="651">
        <v>3.8671068441375099E-2</v>
      </c>
      <c r="E37" s="651">
        <v>-8.7833744932669464E-3</v>
      </c>
      <c r="F37" s="651">
        <v>-1.3119310352949342E-2</v>
      </c>
      <c r="G37" s="651">
        <v>3.1362740639684791E-2</v>
      </c>
      <c r="H37" s="651">
        <v>2.8805031446540959E-2</v>
      </c>
      <c r="I37" s="651">
        <v>4.5182166826462082E-2</v>
      </c>
      <c r="J37" s="651"/>
      <c r="K37" s="651"/>
      <c r="L37" s="651"/>
      <c r="M37" s="651"/>
      <c r="N37" s="652"/>
      <c r="O37" s="653">
        <v>1.6731354243155343E-2</v>
      </c>
    </row>
    <row r="38" spans="1:17" ht="15" customHeight="1" thickBot="1">
      <c r="A38" s="918"/>
      <c r="B38" s="655" t="s">
        <v>54</v>
      </c>
      <c r="C38" s="656">
        <v>6.1255754564284996E-2</v>
      </c>
      <c r="D38" s="656">
        <v>0.1037865847634073</v>
      </c>
      <c r="E38" s="656">
        <v>3.5620749427327444E-2</v>
      </c>
      <c r="F38" s="656">
        <v>-7.6093020625044618E-3</v>
      </c>
      <c r="G38" s="656">
        <v>4.4276804431640428E-2</v>
      </c>
      <c r="H38" s="656">
        <v>4.0595589268155652E-2</v>
      </c>
      <c r="I38" s="656">
        <v>4.4052269971709496E-2</v>
      </c>
      <c r="J38" s="656"/>
      <c r="K38" s="656"/>
      <c r="L38" s="656"/>
      <c r="M38" s="656"/>
      <c r="N38" s="657"/>
      <c r="O38" s="658">
        <v>3.1717006116400791E-2</v>
      </c>
      <c r="Q38" s="780"/>
    </row>
    <row r="39" spans="1:17" ht="15" customHeight="1" thickBot="1">
      <c r="A39" s="904" t="s">
        <v>76</v>
      </c>
      <c r="B39" s="905"/>
      <c r="C39" s="659">
        <v>3.4938048980431194E-2</v>
      </c>
      <c r="D39" s="659">
        <v>7.1011920179039636E-2</v>
      </c>
      <c r="E39" s="659">
        <v>3.4983395781965965E-2</v>
      </c>
      <c r="F39" s="659">
        <v>-3.9922595711062905E-3</v>
      </c>
      <c r="G39" s="659">
        <v>5.3176650260761814E-2</v>
      </c>
      <c r="H39" s="659">
        <v>3.9231385108086582E-2</v>
      </c>
      <c r="I39" s="659">
        <v>5.2172061328790424E-2</v>
      </c>
      <c r="J39" s="659"/>
      <c r="K39" s="659"/>
      <c r="L39" s="659"/>
      <c r="M39" s="659"/>
      <c r="N39" s="660"/>
      <c r="O39" s="661">
        <v>3.0893475195487713E-2</v>
      </c>
    </row>
    <row r="40" spans="1:17" ht="15" customHeight="1" thickBot="1"/>
    <row r="41" spans="1:17" ht="15.75" thickBot="1">
      <c r="A41" s="662" t="s">
        <v>61</v>
      </c>
      <c r="B41" s="643" t="s">
        <v>54</v>
      </c>
      <c r="C41" s="663">
        <v>0.10793832095945177</v>
      </c>
      <c r="D41" s="663">
        <v>7.631160572337041E-2</v>
      </c>
      <c r="E41" s="663">
        <v>5.9579700424770989E-2</v>
      </c>
      <c r="F41" s="663">
        <v>1.5765999377658026E-2</v>
      </c>
      <c r="G41" s="663">
        <v>8.2858738135120069E-2</v>
      </c>
      <c r="H41" s="663">
        <v>-6.9679667086034926E-3</v>
      </c>
      <c r="I41" s="663">
        <v>-3.1928480204343052E-3</v>
      </c>
      <c r="J41" s="663"/>
      <c r="K41" s="663"/>
      <c r="L41" s="663"/>
      <c r="M41" s="663"/>
      <c r="N41" s="663"/>
      <c r="O41" s="664">
        <v>8.0034892596227286E-2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752" customWidth="1"/>
    <col min="2" max="2" width="14.28515625" style="752" customWidth="1"/>
    <col min="3" max="3" width="19.5703125" style="752" customWidth="1"/>
    <col min="4" max="4" width="12.85546875" style="752" customWidth="1"/>
    <col min="5" max="7" width="16.85546875" style="752" customWidth="1"/>
    <col min="8" max="8" width="51.28515625" style="752" customWidth="1"/>
    <col min="9" max="256" width="9.140625" style="752"/>
    <col min="257" max="257" width="16.85546875" style="752" customWidth="1"/>
    <col min="258" max="258" width="14.28515625" style="752" customWidth="1"/>
    <col min="259" max="259" width="19.5703125" style="752" customWidth="1"/>
    <col min="260" max="260" width="12.85546875" style="752" customWidth="1"/>
    <col min="261" max="263" width="16.85546875" style="752" customWidth="1"/>
    <col min="264" max="264" width="51.28515625" style="752" customWidth="1"/>
    <col min="265" max="512" width="9.140625" style="752"/>
    <col min="513" max="513" width="16.85546875" style="752" customWidth="1"/>
    <col min="514" max="514" width="14.28515625" style="752" customWidth="1"/>
    <col min="515" max="515" width="19.5703125" style="752" customWidth="1"/>
    <col min="516" max="516" width="12.85546875" style="752" customWidth="1"/>
    <col min="517" max="519" width="16.85546875" style="752" customWidth="1"/>
    <col min="520" max="520" width="51.28515625" style="752" customWidth="1"/>
    <col min="521" max="768" width="9.140625" style="752"/>
    <col min="769" max="769" width="16.85546875" style="752" customWidth="1"/>
    <col min="770" max="770" width="14.28515625" style="752" customWidth="1"/>
    <col min="771" max="771" width="19.5703125" style="752" customWidth="1"/>
    <col min="772" max="772" width="12.85546875" style="752" customWidth="1"/>
    <col min="773" max="775" width="16.85546875" style="752" customWidth="1"/>
    <col min="776" max="776" width="51.28515625" style="752" customWidth="1"/>
    <col min="777" max="1024" width="9.140625" style="752"/>
    <col min="1025" max="1025" width="16.85546875" style="752" customWidth="1"/>
    <col min="1026" max="1026" width="14.28515625" style="752" customWidth="1"/>
    <col min="1027" max="1027" width="19.5703125" style="752" customWidth="1"/>
    <col min="1028" max="1028" width="12.85546875" style="752" customWidth="1"/>
    <col min="1029" max="1031" width="16.85546875" style="752" customWidth="1"/>
    <col min="1032" max="1032" width="51.28515625" style="752" customWidth="1"/>
    <col min="1033" max="1280" width="9.140625" style="752"/>
    <col min="1281" max="1281" width="16.85546875" style="752" customWidth="1"/>
    <col min="1282" max="1282" width="14.28515625" style="752" customWidth="1"/>
    <col min="1283" max="1283" width="19.5703125" style="752" customWidth="1"/>
    <col min="1284" max="1284" width="12.85546875" style="752" customWidth="1"/>
    <col min="1285" max="1287" width="16.85546875" style="752" customWidth="1"/>
    <col min="1288" max="1288" width="51.28515625" style="752" customWidth="1"/>
    <col min="1289" max="1536" width="9.140625" style="752"/>
    <col min="1537" max="1537" width="16.85546875" style="752" customWidth="1"/>
    <col min="1538" max="1538" width="14.28515625" style="752" customWidth="1"/>
    <col min="1539" max="1539" width="19.5703125" style="752" customWidth="1"/>
    <col min="1540" max="1540" width="12.85546875" style="752" customWidth="1"/>
    <col min="1541" max="1543" width="16.85546875" style="752" customWidth="1"/>
    <col min="1544" max="1544" width="51.28515625" style="752" customWidth="1"/>
    <col min="1545" max="1792" width="9.140625" style="752"/>
    <col min="1793" max="1793" width="16.85546875" style="752" customWidth="1"/>
    <col min="1794" max="1794" width="14.28515625" style="752" customWidth="1"/>
    <col min="1795" max="1795" width="19.5703125" style="752" customWidth="1"/>
    <col min="1796" max="1796" width="12.85546875" style="752" customWidth="1"/>
    <col min="1797" max="1799" width="16.85546875" style="752" customWidth="1"/>
    <col min="1800" max="1800" width="51.28515625" style="752" customWidth="1"/>
    <col min="1801" max="2048" width="9.140625" style="752"/>
    <col min="2049" max="2049" width="16.85546875" style="752" customWidth="1"/>
    <col min="2050" max="2050" width="14.28515625" style="752" customWidth="1"/>
    <col min="2051" max="2051" width="19.5703125" style="752" customWidth="1"/>
    <col min="2052" max="2052" width="12.85546875" style="752" customWidth="1"/>
    <col min="2053" max="2055" width="16.85546875" style="752" customWidth="1"/>
    <col min="2056" max="2056" width="51.28515625" style="752" customWidth="1"/>
    <col min="2057" max="2304" width="9.140625" style="752"/>
    <col min="2305" max="2305" width="16.85546875" style="752" customWidth="1"/>
    <col min="2306" max="2306" width="14.28515625" style="752" customWidth="1"/>
    <col min="2307" max="2307" width="19.5703125" style="752" customWidth="1"/>
    <col min="2308" max="2308" width="12.85546875" style="752" customWidth="1"/>
    <col min="2309" max="2311" width="16.85546875" style="752" customWidth="1"/>
    <col min="2312" max="2312" width="51.28515625" style="752" customWidth="1"/>
    <col min="2313" max="2560" width="9.140625" style="752"/>
    <col min="2561" max="2561" width="16.85546875" style="752" customWidth="1"/>
    <col min="2562" max="2562" width="14.28515625" style="752" customWidth="1"/>
    <col min="2563" max="2563" width="19.5703125" style="752" customWidth="1"/>
    <col min="2564" max="2564" width="12.85546875" style="752" customWidth="1"/>
    <col min="2565" max="2567" width="16.85546875" style="752" customWidth="1"/>
    <col min="2568" max="2568" width="51.28515625" style="752" customWidth="1"/>
    <col min="2569" max="2816" width="9.140625" style="752"/>
    <col min="2817" max="2817" width="16.85546875" style="752" customWidth="1"/>
    <col min="2818" max="2818" width="14.28515625" style="752" customWidth="1"/>
    <col min="2819" max="2819" width="19.5703125" style="752" customWidth="1"/>
    <col min="2820" max="2820" width="12.85546875" style="752" customWidth="1"/>
    <col min="2821" max="2823" width="16.85546875" style="752" customWidth="1"/>
    <col min="2824" max="2824" width="51.28515625" style="752" customWidth="1"/>
    <col min="2825" max="3072" width="9.140625" style="752"/>
    <col min="3073" max="3073" width="16.85546875" style="752" customWidth="1"/>
    <col min="3074" max="3074" width="14.28515625" style="752" customWidth="1"/>
    <col min="3075" max="3075" width="19.5703125" style="752" customWidth="1"/>
    <col min="3076" max="3076" width="12.85546875" style="752" customWidth="1"/>
    <col min="3077" max="3079" width="16.85546875" style="752" customWidth="1"/>
    <col min="3080" max="3080" width="51.28515625" style="752" customWidth="1"/>
    <col min="3081" max="3328" width="9.140625" style="752"/>
    <col min="3329" max="3329" width="16.85546875" style="752" customWidth="1"/>
    <col min="3330" max="3330" width="14.28515625" style="752" customWidth="1"/>
    <col min="3331" max="3331" width="19.5703125" style="752" customWidth="1"/>
    <col min="3332" max="3332" width="12.85546875" style="752" customWidth="1"/>
    <col min="3333" max="3335" width="16.85546875" style="752" customWidth="1"/>
    <col min="3336" max="3336" width="51.28515625" style="752" customWidth="1"/>
    <col min="3337" max="3584" width="9.140625" style="752"/>
    <col min="3585" max="3585" width="16.85546875" style="752" customWidth="1"/>
    <col min="3586" max="3586" width="14.28515625" style="752" customWidth="1"/>
    <col min="3587" max="3587" width="19.5703125" style="752" customWidth="1"/>
    <col min="3588" max="3588" width="12.85546875" style="752" customWidth="1"/>
    <col min="3589" max="3591" width="16.85546875" style="752" customWidth="1"/>
    <col min="3592" max="3592" width="51.28515625" style="752" customWidth="1"/>
    <col min="3593" max="3840" width="9.140625" style="752"/>
    <col min="3841" max="3841" width="16.85546875" style="752" customWidth="1"/>
    <col min="3842" max="3842" width="14.28515625" style="752" customWidth="1"/>
    <col min="3843" max="3843" width="19.5703125" style="752" customWidth="1"/>
    <col min="3844" max="3844" width="12.85546875" style="752" customWidth="1"/>
    <col min="3845" max="3847" width="16.85546875" style="752" customWidth="1"/>
    <col min="3848" max="3848" width="51.28515625" style="752" customWidth="1"/>
    <col min="3849" max="4096" width="9.140625" style="752"/>
    <col min="4097" max="4097" width="16.85546875" style="752" customWidth="1"/>
    <col min="4098" max="4098" width="14.28515625" style="752" customWidth="1"/>
    <col min="4099" max="4099" width="19.5703125" style="752" customWidth="1"/>
    <col min="4100" max="4100" width="12.85546875" style="752" customWidth="1"/>
    <col min="4101" max="4103" width="16.85546875" style="752" customWidth="1"/>
    <col min="4104" max="4104" width="51.28515625" style="752" customWidth="1"/>
    <col min="4105" max="4352" width="9.140625" style="752"/>
    <col min="4353" max="4353" width="16.85546875" style="752" customWidth="1"/>
    <col min="4354" max="4354" width="14.28515625" style="752" customWidth="1"/>
    <col min="4355" max="4355" width="19.5703125" style="752" customWidth="1"/>
    <col min="4356" max="4356" width="12.85546875" style="752" customWidth="1"/>
    <col min="4357" max="4359" width="16.85546875" style="752" customWidth="1"/>
    <col min="4360" max="4360" width="51.28515625" style="752" customWidth="1"/>
    <col min="4361" max="4608" width="9.140625" style="752"/>
    <col min="4609" max="4609" width="16.85546875" style="752" customWidth="1"/>
    <col min="4610" max="4610" width="14.28515625" style="752" customWidth="1"/>
    <col min="4611" max="4611" width="19.5703125" style="752" customWidth="1"/>
    <col min="4612" max="4612" width="12.85546875" style="752" customWidth="1"/>
    <col min="4613" max="4615" width="16.85546875" style="752" customWidth="1"/>
    <col min="4616" max="4616" width="51.28515625" style="752" customWidth="1"/>
    <col min="4617" max="4864" width="9.140625" style="752"/>
    <col min="4865" max="4865" width="16.85546875" style="752" customWidth="1"/>
    <col min="4866" max="4866" width="14.28515625" style="752" customWidth="1"/>
    <col min="4867" max="4867" width="19.5703125" style="752" customWidth="1"/>
    <col min="4868" max="4868" width="12.85546875" style="752" customWidth="1"/>
    <col min="4869" max="4871" width="16.85546875" style="752" customWidth="1"/>
    <col min="4872" max="4872" width="51.28515625" style="752" customWidth="1"/>
    <col min="4873" max="5120" width="9.140625" style="752"/>
    <col min="5121" max="5121" width="16.85546875" style="752" customWidth="1"/>
    <col min="5122" max="5122" width="14.28515625" style="752" customWidth="1"/>
    <col min="5123" max="5123" width="19.5703125" style="752" customWidth="1"/>
    <col min="5124" max="5124" width="12.85546875" style="752" customWidth="1"/>
    <col min="5125" max="5127" width="16.85546875" style="752" customWidth="1"/>
    <col min="5128" max="5128" width="51.28515625" style="752" customWidth="1"/>
    <col min="5129" max="5376" width="9.140625" style="752"/>
    <col min="5377" max="5377" width="16.85546875" style="752" customWidth="1"/>
    <col min="5378" max="5378" width="14.28515625" style="752" customWidth="1"/>
    <col min="5379" max="5379" width="19.5703125" style="752" customWidth="1"/>
    <col min="5380" max="5380" width="12.85546875" style="752" customWidth="1"/>
    <col min="5381" max="5383" width="16.85546875" style="752" customWidth="1"/>
    <col min="5384" max="5384" width="51.28515625" style="752" customWidth="1"/>
    <col min="5385" max="5632" width="9.140625" style="752"/>
    <col min="5633" max="5633" width="16.85546875" style="752" customWidth="1"/>
    <col min="5634" max="5634" width="14.28515625" style="752" customWidth="1"/>
    <col min="5635" max="5635" width="19.5703125" style="752" customWidth="1"/>
    <col min="5636" max="5636" width="12.85546875" style="752" customWidth="1"/>
    <col min="5637" max="5639" width="16.85546875" style="752" customWidth="1"/>
    <col min="5640" max="5640" width="51.28515625" style="752" customWidth="1"/>
    <col min="5641" max="5888" width="9.140625" style="752"/>
    <col min="5889" max="5889" width="16.85546875" style="752" customWidth="1"/>
    <col min="5890" max="5890" width="14.28515625" style="752" customWidth="1"/>
    <col min="5891" max="5891" width="19.5703125" style="752" customWidth="1"/>
    <col min="5892" max="5892" width="12.85546875" style="752" customWidth="1"/>
    <col min="5893" max="5895" width="16.85546875" style="752" customWidth="1"/>
    <col min="5896" max="5896" width="51.28515625" style="752" customWidth="1"/>
    <col min="5897" max="6144" width="9.140625" style="752"/>
    <col min="6145" max="6145" width="16.85546875" style="752" customWidth="1"/>
    <col min="6146" max="6146" width="14.28515625" style="752" customWidth="1"/>
    <col min="6147" max="6147" width="19.5703125" style="752" customWidth="1"/>
    <col min="6148" max="6148" width="12.85546875" style="752" customWidth="1"/>
    <col min="6149" max="6151" width="16.85546875" style="752" customWidth="1"/>
    <col min="6152" max="6152" width="51.28515625" style="752" customWidth="1"/>
    <col min="6153" max="6400" width="9.140625" style="752"/>
    <col min="6401" max="6401" width="16.85546875" style="752" customWidth="1"/>
    <col min="6402" max="6402" width="14.28515625" style="752" customWidth="1"/>
    <col min="6403" max="6403" width="19.5703125" style="752" customWidth="1"/>
    <col min="6404" max="6404" width="12.85546875" style="752" customWidth="1"/>
    <col min="6405" max="6407" width="16.85546875" style="752" customWidth="1"/>
    <col min="6408" max="6408" width="51.28515625" style="752" customWidth="1"/>
    <col min="6409" max="6656" width="9.140625" style="752"/>
    <col min="6657" max="6657" width="16.85546875" style="752" customWidth="1"/>
    <col min="6658" max="6658" width="14.28515625" style="752" customWidth="1"/>
    <col min="6659" max="6659" width="19.5703125" style="752" customWidth="1"/>
    <col min="6660" max="6660" width="12.85546875" style="752" customWidth="1"/>
    <col min="6661" max="6663" width="16.85546875" style="752" customWidth="1"/>
    <col min="6664" max="6664" width="51.28515625" style="752" customWidth="1"/>
    <col min="6665" max="6912" width="9.140625" style="752"/>
    <col min="6913" max="6913" width="16.85546875" style="752" customWidth="1"/>
    <col min="6914" max="6914" width="14.28515625" style="752" customWidth="1"/>
    <col min="6915" max="6915" width="19.5703125" style="752" customWidth="1"/>
    <col min="6916" max="6916" width="12.85546875" style="752" customWidth="1"/>
    <col min="6917" max="6919" width="16.85546875" style="752" customWidth="1"/>
    <col min="6920" max="6920" width="51.28515625" style="752" customWidth="1"/>
    <col min="6921" max="7168" width="9.140625" style="752"/>
    <col min="7169" max="7169" width="16.85546875" style="752" customWidth="1"/>
    <col min="7170" max="7170" width="14.28515625" style="752" customWidth="1"/>
    <col min="7171" max="7171" width="19.5703125" style="752" customWidth="1"/>
    <col min="7172" max="7172" width="12.85546875" style="752" customWidth="1"/>
    <col min="7173" max="7175" width="16.85546875" style="752" customWidth="1"/>
    <col min="7176" max="7176" width="51.28515625" style="752" customWidth="1"/>
    <col min="7177" max="7424" width="9.140625" style="752"/>
    <col min="7425" max="7425" width="16.85546875" style="752" customWidth="1"/>
    <col min="7426" max="7426" width="14.28515625" style="752" customWidth="1"/>
    <col min="7427" max="7427" width="19.5703125" style="752" customWidth="1"/>
    <col min="7428" max="7428" width="12.85546875" style="752" customWidth="1"/>
    <col min="7429" max="7431" width="16.85546875" style="752" customWidth="1"/>
    <col min="7432" max="7432" width="51.28515625" style="752" customWidth="1"/>
    <col min="7433" max="7680" width="9.140625" style="752"/>
    <col min="7681" max="7681" width="16.85546875" style="752" customWidth="1"/>
    <col min="7682" max="7682" width="14.28515625" style="752" customWidth="1"/>
    <col min="7683" max="7683" width="19.5703125" style="752" customWidth="1"/>
    <col min="7684" max="7684" width="12.85546875" style="752" customWidth="1"/>
    <col min="7685" max="7687" width="16.85546875" style="752" customWidth="1"/>
    <col min="7688" max="7688" width="51.28515625" style="752" customWidth="1"/>
    <col min="7689" max="7936" width="9.140625" style="752"/>
    <col min="7937" max="7937" width="16.85546875" style="752" customWidth="1"/>
    <col min="7938" max="7938" width="14.28515625" style="752" customWidth="1"/>
    <col min="7939" max="7939" width="19.5703125" style="752" customWidth="1"/>
    <col min="7940" max="7940" width="12.85546875" style="752" customWidth="1"/>
    <col min="7941" max="7943" width="16.85546875" style="752" customWidth="1"/>
    <col min="7944" max="7944" width="51.28515625" style="752" customWidth="1"/>
    <col min="7945" max="8192" width="9.140625" style="752"/>
    <col min="8193" max="8193" width="16.85546875" style="752" customWidth="1"/>
    <col min="8194" max="8194" width="14.28515625" style="752" customWidth="1"/>
    <col min="8195" max="8195" width="19.5703125" style="752" customWidth="1"/>
    <col min="8196" max="8196" width="12.85546875" style="752" customWidth="1"/>
    <col min="8197" max="8199" width="16.85546875" style="752" customWidth="1"/>
    <col min="8200" max="8200" width="51.28515625" style="752" customWidth="1"/>
    <col min="8201" max="8448" width="9.140625" style="752"/>
    <col min="8449" max="8449" width="16.85546875" style="752" customWidth="1"/>
    <col min="8450" max="8450" width="14.28515625" style="752" customWidth="1"/>
    <col min="8451" max="8451" width="19.5703125" style="752" customWidth="1"/>
    <col min="8452" max="8452" width="12.85546875" style="752" customWidth="1"/>
    <col min="8453" max="8455" width="16.85546875" style="752" customWidth="1"/>
    <col min="8456" max="8456" width="51.28515625" style="752" customWidth="1"/>
    <col min="8457" max="8704" width="9.140625" style="752"/>
    <col min="8705" max="8705" width="16.85546875" style="752" customWidth="1"/>
    <col min="8706" max="8706" width="14.28515625" style="752" customWidth="1"/>
    <col min="8707" max="8707" width="19.5703125" style="752" customWidth="1"/>
    <col min="8708" max="8708" width="12.85546875" style="752" customWidth="1"/>
    <col min="8709" max="8711" width="16.85546875" style="752" customWidth="1"/>
    <col min="8712" max="8712" width="51.28515625" style="752" customWidth="1"/>
    <col min="8713" max="8960" width="9.140625" style="752"/>
    <col min="8961" max="8961" width="16.85546875" style="752" customWidth="1"/>
    <col min="8962" max="8962" width="14.28515625" style="752" customWidth="1"/>
    <col min="8963" max="8963" width="19.5703125" style="752" customWidth="1"/>
    <col min="8964" max="8964" width="12.85546875" style="752" customWidth="1"/>
    <col min="8965" max="8967" width="16.85546875" style="752" customWidth="1"/>
    <col min="8968" max="8968" width="51.28515625" style="752" customWidth="1"/>
    <col min="8969" max="9216" width="9.140625" style="752"/>
    <col min="9217" max="9217" width="16.85546875" style="752" customWidth="1"/>
    <col min="9218" max="9218" width="14.28515625" style="752" customWidth="1"/>
    <col min="9219" max="9219" width="19.5703125" style="752" customWidth="1"/>
    <col min="9220" max="9220" width="12.85546875" style="752" customWidth="1"/>
    <col min="9221" max="9223" width="16.85546875" style="752" customWidth="1"/>
    <col min="9224" max="9224" width="51.28515625" style="752" customWidth="1"/>
    <col min="9225" max="9472" width="9.140625" style="752"/>
    <col min="9473" max="9473" width="16.85546875" style="752" customWidth="1"/>
    <col min="9474" max="9474" width="14.28515625" style="752" customWidth="1"/>
    <col min="9475" max="9475" width="19.5703125" style="752" customWidth="1"/>
    <col min="9476" max="9476" width="12.85546875" style="752" customWidth="1"/>
    <col min="9477" max="9479" width="16.85546875" style="752" customWidth="1"/>
    <col min="9480" max="9480" width="51.28515625" style="752" customWidth="1"/>
    <col min="9481" max="9728" width="9.140625" style="752"/>
    <col min="9729" max="9729" width="16.85546875" style="752" customWidth="1"/>
    <col min="9730" max="9730" width="14.28515625" style="752" customWidth="1"/>
    <col min="9731" max="9731" width="19.5703125" style="752" customWidth="1"/>
    <col min="9732" max="9732" width="12.85546875" style="752" customWidth="1"/>
    <col min="9733" max="9735" width="16.85546875" style="752" customWidth="1"/>
    <col min="9736" max="9736" width="51.28515625" style="752" customWidth="1"/>
    <col min="9737" max="9984" width="9.140625" style="752"/>
    <col min="9985" max="9985" width="16.85546875" style="752" customWidth="1"/>
    <col min="9986" max="9986" width="14.28515625" style="752" customWidth="1"/>
    <col min="9987" max="9987" width="19.5703125" style="752" customWidth="1"/>
    <col min="9988" max="9988" width="12.85546875" style="752" customWidth="1"/>
    <col min="9989" max="9991" width="16.85546875" style="752" customWidth="1"/>
    <col min="9992" max="9992" width="51.28515625" style="752" customWidth="1"/>
    <col min="9993" max="10240" width="9.140625" style="752"/>
    <col min="10241" max="10241" width="16.85546875" style="752" customWidth="1"/>
    <col min="10242" max="10242" width="14.28515625" style="752" customWidth="1"/>
    <col min="10243" max="10243" width="19.5703125" style="752" customWidth="1"/>
    <col min="10244" max="10244" width="12.85546875" style="752" customWidth="1"/>
    <col min="10245" max="10247" width="16.85546875" style="752" customWidth="1"/>
    <col min="10248" max="10248" width="51.28515625" style="752" customWidth="1"/>
    <col min="10249" max="10496" width="9.140625" style="752"/>
    <col min="10497" max="10497" width="16.85546875" style="752" customWidth="1"/>
    <col min="10498" max="10498" width="14.28515625" style="752" customWidth="1"/>
    <col min="10499" max="10499" width="19.5703125" style="752" customWidth="1"/>
    <col min="10500" max="10500" width="12.85546875" style="752" customWidth="1"/>
    <col min="10501" max="10503" width="16.85546875" style="752" customWidth="1"/>
    <col min="10504" max="10504" width="51.28515625" style="752" customWidth="1"/>
    <col min="10505" max="10752" width="9.140625" style="752"/>
    <col min="10753" max="10753" width="16.85546875" style="752" customWidth="1"/>
    <col min="10754" max="10754" width="14.28515625" style="752" customWidth="1"/>
    <col min="10755" max="10755" width="19.5703125" style="752" customWidth="1"/>
    <col min="10756" max="10756" width="12.85546875" style="752" customWidth="1"/>
    <col min="10757" max="10759" width="16.85546875" style="752" customWidth="1"/>
    <col min="10760" max="10760" width="51.28515625" style="752" customWidth="1"/>
    <col min="10761" max="11008" width="9.140625" style="752"/>
    <col min="11009" max="11009" width="16.85546875" style="752" customWidth="1"/>
    <col min="11010" max="11010" width="14.28515625" style="752" customWidth="1"/>
    <col min="11011" max="11011" width="19.5703125" style="752" customWidth="1"/>
    <col min="11012" max="11012" width="12.85546875" style="752" customWidth="1"/>
    <col min="11013" max="11015" width="16.85546875" style="752" customWidth="1"/>
    <col min="11016" max="11016" width="51.28515625" style="752" customWidth="1"/>
    <col min="11017" max="11264" width="9.140625" style="752"/>
    <col min="11265" max="11265" width="16.85546875" style="752" customWidth="1"/>
    <col min="11266" max="11266" width="14.28515625" style="752" customWidth="1"/>
    <col min="11267" max="11267" width="19.5703125" style="752" customWidth="1"/>
    <col min="11268" max="11268" width="12.85546875" style="752" customWidth="1"/>
    <col min="11269" max="11271" width="16.85546875" style="752" customWidth="1"/>
    <col min="11272" max="11272" width="51.28515625" style="752" customWidth="1"/>
    <col min="11273" max="11520" width="9.140625" style="752"/>
    <col min="11521" max="11521" width="16.85546875" style="752" customWidth="1"/>
    <col min="11522" max="11522" width="14.28515625" style="752" customWidth="1"/>
    <col min="11523" max="11523" width="19.5703125" style="752" customWidth="1"/>
    <col min="11524" max="11524" width="12.85546875" style="752" customWidth="1"/>
    <col min="11525" max="11527" width="16.85546875" style="752" customWidth="1"/>
    <col min="11528" max="11528" width="51.28515625" style="752" customWidth="1"/>
    <col min="11529" max="11776" width="9.140625" style="752"/>
    <col min="11777" max="11777" width="16.85546875" style="752" customWidth="1"/>
    <col min="11778" max="11778" width="14.28515625" style="752" customWidth="1"/>
    <col min="11779" max="11779" width="19.5703125" style="752" customWidth="1"/>
    <col min="11780" max="11780" width="12.85546875" style="752" customWidth="1"/>
    <col min="11781" max="11783" width="16.85546875" style="752" customWidth="1"/>
    <col min="11784" max="11784" width="51.28515625" style="752" customWidth="1"/>
    <col min="11785" max="12032" width="9.140625" style="752"/>
    <col min="12033" max="12033" width="16.85546875" style="752" customWidth="1"/>
    <col min="12034" max="12034" width="14.28515625" style="752" customWidth="1"/>
    <col min="12035" max="12035" width="19.5703125" style="752" customWidth="1"/>
    <col min="12036" max="12036" width="12.85546875" style="752" customWidth="1"/>
    <col min="12037" max="12039" width="16.85546875" style="752" customWidth="1"/>
    <col min="12040" max="12040" width="51.28515625" style="752" customWidth="1"/>
    <col min="12041" max="12288" width="9.140625" style="752"/>
    <col min="12289" max="12289" width="16.85546875" style="752" customWidth="1"/>
    <col min="12290" max="12290" width="14.28515625" style="752" customWidth="1"/>
    <col min="12291" max="12291" width="19.5703125" style="752" customWidth="1"/>
    <col min="12292" max="12292" width="12.85546875" style="752" customWidth="1"/>
    <col min="12293" max="12295" width="16.85546875" style="752" customWidth="1"/>
    <col min="12296" max="12296" width="51.28515625" style="752" customWidth="1"/>
    <col min="12297" max="12544" width="9.140625" style="752"/>
    <col min="12545" max="12545" width="16.85546875" style="752" customWidth="1"/>
    <col min="12546" max="12546" width="14.28515625" style="752" customWidth="1"/>
    <col min="12547" max="12547" width="19.5703125" style="752" customWidth="1"/>
    <col min="12548" max="12548" width="12.85546875" style="752" customWidth="1"/>
    <col min="12549" max="12551" width="16.85546875" style="752" customWidth="1"/>
    <col min="12552" max="12552" width="51.28515625" style="752" customWidth="1"/>
    <col min="12553" max="12800" width="9.140625" style="752"/>
    <col min="12801" max="12801" width="16.85546875" style="752" customWidth="1"/>
    <col min="12802" max="12802" width="14.28515625" style="752" customWidth="1"/>
    <col min="12803" max="12803" width="19.5703125" style="752" customWidth="1"/>
    <col min="12804" max="12804" width="12.85546875" style="752" customWidth="1"/>
    <col min="12805" max="12807" width="16.85546875" style="752" customWidth="1"/>
    <col min="12808" max="12808" width="51.28515625" style="752" customWidth="1"/>
    <col min="12809" max="13056" width="9.140625" style="752"/>
    <col min="13057" max="13057" width="16.85546875" style="752" customWidth="1"/>
    <col min="13058" max="13058" width="14.28515625" style="752" customWidth="1"/>
    <col min="13059" max="13059" width="19.5703125" style="752" customWidth="1"/>
    <col min="13060" max="13060" width="12.85546875" style="752" customWidth="1"/>
    <col min="13061" max="13063" width="16.85546875" style="752" customWidth="1"/>
    <col min="13064" max="13064" width="51.28515625" style="752" customWidth="1"/>
    <col min="13065" max="13312" width="9.140625" style="752"/>
    <col min="13313" max="13313" width="16.85546875" style="752" customWidth="1"/>
    <col min="13314" max="13314" width="14.28515625" style="752" customWidth="1"/>
    <col min="13315" max="13315" width="19.5703125" style="752" customWidth="1"/>
    <col min="13316" max="13316" width="12.85546875" style="752" customWidth="1"/>
    <col min="13317" max="13319" width="16.85546875" style="752" customWidth="1"/>
    <col min="13320" max="13320" width="51.28515625" style="752" customWidth="1"/>
    <col min="13321" max="13568" width="9.140625" style="752"/>
    <col min="13569" max="13569" width="16.85546875" style="752" customWidth="1"/>
    <col min="13570" max="13570" width="14.28515625" style="752" customWidth="1"/>
    <col min="13571" max="13571" width="19.5703125" style="752" customWidth="1"/>
    <col min="13572" max="13572" width="12.85546875" style="752" customWidth="1"/>
    <col min="13573" max="13575" width="16.85546875" style="752" customWidth="1"/>
    <col min="13576" max="13576" width="51.28515625" style="752" customWidth="1"/>
    <col min="13577" max="13824" width="9.140625" style="752"/>
    <col min="13825" max="13825" width="16.85546875" style="752" customWidth="1"/>
    <col min="13826" max="13826" width="14.28515625" style="752" customWidth="1"/>
    <col min="13827" max="13827" width="19.5703125" style="752" customWidth="1"/>
    <col min="13828" max="13828" width="12.85546875" style="752" customWidth="1"/>
    <col min="13829" max="13831" width="16.85546875" style="752" customWidth="1"/>
    <col min="13832" max="13832" width="51.28515625" style="752" customWidth="1"/>
    <col min="13833" max="14080" width="9.140625" style="752"/>
    <col min="14081" max="14081" width="16.85546875" style="752" customWidth="1"/>
    <col min="14082" max="14082" width="14.28515625" style="752" customWidth="1"/>
    <col min="14083" max="14083" width="19.5703125" style="752" customWidth="1"/>
    <col min="14084" max="14084" width="12.85546875" style="752" customWidth="1"/>
    <col min="14085" max="14087" width="16.85546875" style="752" customWidth="1"/>
    <col min="14088" max="14088" width="51.28515625" style="752" customWidth="1"/>
    <col min="14089" max="14336" width="9.140625" style="752"/>
    <col min="14337" max="14337" width="16.85546875" style="752" customWidth="1"/>
    <col min="14338" max="14338" width="14.28515625" style="752" customWidth="1"/>
    <col min="14339" max="14339" width="19.5703125" style="752" customWidth="1"/>
    <col min="14340" max="14340" width="12.85546875" style="752" customWidth="1"/>
    <col min="14341" max="14343" width="16.85546875" style="752" customWidth="1"/>
    <col min="14344" max="14344" width="51.28515625" style="752" customWidth="1"/>
    <col min="14345" max="14592" width="9.140625" style="752"/>
    <col min="14593" max="14593" width="16.85546875" style="752" customWidth="1"/>
    <col min="14594" max="14594" width="14.28515625" style="752" customWidth="1"/>
    <col min="14595" max="14595" width="19.5703125" style="752" customWidth="1"/>
    <col min="14596" max="14596" width="12.85546875" style="752" customWidth="1"/>
    <col min="14597" max="14599" width="16.85546875" style="752" customWidth="1"/>
    <col min="14600" max="14600" width="51.28515625" style="752" customWidth="1"/>
    <col min="14601" max="14848" width="9.140625" style="752"/>
    <col min="14849" max="14849" width="16.85546875" style="752" customWidth="1"/>
    <col min="14850" max="14850" width="14.28515625" style="752" customWidth="1"/>
    <col min="14851" max="14851" width="19.5703125" style="752" customWidth="1"/>
    <col min="14852" max="14852" width="12.85546875" style="752" customWidth="1"/>
    <col min="14853" max="14855" width="16.85546875" style="752" customWidth="1"/>
    <col min="14856" max="14856" width="51.28515625" style="752" customWidth="1"/>
    <col min="14857" max="15104" width="9.140625" style="752"/>
    <col min="15105" max="15105" width="16.85546875" style="752" customWidth="1"/>
    <col min="15106" max="15106" width="14.28515625" style="752" customWidth="1"/>
    <col min="15107" max="15107" width="19.5703125" style="752" customWidth="1"/>
    <col min="15108" max="15108" width="12.85546875" style="752" customWidth="1"/>
    <col min="15109" max="15111" width="16.85546875" style="752" customWidth="1"/>
    <col min="15112" max="15112" width="51.28515625" style="752" customWidth="1"/>
    <col min="15113" max="15360" width="9.140625" style="752"/>
    <col min="15361" max="15361" width="16.85546875" style="752" customWidth="1"/>
    <col min="15362" max="15362" width="14.28515625" style="752" customWidth="1"/>
    <col min="15363" max="15363" width="19.5703125" style="752" customWidth="1"/>
    <col min="15364" max="15364" width="12.85546875" style="752" customWidth="1"/>
    <col min="15365" max="15367" width="16.85546875" style="752" customWidth="1"/>
    <col min="15368" max="15368" width="51.28515625" style="752" customWidth="1"/>
    <col min="15369" max="15616" width="9.140625" style="752"/>
    <col min="15617" max="15617" width="16.85546875" style="752" customWidth="1"/>
    <col min="15618" max="15618" width="14.28515625" style="752" customWidth="1"/>
    <col min="15619" max="15619" width="19.5703125" style="752" customWidth="1"/>
    <col min="15620" max="15620" width="12.85546875" style="752" customWidth="1"/>
    <col min="15621" max="15623" width="16.85546875" style="752" customWidth="1"/>
    <col min="15624" max="15624" width="51.28515625" style="752" customWidth="1"/>
    <col min="15625" max="15872" width="9.140625" style="752"/>
    <col min="15873" max="15873" width="16.85546875" style="752" customWidth="1"/>
    <col min="15874" max="15874" width="14.28515625" style="752" customWidth="1"/>
    <col min="15875" max="15875" width="19.5703125" style="752" customWidth="1"/>
    <col min="15876" max="15876" width="12.85546875" style="752" customWidth="1"/>
    <col min="15877" max="15879" width="16.85546875" style="752" customWidth="1"/>
    <col min="15880" max="15880" width="51.28515625" style="752" customWidth="1"/>
    <col min="15881" max="16128" width="9.140625" style="752"/>
    <col min="16129" max="16129" width="16.85546875" style="752" customWidth="1"/>
    <col min="16130" max="16130" width="14.28515625" style="752" customWidth="1"/>
    <col min="16131" max="16131" width="19.5703125" style="752" customWidth="1"/>
    <col min="16132" max="16132" width="12.85546875" style="752" customWidth="1"/>
    <col min="16133" max="16135" width="16.85546875" style="752" customWidth="1"/>
    <col min="16136" max="16136" width="51.28515625" style="752" customWidth="1"/>
    <col min="16137" max="16384" width="9.140625" style="752"/>
  </cols>
  <sheetData>
    <row r="1" spans="1:8" ht="15.75" thickBot="1">
      <c r="A1" s="751" t="s">
        <v>146</v>
      </c>
      <c r="G1" s="753"/>
    </row>
    <row r="2" spans="1:8" ht="17.100000000000001" customHeight="1" thickBot="1">
      <c r="A2" s="943" t="s">
        <v>147</v>
      </c>
      <c r="B2" s="944"/>
      <c r="C2" s="754" t="s">
        <v>148</v>
      </c>
      <c r="D2" s="755" t="s">
        <v>149</v>
      </c>
      <c r="E2" s="945" t="s">
        <v>150</v>
      </c>
      <c r="F2" s="946"/>
      <c r="G2" s="753"/>
    </row>
    <row r="3" spans="1:8" ht="17.100000000000001" customHeight="1" thickBot="1">
      <c r="A3" s="930" t="s">
        <v>151</v>
      </c>
      <c r="B3" s="931"/>
      <c r="C3" s="947" t="s">
        <v>152</v>
      </c>
      <c r="D3" s="948"/>
      <c r="E3" s="948"/>
      <c r="F3" s="949"/>
      <c r="G3" s="753"/>
    </row>
    <row r="4" spans="1:8" ht="17.100000000000001" customHeight="1" thickBot="1">
      <c r="A4" s="950" t="s">
        <v>153</v>
      </c>
      <c r="B4" s="951"/>
      <c r="C4" s="947" t="s">
        <v>154</v>
      </c>
      <c r="D4" s="952"/>
      <c r="E4" s="952"/>
      <c r="F4" s="953"/>
      <c r="G4" s="753"/>
    </row>
    <row r="5" spans="1:8" ht="17.100000000000001" customHeight="1" thickBot="1">
      <c r="A5" s="928" t="s">
        <v>155</v>
      </c>
      <c r="B5" s="929"/>
      <c r="C5" s="756" t="s">
        <v>156</v>
      </c>
      <c r="D5" s="757" t="s">
        <v>157</v>
      </c>
      <c r="E5" s="758" t="s">
        <v>158</v>
      </c>
      <c r="F5" s="759"/>
      <c r="G5" s="753"/>
    </row>
    <row r="6" spans="1:8" ht="17.100000000000001" customHeight="1" thickBot="1">
      <c r="A6" s="930" t="s">
        <v>159</v>
      </c>
      <c r="B6" s="931"/>
      <c r="C6" s="760" t="s">
        <v>160</v>
      </c>
      <c r="D6" s="761"/>
      <c r="E6" s="761"/>
      <c r="F6" s="762"/>
      <c r="G6" s="753"/>
    </row>
    <row r="7" spans="1:8" ht="15">
      <c r="A7" s="763"/>
      <c r="B7" s="764"/>
      <c r="C7" s="764"/>
      <c r="D7" s="764"/>
      <c r="G7" s="753"/>
    </row>
    <row r="8" spans="1:8" ht="15.75" thickBot="1">
      <c r="A8" s="765" t="s">
        <v>161</v>
      </c>
      <c r="B8" s="764"/>
      <c r="C8" s="764"/>
      <c r="D8" s="764"/>
      <c r="G8" s="753"/>
    </row>
    <row r="9" spans="1:8" ht="20.25" customHeight="1" thickBot="1">
      <c r="A9" s="932" t="s">
        <v>188</v>
      </c>
      <c r="B9" s="933"/>
      <c r="C9" s="933"/>
      <c r="D9" s="934"/>
      <c r="G9" s="753"/>
    </row>
    <row r="10" spans="1:8" ht="15">
      <c r="A10" s="765"/>
      <c r="B10" s="764"/>
      <c r="C10" s="764"/>
      <c r="D10" s="764"/>
      <c r="G10" s="753"/>
    </row>
    <row r="11" spans="1:8" ht="15" hidden="1">
      <c r="A11" s="765" t="s">
        <v>162</v>
      </c>
      <c r="B11" s="764"/>
      <c r="C11" s="764"/>
      <c r="D11" s="764"/>
      <c r="G11" s="753"/>
    </row>
    <row r="12" spans="1:8" ht="25.5" hidden="1" customHeight="1" thickBot="1">
      <c r="A12" s="766" t="s">
        <v>163</v>
      </c>
      <c r="B12" s="935" t="s">
        <v>164</v>
      </c>
      <c r="C12" s="936"/>
      <c r="D12" s="936"/>
      <c r="E12" s="936"/>
      <c r="F12" s="936"/>
      <c r="G12" s="936"/>
      <c r="H12" s="937"/>
    </row>
    <row r="13" spans="1:8" ht="15">
      <c r="A13" s="751"/>
      <c r="G13" s="753"/>
    </row>
    <row r="14" spans="1:8" ht="15.75" thickBot="1">
      <c r="A14" s="751" t="s">
        <v>165</v>
      </c>
      <c r="G14" s="753"/>
    </row>
    <row r="15" spans="1:8">
      <c r="A15" s="767" t="s">
        <v>166</v>
      </c>
      <c r="B15" s="768"/>
      <c r="C15" s="769" t="s">
        <v>167</v>
      </c>
      <c r="D15" s="770"/>
      <c r="E15" s="770"/>
      <c r="F15" s="770"/>
      <c r="G15" s="770"/>
      <c r="H15" s="771"/>
    </row>
    <row r="16" spans="1:8">
      <c r="A16" s="938" t="s">
        <v>168</v>
      </c>
      <c r="B16" s="939"/>
      <c r="C16" s="939"/>
      <c r="D16" s="939"/>
      <c r="E16" s="939"/>
      <c r="F16" s="939"/>
      <c r="G16" s="939"/>
      <c r="H16" s="940"/>
    </row>
    <row r="17" spans="1:8">
      <c r="A17" s="938"/>
      <c r="B17" s="939"/>
      <c r="C17" s="939"/>
      <c r="D17" s="939"/>
      <c r="E17" s="939"/>
      <c r="F17" s="939"/>
      <c r="G17" s="939"/>
      <c r="H17" s="940"/>
    </row>
    <row r="18" spans="1:8">
      <c r="A18" s="938"/>
      <c r="B18" s="939"/>
      <c r="C18" s="939"/>
      <c r="D18" s="939"/>
      <c r="E18" s="939"/>
      <c r="F18" s="939"/>
      <c r="G18" s="939"/>
      <c r="H18" s="940"/>
    </row>
    <row r="19" spans="1:8">
      <c r="A19" s="941" t="s">
        <v>169</v>
      </c>
      <c r="B19" s="942"/>
      <c r="C19" s="942"/>
      <c r="D19" s="942"/>
      <c r="E19" s="942"/>
      <c r="F19" s="942"/>
      <c r="G19" s="942"/>
      <c r="H19" s="772"/>
    </row>
    <row r="20" spans="1:8" ht="15.75" customHeight="1" thickBot="1">
      <c r="A20" s="920" t="s">
        <v>170</v>
      </c>
      <c r="B20" s="921"/>
      <c r="C20" s="921"/>
      <c r="D20" s="921"/>
      <c r="E20" s="921"/>
      <c r="F20" s="921"/>
      <c r="G20" s="921"/>
      <c r="H20" s="773"/>
    </row>
    <row r="21" spans="1:8" ht="15">
      <c r="A21" s="774"/>
      <c r="G21" s="753"/>
    </row>
    <row r="22" spans="1:8" ht="15.75" thickBot="1">
      <c r="A22" s="751" t="s">
        <v>171</v>
      </c>
      <c r="G22" s="753"/>
    </row>
    <row r="23" spans="1:8" ht="29.25" customHeight="1" thickBot="1">
      <c r="A23" s="922" t="s">
        <v>172</v>
      </c>
      <c r="B23" s="923"/>
      <c r="C23" s="923"/>
      <c r="D23" s="923"/>
      <c r="E23" s="923"/>
      <c r="F23" s="923"/>
      <c r="G23" s="923"/>
      <c r="H23" s="924"/>
    </row>
    <row r="24" spans="1:8" ht="15">
      <c r="A24" s="775"/>
      <c r="G24" s="753"/>
    </row>
    <row r="25" spans="1:8" ht="15.75" thickBot="1">
      <c r="A25" s="751" t="s">
        <v>173</v>
      </c>
      <c r="G25" s="753"/>
    </row>
    <row r="26" spans="1:8" ht="156" customHeight="1" thickBot="1">
      <c r="A26" s="925" t="s">
        <v>174</v>
      </c>
      <c r="B26" s="926"/>
      <c r="C26" s="926"/>
      <c r="D26" s="926"/>
      <c r="E26" s="926"/>
      <c r="F26" s="926"/>
      <c r="G26" s="926"/>
      <c r="H26" s="927"/>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JULY 2015</vt:lpstr>
      <vt:lpstr>REG+OCC BY CLASS CY 2015</vt:lpstr>
      <vt:lpstr>REG+OCC BY REGION JULY 2015</vt:lpstr>
      <vt:lpstr>REG+OCC BY REGION CY 2015</vt:lpstr>
      <vt:lpstr>ARR$ JULY 2015</vt:lpstr>
      <vt:lpstr>ARR$ BY REGION CY 2015</vt:lpstr>
      <vt:lpstr>ARR$ BY AREA CY 2015</vt:lpstr>
      <vt:lpstr>CONTACTO</vt:lpstr>
      <vt:lpstr>GLOSSARY</vt:lpstr>
      <vt:lpstr>'ARR$ BY AREA CY 2015'!Print_Area</vt:lpstr>
      <vt:lpstr>'ARR$ BY REGION CY 2015'!Print_Area</vt:lpstr>
      <vt:lpstr>'REG+OCC BY CLASS JULY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2016-01-25T19:15:11Z</dcterms:created>
  <dcterms:modified xsi:type="dcterms:W3CDTF">2016-01-26T20:32:37Z</dcterms:modified>
</cp:coreProperties>
</file>