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6" windowWidth="23256" windowHeight="12588"/>
  </bookViews>
  <sheets>
    <sheet name="SUMMARY DASHBOARD" sheetId="8" r:id="rId1"/>
    <sheet name="REG+OCC BY CLASS JANUARY 2015" sheetId="1" r:id="rId2"/>
    <sheet name="REG+OCC BY CLASS FY 14-15" sheetId="2" r:id="rId3"/>
    <sheet name="REG+OCC BY REGION JANUARY 2015" sheetId="3" r:id="rId4"/>
    <sheet name="REG+OCC BY REGION FY 14-15" sheetId="4" r:id="rId5"/>
    <sheet name="ARR$ JANUARY 2015" sheetId="5" r:id="rId6"/>
    <sheet name="ARR$ BY REGION FY 14-15" sheetId="6" r:id="rId7"/>
    <sheet name="ARR$ BY AREA FY 14-15" sheetId="7" r:id="rId8"/>
    <sheet name="CONTACTO" sheetId="9" r:id="rId9"/>
    <sheet name="GLOSSARY" sheetId="10" r:id="rId10"/>
  </sheets>
  <definedNames>
    <definedName name="_xlnm.Print_Area" localSheetId="7">'ARR$ BY AREA FY 14-15'!$A$1:$O$39</definedName>
    <definedName name="_xlnm.Print_Area" localSheetId="6">'ARR$ BY REGION FY 14-15'!$A$1:$O$69</definedName>
    <definedName name="_xlnm.Print_Area" localSheetId="1">'REG+OCC BY CLASS JANUARY 2015'!$A$1:$W$30</definedName>
    <definedName name="_xlnm.Print_Area" localSheetId="0">'SUMMARY DASHBOARD'!$A$1:$L$49</definedName>
  </definedNames>
  <calcPr calcId="145621"/>
</workbook>
</file>

<file path=xl/calcChain.xml><?xml version="1.0" encoding="utf-8"?>
<calcChain xmlns="http://schemas.openxmlformats.org/spreadsheetml/2006/main">
  <c r="F56" i="8" l="1"/>
  <c r="E56" i="8"/>
  <c r="F55" i="8"/>
  <c r="E55" i="8"/>
  <c r="F54" i="8"/>
  <c r="E54" i="8"/>
  <c r="G21" i="8"/>
  <c r="F21" i="8"/>
  <c r="E21" i="8"/>
  <c r="G20" i="8"/>
  <c r="F20" i="8"/>
  <c r="E20" i="8"/>
  <c r="G16" i="8"/>
  <c r="F16" i="8"/>
  <c r="E16" i="8"/>
  <c r="G15" i="8"/>
  <c r="F15" i="8"/>
  <c r="E15" i="8"/>
  <c r="G11" i="8"/>
  <c r="F11" i="8"/>
  <c r="E11" i="8"/>
  <c r="G8" i="8"/>
  <c r="F8" i="8"/>
  <c r="E8" i="8"/>
  <c r="O71" i="6" l="1"/>
  <c r="I71" i="6"/>
  <c r="H71" i="6"/>
  <c r="G71" i="6"/>
  <c r="F71" i="6"/>
  <c r="E71" i="6"/>
  <c r="D71" i="6"/>
  <c r="C71" i="6"/>
  <c r="T47" i="4"/>
  <c r="J47" i="4"/>
  <c r="G47" i="4"/>
  <c r="T46" i="4"/>
  <c r="G46" i="4"/>
  <c r="D46" i="4"/>
  <c r="T45" i="4"/>
  <c r="J45" i="4"/>
  <c r="G45" i="4"/>
  <c r="D45" i="4"/>
  <c r="T44" i="4"/>
  <c r="G44" i="4"/>
  <c r="W35" i="4"/>
  <c r="V35" i="4"/>
  <c r="T35" i="4"/>
  <c r="S35" i="4"/>
  <c r="Q35" i="4"/>
  <c r="P35" i="4"/>
  <c r="J35" i="4"/>
  <c r="I35" i="4"/>
  <c r="G35" i="4"/>
  <c r="F35" i="4"/>
  <c r="W34" i="4"/>
  <c r="V34" i="4"/>
  <c r="T34" i="4"/>
  <c r="S34" i="4"/>
  <c r="Q34" i="4"/>
  <c r="P34" i="4"/>
  <c r="J34" i="4"/>
  <c r="I34" i="4"/>
  <c r="G34" i="4"/>
  <c r="F34" i="4"/>
  <c r="W33" i="4"/>
  <c r="V33" i="4"/>
  <c r="S33" i="4"/>
  <c r="J33" i="4"/>
  <c r="I33" i="4"/>
  <c r="F33" i="4"/>
  <c r="T47" i="3"/>
  <c r="G47" i="3"/>
  <c r="J47" i="3"/>
  <c r="T46" i="3"/>
  <c r="J46" i="3"/>
  <c r="G46" i="3"/>
  <c r="J45" i="3"/>
  <c r="G45" i="3"/>
  <c r="W44" i="3"/>
  <c r="S44" i="3"/>
  <c r="J44" i="3"/>
  <c r="F44" i="3"/>
  <c r="V35" i="3"/>
  <c r="T35" i="3"/>
  <c r="Q35" i="3"/>
  <c r="P35" i="3"/>
  <c r="I35" i="3"/>
  <c r="G35" i="3"/>
  <c r="W34" i="3"/>
  <c r="T34" i="3"/>
  <c r="S34" i="3"/>
  <c r="Q34" i="3"/>
  <c r="P34" i="3"/>
  <c r="J34" i="3"/>
  <c r="G34" i="3"/>
  <c r="F34" i="3"/>
  <c r="W33" i="3"/>
  <c r="V33" i="3"/>
  <c r="T33" i="3"/>
  <c r="T37" i="3" s="1"/>
  <c r="S33" i="3"/>
  <c r="Q33" i="3"/>
  <c r="P33" i="3"/>
  <c r="J33" i="3"/>
  <c r="I33" i="3"/>
  <c r="G33" i="3"/>
  <c r="F33" i="3"/>
  <c r="N34" i="3" l="1"/>
  <c r="U34" i="3"/>
  <c r="N34" i="4"/>
  <c r="J37" i="4"/>
  <c r="K34" i="4"/>
  <c r="N35" i="3"/>
  <c r="X35" i="4"/>
  <c r="Q43" i="4"/>
  <c r="M34" i="4"/>
  <c r="R34" i="4"/>
  <c r="I44" i="4"/>
  <c r="P44" i="4"/>
  <c r="P45" i="4"/>
  <c r="P46" i="4"/>
  <c r="F47" i="4"/>
  <c r="H47" i="4" s="1"/>
  <c r="I37" i="4"/>
  <c r="K37" i="4" s="1"/>
  <c r="K33" i="4"/>
  <c r="P43" i="4"/>
  <c r="W44" i="4"/>
  <c r="V45" i="4"/>
  <c r="C47" i="4"/>
  <c r="S47" i="4"/>
  <c r="U47" i="4" s="1"/>
  <c r="S37" i="4"/>
  <c r="W37" i="4"/>
  <c r="F45" i="4"/>
  <c r="H45" i="4" s="1"/>
  <c r="S45" i="4"/>
  <c r="U45" i="4" s="1"/>
  <c r="W45" i="4"/>
  <c r="Z45" i="4" s="1"/>
  <c r="I45" i="4"/>
  <c r="K45" i="4" s="1"/>
  <c r="S46" i="4"/>
  <c r="U46" i="4" s="1"/>
  <c r="I47" i="4"/>
  <c r="K47" i="4" s="1"/>
  <c r="Q47" i="4"/>
  <c r="N47" i="4" s="1"/>
  <c r="H35" i="4"/>
  <c r="H34" i="4"/>
  <c r="U34" i="4"/>
  <c r="U35" i="4"/>
  <c r="K35" i="4"/>
  <c r="N35" i="4"/>
  <c r="M35" i="4"/>
  <c r="R35" i="4"/>
  <c r="Q45" i="4"/>
  <c r="N45" i="4" s="1"/>
  <c r="Q46" i="4"/>
  <c r="N46" i="4" s="1"/>
  <c r="P47" i="4"/>
  <c r="V47" i="4"/>
  <c r="V37" i="4"/>
  <c r="X33" i="4"/>
  <c r="F37" i="4"/>
  <c r="H33" i="4"/>
  <c r="G43" i="4"/>
  <c r="G49" i="4" s="1"/>
  <c r="X34" i="4"/>
  <c r="T43" i="4"/>
  <c r="T49" i="4" s="1"/>
  <c r="D35" i="4"/>
  <c r="Z35" i="4" s="1"/>
  <c r="D44" i="4"/>
  <c r="D47" i="4"/>
  <c r="D33" i="4"/>
  <c r="Q33" i="4"/>
  <c r="J46" i="4"/>
  <c r="G33" i="4"/>
  <c r="G37" i="4" s="1"/>
  <c r="P33" i="4"/>
  <c r="T33" i="4"/>
  <c r="T37" i="4" s="1"/>
  <c r="J44" i="4"/>
  <c r="D34" i="4"/>
  <c r="Z34" i="4" s="1"/>
  <c r="K33" i="3"/>
  <c r="D35" i="3"/>
  <c r="P45" i="3"/>
  <c r="V43" i="3"/>
  <c r="X35" i="3"/>
  <c r="I46" i="3"/>
  <c r="K46" i="3" s="1"/>
  <c r="V46" i="3"/>
  <c r="S47" i="3"/>
  <c r="U47" i="3" s="1"/>
  <c r="S37" i="3"/>
  <c r="U37" i="3" s="1"/>
  <c r="U33" i="3"/>
  <c r="R35" i="3"/>
  <c r="I45" i="3"/>
  <c r="K45" i="3" s="1"/>
  <c r="S45" i="3"/>
  <c r="P46" i="3"/>
  <c r="F47" i="3"/>
  <c r="H47" i="3" s="1"/>
  <c r="H33" i="3"/>
  <c r="Q37" i="3"/>
  <c r="N37" i="3" s="1"/>
  <c r="N33" i="3"/>
  <c r="X33" i="3"/>
  <c r="M34" i="3"/>
  <c r="O34" i="3" s="1"/>
  <c r="R34" i="3"/>
  <c r="F43" i="3"/>
  <c r="W45" i="3"/>
  <c r="S46" i="3"/>
  <c r="U46" i="3" s="1"/>
  <c r="I47" i="3"/>
  <c r="K47" i="3" s="1"/>
  <c r="G37" i="3"/>
  <c r="H34" i="3"/>
  <c r="D34" i="3"/>
  <c r="Z34" i="3" s="1"/>
  <c r="W43" i="3"/>
  <c r="Q46" i="3"/>
  <c r="N46" i="3" s="1"/>
  <c r="R33" i="3"/>
  <c r="P37" i="3"/>
  <c r="M33" i="3"/>
  <c r="V45" i="3"/>
  <c r="W47" i="3"/>
  <c r="F45" i="3"/>
  <c r="H45" i="3" s="1"/>
  <c r="G44" i="3"/>
  <c r="H44" i="3" s="1"/>
  <c r="T44" i="3"/>
  <c r="U44" i="3" s="1"/>
  <c r="D45" i="3"/>
  <c r="T45" i="3"/>
  <c r="D46" i="3"/>
  <c r="I34" i="3"/>
  <c r="K34" i="3" s="1"/>
  <c r="V34" i="3"/>
  <c r="V37" i="3" s="1"/>
  <c r="F35" i="3"/>
  <c r="H35" i="3" s="1"/>
  <c r="J35" i="3"/>
  <c r="K35" i="3" s="1"/>
  <c r="S35" i="3"/>
  <c r="U35" i="3" s="1"/>
  <c r="W35" i="3"/>
  <c r="W37" i="3" s="1"/>
  <c r="D47" i="3"/>
  <c r="O34" i="4" l="1"/>
  <c r="D37" i="4"/>
  <c r="H37" i="4"/>
  <c r="O35" i="4"/>
  <c r="Z44" i="4"/>
  <c r="M35" i="3"/>
  <c r="O35" i="3" s="1"/>
  <c r="W43" i="4"/>
  <c r="V46" i="4"/>
  <c r="F44" i="4"/>
  <c r="H44" i="4" s="1"/>
  <c r="Q37" i="4"/>
  <c r="N37" i="4" s="1"/>
  <c r="N33" i="4"/>
  <c r="W47" i="4"/>
  <c r="Z47" i="4" s="1"/>
  <c r="V44" i="4"/>
  <c r="J43" i="4"/>
  <c r="J49" i="4" s="1"/>
  <c r="C33" i="4"/>
  <c r="W46" i="4"/>
  <c r="Z46" i="4" s="1"/>
  <c r="I43" i="4"/>
  <c r="C34" i="4"/>
  <c r="S43" i="4"/>
  <c r="M43" i="4" s="1"/>
  <c r="O43" i="4" s="1"/>
  <c r="X37" i="4"/>
  <c r="R43" i="4"/>
  <c r="P49" i="4"/>
  <c r="N43" i="4"/>
  <c r="F43" i="4"/>
  <c r="S44" i="4"/>
  <c r="U44" i="4" s="1"/>
  <c r="Q44" i="4"/>
  <c r="N44" i="4" s="1"/>
  <c r="V43" i="4"/>
  <c r="R47" i="4"/>
  <c r="M47" i="4"/>
  <c r="O47" i="4" s="1"/>
  <c r="X45" i="4"/>
  <c r="M45" i="4"/>
  <c r="O45" i="4" s="1"/>
  <c r="R45" i="4"/>
  <c r="Z37" i="4"/>
  <c r="U37" i="4"/>
  <c r="E47" i="4"/>
  <c r="U33" i="4"/>
  <c r="K44" i="4"/>
  <c r="I46" i="4"/>
  <c r="K46" i="4" s="1"/>
  <c r="R33" i="4"/>
  <c r="P37" i="4"/>
  <c r="M33" i="4"/>
  <c r="F46" i="4"/>
  <c r="H46" i="4" s="1"/>
  <c r="M46" i="4"/>
  <c r="O46" i="4" s="1"/>
  <c r="R46" i="4"/>
  <c r="Z33" i="4"/>
  <c r="Y47" i="4"/>
  <c r="C35" i="4"/>
  <c r="C44" i="3"/>
  <c r="P47" i="3"/>
  <c r="G43" i="3"/>
  <c r="G49" i="3" s="1"/>
  <c r="F46" i="3"/>
  <c r="H46" i="3" s="1"/>
  <c r="Q43" i="3"/>
  <c r="C35" i="3"/>
  <c r="C34" i="3"/>
  <c r="E34" i="3" s="1"/>
  <c r="X37" i="3"/>
  <c r="X43" i="3"/>
  <c r="Y43" i="3"/>
  <c r="Q47" i="3"/>
  <c r="N47" i="3" s="1"/>
  <c r="P43" i="3"/>
  <c r="X34" i="3"/>
  <c r="V47" i="3"/>
  <c r="W46" i="3"/>
  <c r="Z46" i="3" s="1"/>
  <c r="P44" i="3"/>
  <c r="I43" i="3"/>
  <c r="X45" i="3"/>
  <c r="F49" i="3"/>
  <c r="M46" i="3"/>
  <c r="O46" i="3" s="1"/>
  <c r="R46" i="3"/>
  <c r="M45" i="3"/>
  <c r="Z47" i="3"/>
  <c r="O33" i="3"/>
  <c r="F37" i="3"/>
  <c r="H37" i="3" s="1"/>
  <c r="Z35" i="3"/>
  <c r="D33" i="3"/>
  <c r="J37" i="3"/>
  <c r="Z45" i="3"/>
  <c r="I37" i="3"/>
  <c r="J43" i="3"/>
  <c r="J49" i="3" s="1"/>
  <c r="I44" i="3"/>
  <c r="K44" i="3" s="1"/>
  <c r="T43" i="3"/>
  <c r="T49" i="3" s="1"/>
  <c r="C46" i="3"/>
  <c r="E46" i="3" s="1"/>
  <c r="U45" i="3"/>
  <c r="V44" i="3"/>
  <c r="C43" i="3"/>
  <c r="D43" i="3"/>
  <c r="Q45" i="3"/>
  <c r="N45" i="3" s="1"/>
  <c r="Q44" i="3"/>
  <c r="N44" i="3" s="1"/>
  <c r="S43" i="3"/>
  <c r="M37" i="3"/>
  <c r="O37" i="3" s="1"/>
  <c r="R37" i="3"/>
  <c r="C33" i="3"/>
  <c r="D44" i="3"/>
  <c r="Z44" i="3" s="1"/>
  <c r="M44" i="4" l="1"/>
  <c r="O44" i="4" s="1"/>
  <c r="X46" i="3"/>
  <c r="Y34" i="3"/>
  <c r="W49" i="3"/>
  <c r="K37" i="3"/>
  <c r="O45" i="3"/>
  <c r="H49" i="3"/>
  <c r="H43" i="3"/>
  <c r="V49" i="3"/>
  <c r="X49" i="3" s="1"/>
  <c r="C45" i="4"/>
  <c r="M37" i="4"/>
  <c r="O37" i="4" s="1"/>
  <c r="R37" i="4"/>
  <c r="C46" i="4"/>
  <c r="E46" i="4" s="1"/>
  <c r="D43" i="4"/>
  <c r="D49" i="4" s="1"/>
  <c r="S49" i="4"/>
  <c r="U49" i="4" s="1"/>
  <c r="U43" i="4"/>
  <c r="C44" i="4"/>
  <c r="E44" i="4" s="1"/>
  <c r="X43" i="4"/>
  <c r="V49" i="4"/>
  <c r="X46" i="4"/>
  <c r="W49" i="4"/>
  <c r="X47" i="4"/>
  <c r="O33" i="4"/>
  <c r="R44" i="4"/>
  <c r="Q49" i="4"/>
  <c r="N49" i="4" s="1"/>
  <c r="F49" i="4"/>
  <c r="H49" i="4" s="1"/>
  <c r="H43" i="4"/>
  <c r="R49" i="4"/>
  <c r="E34" i="4"/>
  <c r="Y34" i="4"/>
  <c r="C43" i="4"/>
  <c r="Y43" i="4" s="1"/>
  <c r="X44" i="4"/>
  <c r="K43" i="4"/>
  <c r="I49" i="4"/>
  <c r="K49" i="4" s="1"/>
  <c r="E33" i="4"/>
  <c r="C37" i="4"/>
  <c r="Y33" i="4"/>
  <c r="E35" i="4"/>
  <c r="Y35" i="4"/>
  <c r="K43" i="3"/>
  <c r="I49" i="3"/>
  <c r="K49" i="3" s="1"/>
  <c r="M44" i="3"/>
  <c r="O44" i="3" s="1"/>
  <c r="R44" i="3"/>
  <c r="E35" i="3"/>
  <c r="Y35" i="3"/>
  <c r="S49" i="3"/>
  <c r="U49" i="3" s="1"/>
  <c r="U43" i="3"/>
  <c r="E43" i="3"/>
  <c r="X44" i="3"/>
  <c r="Y44" i="3"/>
  <c r="D37" i="3"/>
  <c r="Z37" i="3" s="1"/>
  <c r="Z33" i="3"/>
  <c r="E33" i="3"/>
  <c r="C37" i="3"/>
  <c r="Y33" i="3"/>
  <c r="C47" i="3"/>
  <c r="E47" i="3" s="1"/>
  <c r="R43" i="3"/>
  <c r="P49" i="3"/>
  <c r="M43" i="3"/>
  <c r="O43" i="3" s="1"/>
  <c r="N43" i="3"/>
  <c r="Q49" i="3"/>
  <c r="N49" i="3" s="1"/>
  <c r="R47" i="3"/>
  <c r="M47" i="3"/>
  <c r="O47" i="3" s="1"/>
  <c r="D49" i="3"/>
  <c r="Z49" i="3"/>
  <c r="E44" i="3"/>
  <c r="Z43" i="3"/>
  <c r="R45" i="3"/>
  <c r="Y46" i="3"/>
  <c r="C45" i="3"/>
  <c r="C49" i="3" s="1"/>
  <c r="E49" i="3" s="1"/>
  <c r="X47" i="3"/>
  <c r="Y47" i="3"/>
  <c r="M49" i="4" l="1"/>
  <c r="O49" i="4" s="1"/>
  <c r="Y46" i="4"/>
  <c r="Y44" i="4"/>
  <c r="Z43" i="4"/>
  <c r="E37" i="4"/>
  <c r="Y37" i="4"/>
  <c r="E43" i="4"/>
  <c r="C49" i="4"/>
  <c r="E49" i="4" s="1"/>
  <c r="X49" i="4"/>
  <c r="Y49" i="4"/>
  <c r="E45" i="4"/>
  <c r="Y45" i="4"/>
  <c r="Z49" i="4"/>
  <c r="E45" i="3"/>
  <c r="Y45" i="3"/>
  <c r="E37" i="3"/>
  <c r="Y37" i="3"/>
  <c r="M49" i="3"/>
  <c r="O49" i="3" s="1"/>
  <c r="R49" i="3"/>
  <c r="Y49" i="3"/>
</calcChain>
</file>

<file path=xl/sharedStrings.xml><?xml version="1.0" encoding="utf-8"?>
<sst xmlns="http://schemas.openxmlformats.org/spreadsheetml/2006/main" count="661" uniqueCount="188">
  <si>
    <t xml:space="preserve">TOTAL </t>
  </si>
  <si>
    <t>%</t>
  </si>
  <si>
    <t>NON</t>
  </si>
  <si>
    <t xml:space="preserve">CHANGE IN </t>
  </si>
  <si>
    <t>ROOM NIGHTS</t>
  </si>
  <si>
    <t>AVERAGE</t>
  </si>
  <si>
    <t>JANUARY</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</si>
  <si>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</si>
  <si>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</si>
  <si>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</si>
  <si>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</si>
  <si>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</si>
  <si>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</si>
  <si>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</si>
  <si>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</si>
  <si>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</si>
  <si>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</si>
  <si>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</si>
  <si>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</si>
  <si>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</si>
  <si>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</si>
  <si>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</si>
  <si>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</si>
  <si>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</si>
  <si>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</si>
  <si>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</si>
  <si>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FISCAL-2014-2015</t>
  </si>
  <si>
    <t>ROOMS NIGHT</t>
  </si>
  <si>
    <t>AS OF</t>
  </si>
  <si>
    <t>JANUARY 2015</t>
  </si>
  <si>
    <t xml:space="preserve"> ALL HOTELS</t>
  </si>
  <si>
    <t xml:space="preserve">     METROPOLITAN TOTAL</t>
  </si>
  <si>
    <t xml:space="preserve">     NON-METRO AREA TOTAL</t>
  </si>
  <si>
    <t xml:space="preserve"> PARADORES</t>
  </si>
  <si>
    <t xml:space="preserve">     TOURIST HOTELS</t>
  </si>
  <si>
    <t xml:space="preserve">     COMMERCIAL HOTELS</t>
  </si>
  <si>
    <t>REGISTRATIONS AND OCCUPANCY RATE</t>
  </si>
  <si>
    <t>FOR THE MONTH OF JANUARY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</si>
  <si>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</si>
  <si>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</si>
  <si>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</si>
  <si>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</si>
  <si>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</si>
  <si>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</si>
  <si>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</si>
  <si>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</si>
  <si>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</si>
  <si>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</si>
  <si>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</si>
  <si>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</si>
  <si>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</si>
  <si>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</si>
  <si>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</si>
  <si>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</si>
  <si>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</si>
  <si>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</si>
  <si>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</si>
  <si>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</si>
  <si>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</si>
  <si>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</si>
  <si>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</si>
  <si>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</si>
  <si>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</si>
  <si>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JANUARY 2015</t>
  </si>
  <si>
    <t>BY REGION AS OF JANUARY 2015</t>
  </si>
  <si>
    <t>1/ Metropolitan Region includes the following municipalities: Bayamón, Cataño, Guaynabo, San Juan and Carolina.</t>
  </si>
  <si>
    <t>2/ Includes Paradores.</t>
  </si>
  <si>
    <t>FISCAL YEAR 2014-2015</t>
  </si>
  <si>
    <t xml:space="preserve"> AS OF JANUARY 2015</t>
  </si>
  <si>
    <t>BY REGION - JANUARY 2015</t>
  </si>
  <si>
    <t>Classification by</t>
  </si>
  <si>
    <t>Average Room Rate $</t>
  </si>
  <si>
    <t>CHANGE %</t>
  </si>
  <si>
    <t>Number of Rooms</t>
  </si>
  <si>
    <t>January 2015</t>
  </si>
  <si>
    <t>January 2014</t>
  </si>
  <si>
    <t>Metropolitan</t>
  </si>
  <si>
    <t>Grand Total</t>
  </si>
  <si>
    <t>BY AREA - JANUARY 2015</t>
  </si>
  <si>
    <t>Area</t>
  </si>
  <si>
    <t>Metro</t>
  </si>
  <si>
    <t>Non Metro</t>
  </si>
  <si>
    <t>PARADORES - JANUARY 2015</t>
  </si>
  <si>
    <t>FISCAL YEAR 2014-2015 P</t>
  </si>
  <si>
    <t>Class By Num of Rooms</t>
  </si>
  <si>
    <t>2014 Jul</t>
  </si>
  <si>
    <t>2014 Aug</t>
  </si>
  <si>
    <t>2014 Sep</t>
  </si>
  <si>
    <t>2014 Oct</t>
  </si>
  <si>
    <t>2014 Nov</t>
  </si>
  <si>
    <t>2014 Dec</t>
  </si>
  <si>
    <t>2015 Jan</t>
  </si>
  <si>
    <t>2015 Feb</t>
  </si>
  <si>
    <t>2015 Mar</t>
  </si>
  <si>
    <t>2015 Apr</t>
  </si>
  <si>
    <t>2015 May</t>
  </si>
  <si>
    <t>2015 Jun</t>
  </si>
  <si>
    <t>ARR $</t>
  </si>
  <si>
    <t>FISCAL YEAR 2013-2014 R</t>
  </si>
  <si>
    <t>2013 Jul</t>
  </si>
  <si>
    <t>2013 Aug</t>
  </si>
  <si>
    <t>2013 Sep</t>
  </si>
  <si>
    <t>2013 Oct</t>
  </si>
  <si>
    <t>2013 Nov</t>
  </si>
  <si>
    <t>2013 Dec</t>
  </si>
  <si>
    <t>2014 Jan</t>
  </si>
  <si>
    <t>2014 Feb</t>
  </si>
  <si>
    <t>2014 Mar</t>
  </si>
  <si>
    <t>2014 Apr</t>
  </si>
  <si>
    <t>2014 May</t>
  </si>
  <si>
    <t>2014 Jun</t>
  </si>
  <si>
    <t>PERCENTAGE CHANGE:  FISCAL YEAR 2014-2015 vs 2013-2014</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</si>
  <si>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</si>
  <si>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</si>
  <si>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</si>
  <si>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</si>
  <si>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</si>
  <si>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</si>
  <si>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</si>
  <si>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</si>
  <si>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</si>
  <si>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</si>
  <si>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</si>
  <si>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</si>
  <si>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</si>
  <si>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</si>
  <si>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</si>
  <si>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</si>
  <si>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</si>
  <si>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</si>
  <si>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</si>
  <si>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</si>
  <si>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</si>
  <si>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</si>
  <si>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</si>
  <si>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</si>
  <si>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PRTC MONTHLY STATISTICS REPORT</t>
  </si>
  <si>
    <t>REGISTRATION AND OCCUPANCY SURVEY DATA FOR ENDORSED LODGINGS*</t>
  </si>
  <si>
    <t>Occupancy %</t>
  </si>
  <si>
    <t>ARR$</t>
  </si>
  <si>
    <t>Rooms Occupied</t>
  </si>
  <si>
    <t>Rooms Available</t>
  </si>
  <si>
    <t>* Sample includes 105 endorsed hotels and paradors representing over 12,500 rooms and over 95% of endorsed universe.</t>
  </si>
  <si>
    <t>PRTC - Registration and Occupancy %/ Average Room Rate (ARR$) Report Surveys</t>
  </si>
  <si>
    <t xml:space="preserve">by: Carlos Acobis </t>
  </si>
  <si>
    <t>Total Registrations</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</si>
  <si>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</si>
  <si>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</si>
  <si>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</si>
  <si>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</si>
  <si>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</si>
  <si>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</si>
  <si>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</si>
  <si>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</si>
  <si>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</si>
  <si>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</si>
  <si>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</si>
  <si>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</si>
  <si>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</si>
  <si>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</si>
  <si>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</si>
  <si>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</si>
  <si>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</si>
  <si>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</si>
  <si>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</si>
  <si>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</si>
  <si>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</si>
  <si>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</si>
  <si>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</si>
  <si>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</si>
  <si>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</si>
  <si>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</si>
  <si>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</si>
  <si>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</si>
  <si>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</si>
  <si>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</si>
  <si>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</si>
  <si>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</si>
  <si>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</si>
  <si>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</si>
  <si>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</si>
  <si>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</si>
  <si>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</si>
  <si>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</si>
  <si>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</si>
  <si>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FISCAL YEAR 2015 VS. 2014</t>
  </si>
  <si>
    <t>25 de marzo de 2015</t>
  </si>
  <si>
    <r>
      <t xml:space="preserve">For the month of January 2015, the occupancy percentage shows a drop of -0.7 points closing at 68.9%.  This results are mainly caused by the difference in the growth ratio between demand and supply.  Total registrations ended with a 4.2% advance from 197,733 in 2014 to 206,087 in 2015.  Non-residents registrations outperformed last year by 4.0% while Residents shows sings of improvement with a 4.9% gain.  Total rooms occupied and available increased by 0.5% and 1.6% respectively.  The Average Room Rate (ARR$) for the month jumped 3.5% with a selling rate of $172.94 in 2015 vs. $167.10 in 2014.  As for Paradores, the occupancy rate for January 2015 </t>
    </r>
    <r>
      <rPr>
        <sz val="9"/>
        <color theme="1"/>
        <rFont val="Arial Black"/>
        <family val="2"/>
      </rPr>
      <t>reveal a 3.7</t>
    </r>
    <r>
      <rPr>
        <sz val="9"/>
        <rFont val="Arial Black"/>
        <family val="2"/>
      </rPr>
      <t xml:space="preserve"> points rise when compared with last year 2014.  Total registrations for Paradores expose a -9.0% loss from 9,071 in 2014 to 8,258 in 2015.  This reduction is attributed to the removal of three (3) lodgings from the Paradores survey sample due to loss of endorsement or closings.  Average Room Rate (ARR$) for Paradores surpassed 2014 by a strong 10.8% for a total gain of $9.45.                                                                                                               Fiscal Year To Date 2015 finished off with slight drop of -0.4 percentage points on occupancy rate closing at 67.1%.  This minimal contraction is due to higher growth in room supply.  Total registrations ended with a 4.4% climb from 1,383,618 in 2014 to 1,444,146 in 2015.  Non-residents and Residents registrations exceeded previous year by 6.7% and 0.4% respectively.  Room demand ended positive with a 1.7% climb, meanwhile, room supply also increased 2.3% when compared to fiscal year 2014.  The (ARR$) for fiscal period 2015 turned out 3.6% ahead of 2014, closing at $146.73 vs. $141.67 for a total gain of $5.06.</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</si>
</sst>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sz val="9"/>
      <name val="Arial"/>
      <family val="2"/>
    </font>
    <font>
      <sz val="9"/>
      <name val="Arial Black"/>
      <family val="2"/>
    </font>
    <font>
      <sz val="9"/>
      <color theme="1"/>
      <name val="Arial Black"/>
      <family val="2"/>
    </font>
    <font>
      <sz val="10"/>
      <color rgb="FFFF0000"/>
      <name val="Arial"/>
      <family val="2"/>
    </font>
    <font>
      <sz val="10"/>
      <color theme="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2">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theme="0"/>
        <bgColor indexed="64"/>
      </patternFill>
    </fill>
  </fills>
  <borders count="134">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
      <left/>
      <right/>
      <top/>
      <bottom style="medium">
        <color theme="4" tint="-0.24994659260841701"/>
      </bottom>
      <diagonal/>
    </border>
    <border>
      <left style="medium">
        <color theme="4" tint="-0.24994659260841701"/>
      </left>
      <right/>
      <top/>
      <bottom style="medium">
        <color theme="4" tint="-0.24994659260841701"/>
      </bottom>
      <diagonal/>
    </border>
    <border>
      <left/>
      <right style="medium">
        <color theme="4" tint="-0.24994659260841701"/>
      </right>
      <top/>
      <bottom style="medium">
        <color theme="4" tint="-0.2499465926084170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963">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45" xfId="0" applyFont="1" applyFill="1" applyBorder="1" applyAlignment="1">
      <alignment horizontal="center"/>
    </xf>
    <xf numFmtId="0" fontId="29" fillId="2" borderId="46" xfId="0" applyFont="1" applyFill="1" applyBorder="1" applyAlignment="1">
      <alignment horizontal="center"/>
    </xf>
    <xf numFmtId="0" fontId="29" fillId="2" borderId="47" xfId="0" applyFont="1" applyFill="1" applyBorder="1"/>
    <xf numFmtId="49" fontId="29" fillId="2" borderId="48" xfId="0" applyNumberFormat="1" applyFont="1" applyFill="1" applyBorder="1" applyAlignment="1">
      <alignment horizontal="center" vertical="center"/>
    </xf>
    <xf numFmtId="49" fontId="29" fillId="2" borderId="49" xfId="0" applyNumberFormat="1" applyFont="1" applyFill="1" applyBorder="1" applyAlignment="1">
      <alignment wrapText="1"/>
    </xf>
    <xf numFmtId="49" fontId="29" fillId="2" borderId="50" xfId="0" applyNumberFormat="1" applyFont="1" applyFill="1" applyBorder="1" applyAlignment="1">
      <alignment horizontal="center" vertical="center"/>
    </xf>
    <xf numFmtId="49" fontId="29" fillId="2" borderId="51" xfId="0" applyNumberFormat="1" applyFont="1" applyFill="1" applyBorder="1" applyAlignment="1">
      <alignment horizontal="center" vertical="center"/>
    </xf>
    <xf numFmtId="49" fontId="29" fillId="2" borderId="52" xfId="0" applyNumberFormat="1" applyFont="1" applyFill="1" applyBorder="1" applyAlignment="1">
      <alignment horizontal="center" vertical="center"/>
    </xf>
    <xf numFmtId="1" fontId="29" fillId="2" borderId="48" xfId="0" applyNumberFormat="1" applyFont="1" applyFill="1" applyBorder="1" applyAlignment="1">
      <alignment horizontal="center" vertical="center"/>
    </xf>
    <xf numFmtId="49" fontId="29" fillId="2" borderId="53" xfId="0" applyNumberFormat="1" applyFont="1" applyFill="1" applyBorder="1" applyAlignment="1">
      <alignment horizontal="center" vertical="center"/>
    </xf>
    <xf numFmtId="49" fontId="29" fillId="2" borderId="49"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54" xfId="0" applyNumberFormat="1" applyFont="1" applyBorder="1" applyAlignment="1">
      <alignment horizontal="center"/>
    </xf>
    <xf numFmtId="166" fontId="30" fillId="5" borderId="52" xfId="0" applyNumberFormat="1" applyFont="1" applyFill="1" applyBorder="1"/>
    <xf numFmtId="166" fontId="30" fillId="0" borderId="0" xfId="0" applyNumberFormat="1" applyFont="1" applyBorder="1" applyAlignment="1">
      <alignment horizontal="center"/>
    </xf>
    <xf numFmtId="165" fontId="30" fillId="0" borderId="54"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6" borderId="55" xfId="0" applyFont="1" applyFill="1" applyBorder="1"/>
    <xf numFmtId="0" fontId="30" fillId="6" borderId="56" xfId="0" applyFont="1" applyFill="1" applyBorder="1"/>
    <xf numFmtId="3" fontId="30" fillId="6" borderId="57" xfId="0" applyNumberFormat="1" applyFont="1" applyFill="1" applyBorder="1" applyAlignment="1">
      <alignment horizontal="center"/>
    </xf>
    <xf numFmtId="166" fontId="30" fillId="6" borderId="58" xfId="0" applyNumberFormat="1" applyFont="1" applyFill="1" applyBorder="1" applyAlignment="1">
      <alignment horizontal="center"/>
    </xf>
    <xf numFmtId="166" fontId="30" fillId="6" borderId="57" xfId="0" applyNumberFormat="1" applyFont="1" applyFill="1" applyBorder="1" applyAlignment="1">
      <alignment horizontal="center"/>
    </xf>
    <xf numFmtId="165" fontId="30" fillId="6" borderId="58" xfId="0" applyNumberFormat="1" applyFont="1" applyFill="1" applyBorder="1" applyAlignment="1">
      <alignment horizontal="center"/>
    </xf>
    <xf numFmtId="165" fontId="30" fillId="6" borderId="59" xfId="0" applyNumberFormat="1" applyFont="1" applyFill="1" applyBorder="1" applyAlignment="1">
      <alignment horizontal="center"/>
    </xf>
    <xf numFmtId="165" fontId="30" fillId="6" borderId="56" xfId="0" applyNumberFormat="1" applyFont="1" applyFill="1" applyBorder="1" applyAlignment="1">
      <alignment horizontal="center"/>
    </xf>
    <xf numFmtId="166" fontId="30" fillId="5" borderId="60"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57" xfId="0" applyNumberFormat="1" applyFont="1" applyFill="1" applyBorder="1" applyAlignment="1">
      <alignment horizontal="center"/>
    </xf>
    <xf numFmtId="166" fontId="30" fillId="0" borderId="57" xfId="0" applyNumberFormat="1" applyFont="1" applyFill="1" applyBorder="1"/>
    <xf numFmtId="166" fontId="30" fillId="0" borderId="0" xfId="0" applyNumberFormat="1" applyFont="1" applyFill="1" applyBorder="1" applyAlignment="1">
      <alignment horizontal="center"/>
    </xf>
    <xf numFmtId="165" fontId="30" fillId="0" borderId="57"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7" borderId="57" xfId="0" applyNumberFormat="1" applyFont="1" applyFill="1" applyBorder="1" applyAlignment="1">
      <alignment horizontal="center"/>
    </xf>
    <xf numFmtId="166" fontId="10" fillId="7" borderId="58" xfId="0" applyNumberFormat="1" applyFont="1" applyFill="1" applyBorder="1" applyAlignment="1">
      <alignment horizontal="center"/>
    </xf>
    <xf numFmtId="166" fontId="10" fillId="5" borderId="60" xfId="0" applyNumberFormat="1" applyFont="1" applyFill="1" applyBorder="1"/>
    <xf numFmtId="166" fontId="10" fillId="7" borderId="57" xfId="0" applyNumberFormat="1" applyFont="1" applyFill="1" applyBorder="1" applyAlignment="1">
      <alignment horizontal="center"/>
    </xf>
    <xf numFmtId="165" fontId="10" fillId="7" borderId="58" xfId="0" applyNumberFormat="1" applyFont="1" applyFill="1" applyBorder="1" applyAlignment="1">
      <alignment horizontal="center"/>
    </xf>
    <xf numFmtId="165" fontId="10" fillId="7" borderId="59" xfId="0" applyNumberFormat="1" applyFont="1" applyFill="1" applyBorder="1" applyAlignment="1">
      <alignment horizontal="center"/>
    </xf>
    <xf numFmtId="165" fontId="10" fillId="7" borderId="56"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8" borderId="57" xfId="0" applyNumberFormat="1" applyFont="1" applyFill="1" applyBorder="1" applyAlignment="1">
      <alignment horizontal="center"/>
    </xf>
    <xf numFmtId="166" fontId="10" fillId="8" borderId="58" xfId="0" applyNumberFormat="1" applyFont="1" applyFill="1" applyBorder="1" applyAlignment="1">
      <alignment horizontal="center"/>
    </xf>
    <xf numFmtId="166" fontId="10" fillId="5" borderId="61" xfId="0" applyNumberFormat="1" applyFont="1" applyFill="1" applyBorder="1"/>
    <xf numFmtId="166" fontId="10" fillId="8" borderId="57" xfId="0" applyNumberFormat="1" applyFont="1" applyFill="1" applyBorder="1" applyAlignment="1">
      <alignment horizontal="center"/>
    </xf>
    <xf numFmtId="165" fontId="10" fillId="8" borderId="58" xfId="0" applyNumberFormat="1" applyFont="1" applyFill="1" applyBorder="1" applyAlignment="1">
      <alignment horizontal="center"/>
    </xf>
    <xf numFmtId="165" fontId="10" fillId="8" borderId="59" xfId="0" applyNumberFormat="1" applyFont="1" applyFill="1" applyBorder="1" applyAlignment="1">
      <alignment horizontal="center"/>
    </xf>
    <xf numFmtId="165" fontId="10" fillId="8" borderId="56" xfId="0" applyNumberFormat="1" applyFont="1" applyFill="1" applyBorder="1" applyAlignment="1">
      <alignment horizontal="center"/>
    </xf>
    <xf numFmtId="0" fontId="31" fillId="0" borderId="0" xfId="0" applyFont="1" applyAlignment="1">
      <alignment horizontal="center"/>
    </xf>
    <xf numFmtId="166" fontId="30" fillId="9" borderId="52"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64" xfId="0" applyNumberFormat="1" applyFont="1" applyBorder="1" applyAlignment="1">
      <alignment horizontal="center"/>
    </xf>
    <xf numFmtId="166" fontId="30" fillId="0" borderId="65" xfId="0" applyNumberFormat="1" applyFont="1" applyBorder="1" applyAlignment="1">
      <alignment horizontal="center"/>
    </xf>
    <xf numFmtId="166" fontId="30" fillId="0" borderId="62" xfId="0" applyNumberFormat="1" applyFont="1" applyBorder="1" applyAlignment="1">
      <alignment horizontal="center"/>
    </xf>
    <xf numFmtId="166" fontId="30" fillId="0" borderId="64" xfId="0" applyNumberFormat="1" applyFont="1" applyBorder="1" applyAlignment="1">
      <alignment horizontal="center"/>
    </xf>
    <xf numFmtId="165" fontId="30" fillId="0" borderId="65" xfId="0" applyNumberFormat="1" applyFont="1" applyBorder="1" applyAlignment="1">
      <alignment horizontal="center"/>
    </xf>
    <xf numFmtId="170" fontId="30" fillId="0" borderId="64" xfId="0" applyNumberFormat="1" applyFont="1" applyBorder="1" applyAlignment="1">
      <alignment horizontal="center"/>
    </xf>
    <xf numFmtId="170" fontId="30" fillId="0" borderId="63" xfId="0" applyNumberFormat="1" applyFont="1" applyBorder="1" applyAlignment="1">
      <alignment horizontal="center"/>
    </xf>
    <xf numFmtId="3" fontId="30" fillId="0" borderId="48" xfId="0" applyNumberFormat="1" applyFont="1" applyBorder="1" applyAlignment="1">
      <alignment horizontal="center"/>
    </xf>
    <xf numFmtId="3" fontId="30" fillId="0" borderId="66" xfId="0" applyNumberFormat="1" applyFont="1" applyBorder="1" applyAlignment="1">
      <alignment horizontal="center"/>
    </xf>
    <xf numFmtId="166" fontId="30" fillId="0" borderId="67" xfId="0" applyNumberFormat="1" applyFont="1" applyBorder="1" applyAlignment="1">
      <alignment horizontal="center"/>
    </xf>
    <xf numFmtId="3" fontId="30" fillId="0" borderId="50" xfId="0" applyNumberFormat="1" applyFont="1" applyBorder="1" applyAlignment="1">
      <alignment horizontal="center"/>
    </xf>
    <xf numFmtId="166" fontId="30" fillId="0" borderId="51" xfId="0" applyNumberFormat="1" applyFont="1" applyBorder="1" applyAlignment="1">
      <alignment horizontal="center"/>
    </xf>
    <xf numFmtId="166" fontId="30" fillId="9" borderId="60" xfId="0" applyNumberFormat="1" applyFont="1" applyFill="1" applyBorder="1" applyAlignment="1">
      <alignment horizontal="center"/>
    </xf>
    <xf numFmtId="166" fontId="30" fillId="0" borderId="48" xfId="0" applyNumberFormat="1" applyFont="1" applyBorder="1" applyAlignment="1">
      <alignment horizontal="center"/>
    </xf>
    <xf numFmtId="166" fontId="30" fillId="0" borderId="66" xfId="0" applyNumberFormat="1" applyFont="1" applyBorder="1" applyAlignment="1">
      <alignment horizontal="center"/>
    </xf>
    <xf numFmtId="165" fontId="30" fillId="0" borderId="67" xfId="0" applyNumberFormat="1" applyFont="1" applyBorder="1" applyAlignment="1">
      <alignment horizontal="center"/>
    </xf>
    <xf numFmtId="170" fontId="30" fillId="0" borderId="50" xfId="0" applyNumberFormat="1" applyFont="1" applyBorder="1" applyAlignment="1">
      <alignment horizontal="center"/>
    </xf>
    <xf numFmtId="170" fontId="30" fillId="0" borderId="49" xfId="0" applyNumberFormat="1" applyFont="1" applyBorder="1" applyAlignment="1">
      <alignment horizontal="center"/>
    </xf>
    <xf numFmtId="166" fontId="30" fillId="0" borderId="54" xfId="0" applyNumberFormat="1" applyFont="1" applyFill="1" applyBorder="1" applyAlignment="1">
      <alignment horizontal="center"/>
    </xf>
    <xf numFmtId="166" fontId="30" fillId="0" borderId="68" xfId="0" applyNumberFormat="1" applyFont="1" applyFill="1" applyBorder="1" applyAlignment="1">
      <alignment horizontal="center"/>
    </xf>
    <xf numFmtId="165" fontId="30" fillId="0" borderId="54"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5" borderId="61" xfId="0" applyNumberFormat="1" applyFont="1" applyFill="1" applyBorder="1" applyAlignment="1">
      <alignment horizontal="center"/>
    </xf>
    <xf numFmtId="170" fontId="10" fillId="7" borderId="57" xfId="0" applyNumberFormat="1" applyFont="1" applyFill="1" applyBorder="1" applyAlignment="1">
      <alignment horizontal="center"/>
    </xf>
    <xf numFmtId="170" fontId="10" fillId="7" borderId="56"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69" xfId="0" applyNumberFormat="1" applyFont="1" applyFill="1" applyBorder="1" applyAlignment="1">
      <alignment horizontal="center"/>
    </xf>
    <xf numFmtId="166" fontId="30" fillId="0" borderId="69"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64" xfId="0" applyNumberFormat="1" applyFont="1" applyFill="1" applyBorder="1" applyAlignment="1">
      <alignment horizontal="center"/>
    </xf>
    <xf numFmtId="3" fontId="30" fillId="0" borderId="70" xfId="0" applyNumberFormat="1" applyFont="1" applyFill="1" applyBorder="1" applyAlignment="1">
      <alignment horizontal="center"/>
    </xf>
    <xf numFmtId="166" fontId="30" fillId="0" borderId="65" xfId="0" applyNumberFormat="1" applyFont="1" applyFill="1" applyBorder="1" applyAlignment="1">
      <alignment horizontal="center"/>
    </xf>
    <xf numFmtId="166" fontId="30" fillId="0" borderId="62" xfId="0" applyNumberFormat="1" applyFont="1" applyFill="1" applyBorder="1" applyAlignment="1">
      <alignment horizontal="center"/>
    </xf>
    <xf numFmtId="166" fontId="30" fillId="0" borderId="70" xfId="0" applyNumberFormat="1" applyFont="1" applyFill="1" applyBorder="1" applyAlignment="1">
      <alignment horizontal="center"/>
    </xf>
    <xf numFmtId="165" fontId="30" fillId="0" borderId="65" xfId="0" applyNumberFormat="1" applyFont="1" applyFill="1" applyBorder="1" applyAlignment="1">
      <alignment horizontal="center"/>
    </xf>
    <xf numFmtId="170"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3" fontId="30" fillId="0" borderId="50" xfId="0" applyNumberFormat="1" applyFont="1" applyFill="1" applyBorder="1" applyAlignment="1">
      <alignment horizontal="center"/>
    </xf>
    <xf numFmtId="3" fontId="30" fillId="0" borderId="66" xfId="0" applyNumberFormat="1" applyFont="1" applyFill="1" applyBorder="1" applyAlignment="1">
      <alignment horizontal="center"/>
    </xf>
    <xf numFmtId="166" fontId="30" fillId="0" borderId="51" xfId="0" applyNumberFormat="1" applyFont="1" applyFill="1" applyBorder="1" applyAlignment="1">
      <alignment horizontal="center"/>
    </xf>
    <xf numFmtId="166" fontId="30" fillId="0" borderId="50" xfId="0" applyNumberFormat="1" applyFont="1" applyFill="1" applyBorder="1" applyAlignment="1">
      <alignment horizontal="center"/>
    </xf>
    <xf numFmtId="166" fontId="30" fillId="0" borderId="66" xfId="0" applyNumberFormat="1" applyFont="1" applyFill="1" applyBorder="1" applyAlignment="1">
      <alignment horizontal="center"/>
    </xf>
    <xf numFmtId="165" fontId="30" fillId="0" borderId="51" xfId="0" applyNumberFormat="1" applyFont="1" applyFill="1" applyBorder="1" applyAlignment="1">
      <alignment horizontal="center"/>
    </xf>
    <xf numFmtId="170" fontId="30" fillId="0" borderId="50" xfId="0" applyNumberFormat="1" applyFont="1" applyFill="1" applyBorder="1" applyAlignment="1">
      <alignment horizontal="center"/>
    </xf>
    <xf numFmtId="170" fontId="30" fillId="0" borderId="49"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45" xfId="3" applyFont="1" applyFill="1" applyBorder="1" applyAlignment="1">
      <alignment horizontal="center"/>
    </xf>
    <xf numFmtId="0" fontId="29" fillId="2" borderId="46" xfId="3" applyFont="1" applyFill="1" applyBorder="1" applyAlignment="1">
      <alignment horizontal="center"/>
    </xf>
    <xf numFmtId="0" fontId="29" fillId="2" borderId="47" xfId="3" applyFont="1" applyFill="1" applyBorder="1"/>
    <xf numFmtId="49" fontId="29" fillId="2" borderId="48" xfId="3" applyNumberFormat="1" applyFont="1" applyFill="1" applyBorder="1" applyAlignment="1">
      <alignment horizontal="center" vertical="center"/>
    </xf>
    <xf numFmtId="49" fontId="29" fillId="2" borderId="49" xfId="3" applyNumberFormat="1" applyFont="1" applyFill="1" applyBorder="1" applyAlignment="1">
      <alignment wrapText="1"/>
    </xf>
    <xf numFmtId="49" fontId="29" fillId="2" borderId="50" xfId="3" applyNumberFormat="1" applyFont="1" applyFill="1" applyBorder="1" applyAlignment="1">
      <alignment horizontal="center" vertical="center"/>
    </xf>
    <xf numFmtId="49" fontId="29" fillId="2" borderId="51" xfId="3" applyNumberFormat="1" applyFont="1" applyFill="1" applyBorder="1" applyAlignment="1">
      <alignment horizontal="center" vertical="center"/>
    </xf>
    <xf numFmtId="49" fontId="29" fillId="2" borderId="52" xfId="3" applyNumberFormat="1" applyFont="1" applyFill="1" applyBorder="1" applyAlignment="1">
      <alignment horizontal="center" vertical="center"/>
    </xf>
    <xf numFmtId="1" fontId="29" fillId="2" borderId="48" xfId="3" applyNumberFormat="1" applyFont="1" applyFill="1" applyBorder="1" applyAlignment="1">
      <alignment horizontal="center" vertical="center"/>
    </xf>
    <xf numFmtId="49" fontId="29" fillId="2" borderId="53" xfId="3" applyNumberFormat="1" applyFont="1" applyFill="1" applyBorder="1" applyAlignment="1">
      <alignment horizontal="center" vertical="center"/>
    </xf>
    <xf numFmtId="49" fontId="29" fillId="2" borderId="49"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54" xfId="3" applyNumberFormat="1" applyFont="1" applyBorder="1" applyAlignment="1">
      <alignment horizontal="center"/>
    </xf>
    <xf numFmtId="166" fontId="30" fillId="5" borderId="52"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54"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0" borderId="55" xfId="3" applyFont="1" applyFill="1" applyBorder="1"/>
    <xf numFmtId="0" fontId="30" fillId="10" borderId="56" xfId="3" applyFont="1" applyFill="1" applyBorder="1"/>
    <xf numFmtId="3" fontId="30" fillId="10" borderId="57" xfId="3" applyNumberFormat="1" applyFont="1" applyFill="1" applyBorder="1" applyAlignment="1">
      <alignment horizontal="center"/>
    </xf>
    <xf numFmtId="166" fontId="30" fillId="10" borderId="58" xfId="3" applyNumberFormat="1" applyFont="1" applyFill="1" applyBorder="1" applyAlignment="1">
      <alignment horizontal="center"/>
    </xf>
    <xf numFmtId="166" fontId="30" fillId="10" borderId="57" xfId="3" applyNumberFormat="1" applyFont="1" applyFill="1" applyBorder="1" applyAlignment="1">
      <alignment horizontal="center"/>
    </xf>
    <xf numFmtId="165" fontId="30" fillId="10" borderId="58" xfId="3" applyNumberFormat="1" applyFont="1" applyFill="1" applyBorder="1" applyAlignment="1">
      <alignment horizontal="center"/>
    </xf>
    <xf numFmtId="165" fontId="30" fillId="10" borderId="59" xfId="3" applyNumberFormat="1" applyFont="1" applyFill="1" applyBorder="1" applyAlignment="1">
      <alignment horizontal="center"/>
    </xf>
    <xf numFmtId="165" fontId="30" fillId="10" borderId="56" xfId="3" applyNumberFormat="1" applyFont="1" applyFill="1" applyBorder="1" applyAlignment="1">
      <alignment horizontal="center"/>
    </xf>
    <xf numFmtId="0" fontId="30" fillId="11" borderId="55" xfId="3" applyFont="1" applyFill="1" applyBorder="1"/>
    <xf numFmtId="0" fontId="30" fillId="11" borderId="56" xfId="3" applyFont="1" applyFill="1" applyBorder="1"/>
    <xf numFmtId="3" fontId="30" fillId="11" borderId="57" xfId="3" applyNumberFormat="1" applyFont="1" applyFill="1" applyBorder="1" applyAlignment="1">
      <alignment horizontal="center"/>
    </xf>
    <xf numFmtId="166" fontId="30" fillId="11" borderId="58" xfId="3" applyNumberFormat="1" applyFont="1" applyFill="1" applyBorder="1" applyAlignment="1">
      <alignment horizontal="center"/>
    </xf>
    <xf numFmtId="166" fontId="30" fillId="5" borderId="60" xfId="3" applyNumberFormat="1" applyFont="1" applyFill="1" applyBorder="1" applyAlignment="1">
      <alignment horizontal="center"/>
    </xf>
    <xf numFmtId="166" fontId="30" fillId="11" borderId="57" xfId="3" applyNumberFormat="1" applyFont="1" applyFill="1" applyBorder="1" applyAlignment="1">
      <alignment horizontal="center"/>
    </xf>
    <xf numFmtId="165" fontId="30" fillId="11" borderId="58" xfId="3" applyNumberFormat="1" applyFont="1" applyFill="1" applyBorder="1" applyAlignment="1">
      <alignment horizontal="center"/>
    </xf>
    <xf numFmtId="165" fontId="30" fillId="11" borderId="59" xfId="3" applyNumberFormat="1" applyFont="1" applyFill="1" applyBorder="1" applyAlignment="1">
      <alignment horizontal="center"/>
    </xf>
    <xf numFmtId="165" fontId="30" fillId="11" borderId="56"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57"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57"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2" borderId="57" xfId="3" applyNumberFormat="1" applyFont="1" applyFill="1" applyBorder="1" applyAlignment="1">
      <alignment horizontal="center"/>
    </xf>
    <xf numFmtId="166" fontId="10" fillId="12" borderId="58" xfId="3" applyNumberFormat="1" applyFont="1" applyFill="1" applyBorder="1" applyAlignment="1">
      <alignment horizontal="center"/>
    </xf>
    <xf numFmtId="166" fontId="10" fillId="5" borderId="60" xfId="3" applyNumberFormat="1" applyFont="1" applyFill="1" applyBorder="1" applyAlignment="1">
      <alignment horizontal="center"/>
    </xf>
    <xf numFmtId="166" fontId="10" fillId="12" borderId="57" xfId="3" applyNumberFormat="1" applyFont="1" applyFill="1" applyBorder="1" applyAlignment="1">
      <alignment horizontal="center"/>
    </xf>
    <xf numFmtId="165" fontId="10" fillId="12" borderId="58" xfId="3" applyNumberFormat="1" applyFont="1" applyFill="1" applyBorder="1" applyAlignment="1">
      <alignment horizontal="center"/>
    </xf>
    <xf numFmtId="165" fontId="10" fillId="12" borderId="59" xfId="3" applyNumberFormat="1" applyFont="1" applyFill="1" applyBorder="1" applyAlignment="1">
      <alignment horizontal="center"/>
    </xf>
    <xf numFmtId="165" fontId="10" fillId="12" borderId="56"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8" borderId="57" xfId="3" applyNumberFormat="1" applyFont="1" applyFill="1" applyBorder="1" applyAlignment="1">
      <alignment horizontal="center"/>
    </xf>
    <xf numFmtId="166" fontId="10" fillId="8" borderId="58" xfId="3" applyNumberFormat="1" applyFont="1" applyFill="1" applyBorder="1" applyAlignment="1">
      <alignment horizontal="center"/>
    </xf>
    <xf numFmtId="166" fontId="10" fillId="5" borderId="61" xfId="3" applyNumberFormat="1" applyFont="1" applyFill="1" applyBorder="1" applyAlignment="1">
      <alignment horizontal="center"/>
    </xf>
    <xf numFmtId="166" fontId="10" fillId="8" borderId="57" xfId="3" applyNumberFormat="1" applyFont="1" applyFill="1" applyBorder="1" applyAlignment="1">
      <alignment horizontal="center"/>
    </xf>
    <xf numFmtId="165" fontId="10" fillId="8" borderId="58" xfId="3" applyNumberFormat="1" applyFont="1" applyFill="1" applyBorder="1" applyAlignment="1">
      <alignment horizontal="center"/>
    </xf>
    <xf numFmtId="165" fontId="10" fillId="8" borderId="59" xfId="3" applyNumberFormat="1" applyFont="1" applyFill="1" applyBorder="1" applyAlignment="1">
      <alignment horizontal="center"/>
    </xf>
    <xf numFmtId="165" fontId="10" fillId="8" borderId="56"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5" borderId="52"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64" xfId="3" applyNumberFormat="1" applyFont="1" applyBorder="1"/>
    <xf numFmtId="166" fontId="30" fillId="0" borderId="65" xfId="3" applyNumberFormat="1" applyFont="1" applyBorder="1" applyAlignment="1">
      <alignment horizontal="center"/>
    </xf>
    <xf numFmtId="166" fontId="30" fillId="0" borderId="62" xfId="3" applyNumberFormat="1" applyFont="1" applyBorder="1"/>
    <xf numFmtId="166" fontId="30" fillId="0" borderId="64" xfId="3" applyNumberFormat="1" applyFont="1" applyBorder="1"/>
    <xf numFmtId="165" fontId="30" fillId="0" borderId="65" xfId="3" applyNumberFormat="1" applyFont="1" applyBorder="1" applyAlignment="1">
      <alignment horizontal="center"/>
    </xf>
    <xf numFmtId="170" fontId="30" fillId="0" borderId="64" xfId="3" applyNumberFormat="1" applyFont="1" applyBorder="1"/>
    <xf numFmtId="170" fontId="30" fillId="0" borderId="63" xfId="3" applyNumberFormat="1" applyFont="1" applyBorder="1"/>
    <xf numFmtId="3" fontId="30" fillId="0" borderId="48" xfId="3" applyNumberFormat="1" applyFont="1" applyBorder="1"/>
    <xf numFmtId="3" fontId="30" fillId="0" borderId="66" xfId="3" applyNumberFormat="1" applyFont="1" applyBorder="1"/>
    <xf numFmtId="166" fontId="30" fillId="0" borderId="67" xfId="3" applyNumberFormat="1" applyFont="1" applyBorder="1" applyAlignment="1">
      <alignment horizontal="center"/>
    </xf>
    <xf numFmtId="3" fontId="30" fillId="0" borderId="50" xfId="3" applyNumberFormat="1" applyFont="1" applyBorder="1"/>
    <xf numFmtId="166" fontId="30" fillId="0" borderId="51" xfId="3" applyNumberFormat="1" applyFont="1" applyBorder="1" applyAlignment="1">
      <alignment horizontal="center"/>
    </xf>
    <xf numFmtId="166" fontId="30" fillId="5" borderId="60" xfId="3" applyNumberFormat="1" applyFont="1" applyFill="1" applyBorder="1"/>
    <xf numFmtId="166" fontId="30" fillId="0" borderId="48" xfId="3" applyNumberFormat="1" applyFont="1" applyBorder="1"/>
    <xf numFmtId="166" fontId="30" fillId="0" borderId="66" xfId="3" applyNumberFormat="1" applyFont="1" applyBorder="1"/>
    <xf numFmtId="165" fontId="30" fillId="0" borderId="67" xfId="3" applyNumberFormat="1" applyFont="1" applyBorder="1" applyAlignment="1">
      <alignment horizontal="center"/>
    </xf>
    <xf numFmtId="170" fontId="30" fillId="0" borderId="50" xfId="3" applyNumberFormat="1" applyFont="1" applyBorder="1"/>
    <xf numFmtId="170" fontId="30" fillId="0" borderId="49" xfId="3" applyNumberFormat="1" applyFont="1" applyBorder="1"/>
    <xf numFmtId="3" fontId="30" fillId="0" borderId="0" xfId="3" applyNumberFormat="1" applyFont="1" applyFill="1" applyBorder="1"/>
    <xf numFmtId="166" fontId="30" fillId="0" borderId="54" xfId="3" applyNumberFormat="1" applyFont="1" applyFill="1" applyBorder="1" applyAlignment="1">
      <alignment horizontal="center"/>
    </xf>
    <xf numFmtId="166" fontId="30" fillId="0" borderId="68" xfId="3" applyNumberFormat="1" applyFont="1" applyFill="1" applyBorder="1" applyAlignment="1">
      <alignment horizontal="center"/>
    </xf>
    <xf numFmtId="166" fontId="30" fillId="0" borderId="57" xfId="3" applyNumberFormat="1" applyFont="1" applyFill="1" applyBorder="1"/>
    <xf numFmtId="166" fontId="30" fillId="0" borderId="0" xfId="3" applyNumberFormat="1" applyFont="1" applyFill="1" applyBorder="1"/>
    <xf numFmtId="165" fontId="30" fillId="0" borderId="54" xfId="3" applyNumberFormat="1" applyFont="1" applyFill="1" applyBorder="1" applyAlignment="1">
      <alignment horizontal="center"/>
    </xf>
    <xf numFmtId="170" fontId="30" fillId="0" borderId="0" xfId="3" applyNumberFormat="1" applyFont="1" applyFill="1" applyBorder="1"/>
    <xf numFmtId="3" fontId="10" fillId="12" borderId="57" xfId="3" applyNumberFormat="1" applyFont="1" applyFill="1" applyBorder="1"/>
    <xf numFmtId="166" fontId="10" fillId="5" borderId="61" xfId="3" applyNumberFormat="1" applyFont="1" applyFill="1" applyBorder="1"/>
    <xf numFmtId="166" fontId="10" fillId="12" borderId="57" xfId="3" applyNumberFormat="1" applyFont="1" applyFill="1" applyBorder="1"/>
    <xf numFmtId="170" fontId="10" fillId="12" borderId="57" xfId="3" applyNumberFormat="1" applyFont="1" applyFill="1" applyBorder="1"/>
    <xf numFmtId="170" fontId="10" fillId="12" borderId="56"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69" xfId="3" applyNumberFormat="1" applyFont="1" applyFill="1" applyBorder="1"/>
    <xf numFmtId="166" fontId="30" fillId="0" borderId="69" xfId="3" applyNumberFormat="1" applyFont="1" applyFill="1" applyBorder="1"/>
    <xf numFmtId="170" fontId="30" fillId="0" borderId="8" xfId="3" applyNumberFormat="1" applyFont="1" applyFill="1" applyBorder="1"/>
    <xf numFmtId="0" fontId="13" fillId="0" borderId="0" xfId="3" applyFill="1" applyBorder="1"/>
    <xf numFmtId="3" fontId="30" fillId="0" borderId="64" xfId="3" applyNumberFormat="1" applyFont="1" applyFill="1" applyBorder="1"/>
    <xf numFmtId="3" fontId="30" fillId="0" borderId="70" xfId="3" applyNumberFormat="1" applyFont="1" applyFill="1" applyBorder="1"/>
    <xf numFmtId="166" fontId="30" fillId="0" borderId="65" xfId="3" applyNumberFormat="1" applyFont="1" applyFill="1" applyBorder="1" applyAlignment="1">
      <alignment horizontal="center"/>
    </xf>
    <xf numFmtId="166" fontId="30" fillId="0" borderId="62" xfId="3" applyNumberFormat="1" applyFont="1" applyFill="1" applyBorder="1"/>
    <xf numFmtId="166" fontId="30" fillId="0" borderId="70" xfId="3" applyNumberFormat="1" applyFont="1" applyFill="1" applyBorder="1"/>
    <xf numFmtId="165" fontId="30" fillId="0" borderId="65" xfId="3" applyNumberFormat="1" applyFont="1" applyFill="1" applyBorder="1" applyAlignment="1">
      <alignment horizontal="center"/>
    </xf>
    <xf numFmtId="170" fontId="30" fillId="0" borderId="64" xfId="3" applyNumberFormat="1" applyFont="1" applyFill="1" applyBorder="1"/>
    <xf numFmtId="170" fontId="30" fillId="0" borderId="63" xfId="3" applyNumberFormat="1" applyFont="1" applyFill="1" applyBorder="1"/>
    <xf numFmtId="3" fontId="30" fillId="0" borderId="50" xfId="3" applyNumberFormat="1" applyFont="1" applyFill="1" applyBorder="1"/>
    <xf numFmtId="3" fontId="30" fillId="0" borderId="66" xfId="3" applyNumberFormat="1" applyFont="1" applyFill="1" applyBorder="1"/>
    <xf numFmtId="166" fontId="30" fillId="0" borderId="51" xfId="3" applyNumberFormat="1" applyFont="1" applyFill="1" applyBorder="1" applyAlignment="1">
      <alignment horizontal="center"/>
    </xf>
    <xf numFmtId="166" fontId="30" fillId="0" borderId="50" xfId="3" applyNumberFormat="1" applyFont="1" applyFill="1" applyBorder="1"/>
    <xf numFmtId="166" fontId="30" fillId="0" borderId="66" xfId="3" applyNumberFormat="1" applyFont="1" applyFill="1" applyBorder="1"/>
    <xf numFmtId="165" fontId="30" fillId="0" borderId="51" xfId="3" applyNumberFormat="1" applyFont="1" applyFill="1" applyBorder="1" applyAlignment="1">
      <alignment horizontal="center"/>
    </xf>
    <xf numFmtId="170" fontId="30" fillId="0" borderId="50" xfId="3" applyNumberFormat="1" applyFont="1" applyFill="1" applyBorder="1"/>
    <xf numFmtId="170" fontId="30" fillId="0" borderId="49" xfId="3" applyNumberFormat="1" applyFont="1" applyFill="1" applyBorder="1"/>
    <xf numFmtId="0" fontId="32" fillId="0" borderId="0" xfId="3" applyFont="1"/>
    <xf numFmtId="49" fontId="36" fillId="2" borderId="47" xfId="0" applyNumberFormat="1" applyFont="1" applyFill="1" applyBorder="1" applyAlignment="1">
      <alignment horizontal="center" vertical="center" wrapText="1"/>
    </xf>
    <xf numFmtId="49" fontId="36" fillId="2" borderId="60" xfId="0" applyNumberFormat="1" applyFont="1" applyFill="1" applyBorder="1" applyAlignment="1">
      <alignment horizontal="center" vertical="center" wrapText="1"/>
    </xf>
    <xf numFmtId="49" fontId="36" fillId="2" borderId="50" xfId="0" applyNumberFormat="1" applyFont="1" applyFill="1" applyBorder="1" applyAlignment="1">
      <alignment horizontal="center" wrapText="1"/>
    </xf>
    <xf numFmtId="49" fontId="36" fillId="2" borderId="60" xfId="0" applyNumberFormat="1" applyFont="1" applyFill="1" applyBorder="1" applyAlignment="1">
      <alignment horizontal="center" wrapText="1"/>
    </xf>
    <xf numFmtId="49" fontId="10" fillId="0" borderId="0" xfId="0" applyNumberFormat="1" applyFont="1"/>
    <xf numFmtId="0" fontId="38" fillId="14" borderId="76" xfId="0" applyFont="1" applyFill="1" applyBorder="1" applyAlignment="1">
      <alignment horizontal="left" vertical="center" wrapText="1"/>
    </xf>
    <xf numFmtId="8" fontId="38" fillId="13" borderId="77" xfId="0" applyNumberFormat="1" applyFont="1" applyFill="1" applyBorder="1" applyAlignment="1">
      <alignment horizontal="center" vertical="center"/>
    </xf>
    <xf numFmtId="8" fontId="38" fillId="13" borderId="72" xfId="0" applyNumberFormat="1" applyFont="1" applyFill="1" applyBorder="1" applyAlignment="1">
      <alignment horizontal="center" vertical="center"/>
    </xf>
    <xf numFmtId="166" fontId="32" fillId="0" borderId="76" xfId="0" applyNumberFormat="1" applyFont="1" applyBorder="1" applyAlignment="1">
      <alignment horizontal="center"/>
    </xf>
    <xf numFmtId="0" fontId="38" fillId="14" borderId="79" xfId="0" applyFont="1" applyFill="1" applyBorder="1" applyAlignment="1">
      <alignment horizontal="left" vertical="center" wrapText="1"/>
    </xf>
    <xf numFmtId="8" fontId="38" fillId="13" borderId="80" xfId="0" applyNumberFormat="1" applyFont="1" applyFill="1" applyBorder="1" applyAlignment="1">
      <alignment horizontal="center" vertical="center"/>
    </xf>
    <xf numFmtId="8" fontId="38" fillId="13" borderId="79" xfId="0" applyNumberFormat="1" applyFont="1" applyFill="1" applyBorder="1" applyAlignment="1">
      <alignment horizontal="center" vertical="center"/>
    </xf>
    <xf numFmtId="166" fontId="32" fillId="0" borderId="79" xfId="0" applyNumberFormat="1" applyFont="1" applyBorder="1" applyAlignment="1">
      <alignment horizontal="center"/>
    </xf>
    <xf numFmtId="0" fontId="37" fillId="14" borderId="82" xfId="0" applyFont="1" applyFill="1" applyBorder="1" applyAlignment="1">
      <alignment horizontal="left" vertical="center"/>
    </xf>
    <xf numFmtId="8" fontId="37" fillId="15" borderId="83" xfId="0" applyNumberFormat="1" applyFont="1" applyFill="1" applyBorder="1" applyAlignment="1">
      <alignment horizontal="center" vertical="center"/>
    </xf>
    <xf numFmtId="8" fontId="37" fillId="15" borderId="82" xfId="0" applyNumberFormat="1" applyFont="1" applyFill="1" applyBorder="1" applyAlignment="1">
      <alignment horizontal="center" vertical="center"/>
    </xf>
    <xf numFmtId="166" fontId="30" fillId="15" borderId="82" xfId="0" applyNumberFormat="1" applyFont="1" applyFill="1" applyBorder="1" applyAlignment="1">
      <alignment horizontal="center"/>
    </xf>
    <xf numFmtId="0" fontId="38" fillId="14" borderId="72" xfId="0" applyFont="1" applyFill="1" applyBorder="1" applyAlignment="1">
      <alignment horizontal="left" vertical="center" wrapText="1"/>
    </xf>
    <xf numFmtId="8" fontId="38" fillId="13" borderId="84" xfId="0" applyNumberFormat="1" applyFont="1" applyFill="1" applyBorder="1" applyAlignment="1">
      <alignment horizontal="center" vertical="center"/>
    </xf>
    <xf numFmtId="166" fontId="32" fillId="0" borderId="72" xfId="0" applyNumberFormat="1" applyFont="1" applyBorder="1" applyAlignment="1">
      <alignment horizontal="center"/>
    </xf>
    <xf numFmtId="0" fontId="37" fillId="14" borderId="74" xfId="0" applyFont="1" applyFill="1" applyBorder="1" applyAlignment="1">
      <alignment horizontal="left" vertical="center"/>
    </xf>
    <xf numFmtId="8" fontId="37" fillId="15" borderId="85" xfId="0" applyNumberFormat="1" applyFont="1" applyFill="1" applyBorder="1" applyAlignment="1">
      <alignment horizontal="center" vertical="center"/>
    </xf>
    <xf numFmtId="8" fontId="37" fillId="15" borderId="74" xfId="0" applyNumberFormat="1" applyFont="1" applyFill="1" applyBorder="1" applyAlignment="1">
      <alignment horizontal="center" vertical="center"/>
    </xf>
    <xf numFmtId="166" fontId="30" fillId="15" borderId="74" xfId="0" applyNumberFormat="1" applyFont="1" applyFill="1" applyBorder="1" applyAlignment="1">
      <alignment horizontal="center"/>
    </xf>
    <xf numFmtId="8" fontId="38" fillId="13" borderId="76" xfId="0" applyNumberFormat="1" applyFont="1" applyFill="1" applyBorder="1" applyAlignment="1">
      <alignment horizontal="center" vertical="center"/>
    </xf>
    <xf numFmtId="8" fontId="38" fillId="13" borderId="0" xfId="0" applyNumberFormat="1" applyFont="1" applyFill="1" applyBorder="1" applyAlignment="1">
      <alignment horizontal="center" vertical="center"/>
    </xf>
    <xf numFmtId="8" fontId="38" fillId="13" borderId="52" xfId="0" applyNumberFormat="1" applyFont="1" applyFill="1" applyBorder="1" applyAlignment="1">
      <alignment horizontal="center" vertical="center"/>
    </xf>
    <xf numFmtId="166" fontId="32" fillId="0" borderId="52" xfId="0" applyNumberFormat="1" applyFont="1" applyBorder="1" applyAlignment="1">
      <alignment horizontal="center"/>
    </xf>
    <xf numFmtId="8" fontId="36" fillId="2" borderId="55" xfId="0" applyNumberFormat="1" applyFont="1" applyFill="1" applyBorder="1" applyAlignment="1">
      <alignment horizontal="center" vertical="center"/>
    </xf>
    <xf numFmtId="8" fontId="36" fillId="2" borderId="60" xfId="0" applyNumberFormat="1" applyFont="1" applyFill="1" applyBorder="1" applyAlignment="1">
      <alignment horizontal="center" vertical="center"/>
    </xf>
    <xf numFmtId="166" fontId="4" fillId="2" borderId="60" xfId="0" applyNumberFormat="1" applyFont="1" applyFill="1" applyBorder="1" applyAlignment="1">
      <alignment horizontal="center"/>
    </xf>
    <xf numFmtId="0" fontId="36" fillId="2" borderId="47" xfId="0" applyFont="1" applyFill="1" applyBorder="1" applyAlignment="1">
      <alignment horizontal="center" wrapText="1"/>
    </xf>
    <xf numFmtId="0" fontId="36" fillId="2" borderId="60" xfId="0" applyFont="1" applyFill="1" applyBorder="1" applyAlignment="1">
      <alignment horizontal="center" wrapText="1"/>
    </xf>
    <xf numFmtId="166" fontId="32" fillId="0" borderId="86" xfId="0" applyNumberFormat="1" applyFont="1" applyBorder="1" applyAlignment="1">
      <alignment horizontal="center"/>
    </xf>
    <xf numFmtId="166" fontId="32" fillId="0" borderId="87" xfId="0" applyNumberFormat="1" applyFont="1" applyBorder="1" applyAlignment="1">
      <alignment horizontal="center"/>
    </xf>
    <xf numFmtId="166" fontId="30" fillId="15" borderId="88" xfId="0" applyNumberFormat="1" applyFont="1" applyFill="1" applyBorder="1" applyAlignment="1">
      <alignment horizontal="center"/>
    </xf>
    <xf numFmtId="8" fontId="36" fillId="2" borderId="53" xfId="0" applyNumberFormat="1" applyFont="1" applyFill="1" applyBorder="1" applyAlignment="1">
      <alignment horizontal="center" vertical="center"/>
    </xf>
    <xf numFmtId="166" fontId="4" fillId="2" borderId="49" xfId="0" applyNumberFormat="1" applyFont="1" applyFill="1" applyBorder="1" applyAlignment="1">
      <alignment horizontal="center"/>
    </xf>
    <xf numFmtId="0" fontId="36" fillId="2" borderId="47" xfId="3" applyFont="1" applyFill="1" applyBorder="1" applyAlignment="1">
      <alignment horizontal="center" wrapText="1"/>
    </xf>
    <xf numFmtId="0" fontId="36" fillId="2" borderId="60" xfId="3" applyFont="1" applyFill="1" applyBorder="1" applyAlignment="1">
      <alignment horizontal="center" wrapText="1"/>
    </xf>
    <xf numFmtId="49" fontId="36" fillId="2" borderId="50" xfId="3" applyNumberFormat="1" applyFont="1" applyFill="1" applyBorder="1" applyAlignment="1">
      <alignment horizontal="center" wrapText="1"/>
    </xf>
    <xf numFmtId="49" fontId="36" fillId="2" borderId="60" xfId="3" applyNumberFormat="1" applyFont="1" applyFill="1" applyBorder="1" applyAlignment="1">
      <alignment horizontal="center" wrapText="1"/>
    </xf>
    <xf numFmtId="0" fontId="37" fillId="14" borderId="61" xfId="3" applyFont="1" applyFill="1" applyBorder="1" applyAlignment="1">
      <alignment horizontal="left" vertical="center" wrapText="1"/>
    </xf>
    <xf numFmtId="0" fontId="37" fillId="14" borderId="74" xfId="3" applyFont="1" applyFill="1" applyBorder="1" applyAlignment="1">
      <alignment horizontal="left" vertical="center"/>
    </xf>
    <xf numFmtId="8" fontId="37" fillId="15" borderId="85" xfId="3" applyNumberFormat="1" applyFont="1" applyFill="1" applyBorder="1" applyAlignment="1">
      <alignment horizontal="center" vertical="center"/>
    </xf>
    <xf numFmtId="8" fontId="37" fillId="15" borderId="74" xfId="3" applyNumberFormat="1" applyFont="1" applyFill="1" applyBorder="1" applyAlignment="1">
      <alignment horizontal="center" vertical="center"/>
    </xf>
    <xf numFmtId="166" fontId="30" fillId="15" borderId="88" xfId="3" applyNumberFormat="1" applyFont="1" applyFill="1" applyBorder="1" applyAlignment="1">
      <alignment horizontal="center"/>
    </xf>
    <xf numFmtId="0" fontId="32" fillId="0" borderId="0" xfId="0" applyFont="1" applyAlignment="1">
      <alignment horizontal="center"/>
    </xf>
    <xf numFmtId="0" fontId="32" fillId="13" borderId="0" xfId="3" applyFont="1" applyFill="1"/>
    <xf numFmtId="0" fontId="38" fillId="16" borderId="28" xfId="3" applyFont="1" applyFill="1" applyBorder="1" applyAlignment="1">
      <alignment horizontal="center" vertical="center" wrapText="1"/>
    </xf>
    <xf numFmtId="0" fontId="38" fillId="16" borderId="31" xfId="3" applyFont="1" applyFill="1" applyBorder="1" applyAlignment="1">
      <alignment horizontal="center" vertical="center" wrapText="1"/>
    </xf>
    <xf numFmtId="0" fontId="38" fillId="16" borderId="50" xfId="3" applyFont="1" applyFill="1" applyBorder="1" applyAlignment="1">
      <alignment horizontal="center" vertical="center" wrapText="1"/>
    </xf>
    <xf numFmtId="0" fontId="38" fillId="16" borderId="49" xfId="3" applyFont="1" applyFill="1" applyBorder="1" applyAlignment="1">
      <alignment horizontal="center" vertical="center" wrapText="1"/>
    </xf>
    <xf numFmtId="0" fontId="40" fillId="17" borderId="91" xfId="3" applyFont="1" applyFill="1" applyBorder="1" applyAlignment="1">
      <alignment horizontal="left" vertical="center" wrapText="1"/>
    </xf>
    <xf numFmtId="8" fontId="41" fillId="13" borderId="91" xfId="3" applyNumberFormat="1" applyFont="1" applyFill="1" applyBorder="1" applyAlignment="1">
      <alignment horizontal="center" vertical="center"/>
    </xf>
    <xf numFmtId="8" fontId="41" fillId="8" borderId="92" xfId="3" applyNumberFormat="1" applyFont="1" applyFill="1" applyBorder="1" applyAlignment="1">
      <alignment horizontal="center" vertical="center"/>
    </xf>
    <xf numFmtId="0" fontId="40" fillId="17" borderId="94" xfId="3" applyFont="1" applyFill="1" applyBorder="1" applyAlignment="1">
      <alignment horizontal="left" vertical="center" wrapText="1"/>
    </xf>
    <xf numFmtId="8" fontId="41" fillId="13" borderId="94" xfId="3" applyNumberFormat="1" applyFont="1" applyFill="1" applyBorder="1" applyAlignment="1">
      <alignment horizontal="center" vertical="center"/>
    </xf>
    <xf numFmtId="8" fontId="41" fillId="8" borderId="95" xfId="3" applyNumberFormat="1" applyFont="1" applyFill="1" applyBorder="1" applyAlignment="1">
      <alignment horizontal="center" vertical="center"/>
    </xf>
    <xf numFmtId="0" fontId="40" fillId="17" borderId="94" xfId="3" applyFont="1" applyFill="1" applyBorder="1" applyAlignment="1">
      <alignment horizontal="left" vertical="center"/>
    </xf>
    <xf numFmtId="8" fontId="42" fillId="9" borderId="94" xfId="3" applyNumberFormat="1" applyFont="1" applyFill="1" applyBorder="1" applyAlignment="1">
      <alignment horizontal="center" vertical="center"/>
    </xf>
    <xf numFmtId="8" fontId="42" fillId="9" borderId="95" xfId="3" applyNumberFormat="1" applyFont="1" applyFill="1" applyBorder="1" applyAlignment="1">
      <alignment horizontal="center" vertical="center"/>
    </xf>
    <xf numFmtId="0" fontId="30" fillId="13" borderId="0" xfId="3" applyFont="1" applyFill="1"/>
    <xf numFmtId="8" fontId="43" fillId="18" borderId="97" xfId="3" applyNumberFormat="1" applyFont="1" applyFill="1" applyBorder="1" applyAlignment="1">
      <alignment horizontal="center" vertical="center"/>
    </xf>
    <xf numFmtId="8" fontId="43" fillId="18" borderId="98" xfId="3" applyNumberFormat="1" applyFont="1" applyFill="1" applyBorder="1" applyAlignment="1">
      <alignment horizontal="center" vertical="center"/>
    </xf>
    <xf numFmtId="0" fontId="10" fillId="13" borderId="0" xfId="3" applyFont="1" applyFill="1"/>
    <xf numFmtId="0" fontId="32" fillId="13" borderId="0" xfId="3" applyFont="1" applyFill="1" applyAlignment="1">
      <alignment horizontal="center"/>
    </xf>
    <xf numFmtId="0" fontId="36" fillId="2" borderId="55" xfId="3" applyFont="1" applyFill="1" applyBorder="1" applyAlignment="1">
      <alignment horizontal="left" vertical="center"/>
    </xf>
    <xf numFmtId="0" fontId="36" fillId="2" borderId="57" xfId="3" applyFont="1" applyFill="1" applyBorder="1" applyAlignment="1">
      <alignment horizontal="left" vertical="center"/>
    </xf>
    <xf numFmtId="8" fontId="42" fillId="9" borderId="57" xfId="3" applyNumberFormat="1" applyFont="1" applyFill="1" applyBorder="1" applyAlignment="1">
      <alignment horizontal="center" vertical="center"/>
    </xf>
    <xf numFmtId="8" fontId="42" fillId="9" borderId="61" xfId="3" applyNumberFormat="1" applyFont="1" applyFill="1" applyBorder="1" applyAlignment="1">
      <alignment horizontal="center" vertical="center"/>
    </xf>
    <xf numFmtId="0" fontId="38" fillId="19" borderId="31" xfId="3" applyFont="1" applyFill="1" applyBorder="1" applyAlignment="1">
      <alignment horizontal="center" wrapText="1"/>
    </xf>
    <xf numFmtId="0" fontId="38" fillId="19" borderId="49" xfId="3" applyFont="1" applyFill="1" applyBorder="1" applyAlignment="1">
      <alignment horizontal="center" wrapText="1"/>
    </xf>
    <xf numFmtId="0" fontId="40" fillId="2" borderId="91" xfId="3" applyFont="1" applyFill="1" applyBorder="1" applyAlignment="1">
      <alignment horizontal="left" vertical="center" wrapText="1"/>
    </xf>
    <xf numFmtId="166" fontId="38" fillId="13" borderId="91" xfId="3" applyNumberFormat="1" applyFont="1" applyFill="1" applyBorder="1" applyAlignment="1">
      <alignment horizontal="center" vertical="center"/>
    </xf>
    <xf numFmtId="166" fontId="38" fillId="8" borderId="92" xfId="3" applyNumberFormat="1" applyFont="1" applyFill="1" applyBorder="1" applyAlignment="1">
      <alignment horizontal="center" vertical="center"/>
    </xf>
    <xf numFmtId="0" fontId="40" fillId="2" borderId="94" xfId="3" applyFont="1" applyFill="1" applyBorder="1" applyAlignment="1">
      <alignment horizontal="left" vertical="center" wrapText="1"/>
    </xf>
    <xf numFmtId="166" fontId="38" fillId="13" borderId="94" xfId="3" applyNumberFormat="1" applyFont="1" applyFill="1" applyBorder="1" applyAlignment="1">
      <alignment horizontal="center" vertical="center"/>
    </xf>
    <xf numFmtId="166" fontId="38" fillId="8" borderId="95" xfId="3" applyNumberFormat="1" applyFont="1" applyFill="1" applyBorder="1" applyAlignment="1">
      <alignment horizontal="center" vertical="center"/>
    </xf>
    <xf numFmtId="166" fontId="38" fillId="0" borderId="94" xfId="3" applyNumberFormat="1" applyFont="1" applyFill="1" applyBorder="1" applyAlignment="1">
      <alignment horizontal="center" vertical="center"/>
    </xf>
    <xf numFmtId="0" fontId="40" fillId="2" borderId="94" xfId="3" applyFont="1" applyFill="1" applyBorder="1" applyAlignment="1">
      <alignment horizontal="left" vertical="center"/>
    </xf>
    <xf numFmtId="166" fontId="37" fillId="9" borderId="94" xfId="3" applyNumberFormat="1" applyFont="1" applyFill="1" applyBorder="1" applyAlignment="1">
      <alignment horizontal="center" vertical="center"/>
    </xf>
    <xf numFmtId="166" fontId="37" fillId="9" borderId="95" xfId="3" applyNumberFormat="1" applyFont="1" applyFill="1" applyBorder="1" applyAlignment="1">
      <alignment horizontal="center" vertical="center"/>
    </xf>
    <xf numFmtId="166" fontId="41" fillId="13" borderId="94" xfId="3" applyNumberFormat="1" applyFont="1" applyFill="1" applyBorder="1" applyAlignment="1">
      <alignment horizontal="center" vertical="center"/>
    </xf>
    <xf numFmtId="166" fontId="41" fillId="8" borderId="95" xfId="3" applyNumberFormat="1" applyFont="1" applyFill="1" applyBorder="1" applyAlignment="1">
      <alignment horizontal="center" vertical="center"/>
    </xf>
    <xf numFmtId="166" fontId="42" fillId="9" borderId="94" xfId="3" applyNumberFormat="1" applyFont="1" applyFill="1" applyBorder="1" applyAlignment="1">
      <alignment horizontal="center" vertical="center"/>
    </xf>
    <xf numFmtId="166" fontId="42" fillId="9" borderId="95" xfId="3" applyNumberFormat="1" applyFont="1" applyFill="1" applyBorder="1" applyAlignment="1">
      <alignment horizontal="center" vertical="center"/>
    </xf>
    <xf numFmtId="166" fontId="43" fillId="18" borderId="97" xfId="3" applyNumberFormat="1" applyFont="1" applyFill="1" applyBorder="1" applyAlignment="1">
      <alignment horizontal="center" vertical="center"/>
    </xf>
    <xf numFmtId="166" fontId="43" fillId="18" borderId="98" xfId="3" applyNumberFormat="1" applyFont="1" applyFill="1" applyBorder="1" applyAlignment="1">
      <alignment horizontal="center" vertical="center"/>
    </xf>
    <xf numFmtId="166" fontId="42" fillId="9" borderId="57" xfId="3" applyNumberFormat="1" applyFont="1" applyFill="1" applyBorder="1" applyAlignment="1">
      <alignment horizontal="center" vertical="center"/>
    </xf>
    <xf numFmtId="166" fontId="42" fillId="9" borderId="61" xfId="3" applyNumberFormat="1" applyFont="1" applyFill="1" applyBorder="1" applyAlignment="1">
      <alignment horizontal="center" vertical="center"/>
    </xf>
    <xf numFmtId="0" fontId="44" fillId="16" borderId="55" xfId="3" applyFont="1" applyFill="1" applyBorder="1" applyAlignment="1">
      <alignment horizontal="center" vertical="center" wrapText="1"/>
    </xf>
    <xf numFmtId="0" fontId="44" fillId="16" borderId="99" xfId="3" applyFont="1" applyFill="1" applyBorder="1" applyAlignment="1">
      <alignment horizontal="center" vertical="center" wrapText="1"/>
    </xf>
    <xf numFmtId="0" fontId="44" fillId="16" borderId="100" xfId="3" applyFont="1" applyFill="1" applyBorder="1" applyAlignment="1">
      <alignment horizontal="center" vertical="center" wrapText="1"/>
    </xf>
    <xf numFmtId="0" fontId="44" fillId="16" borderId="101" xfId="3" applyFont="1" applyFill="1" applyBorder="1" applyAlignment="1">
      <alignment horizontal="center" vertical="center" wrapText="1"/>
    </xf>
    <xf numFmtId="0" fontId="13" fillId="0" borderId="0" xfId="3" applyFont="1"/>
    <xf numFmtId="0" fontId="45" fillId="20" borderId="103" xfId="3" applyFont="1" applyFill="1" applyBorder="1" applyAlignment="1">
      <alignment horizontal="left" vertical="center" wrapText="1"/>
    </xf>
    <xf numFmtId="8" fontId="41" fillId="13" borderId="103" xfId="3" applyNumberFormat="1" applyFont="1" applyFill="1" applyBorder="1" applyAlignment="1">
      <alignment horizontal="center" vertical="center"/>
    </xf>
    <xf numFmtId="8" fontId="41" fillId="8" borderId="104" xfId="3" applyNumberFormat="1" applyFont="1" applyFill="1" applyBorder="1" applyAlignment="1">
      <alignment horizontal="center" vertical="center"/>
    </xf>
    <xf numFmtId="0" fontId="45" fillId="20" borderId="105" xfId="3" applyFont="1" applyFill="1" applyBorder="1" applyAlignment="1">
      <alignment horizontal="left" vertical="center" wrapText="1"/>
    </xf>
    <xf numFmtId="0" fontId="45" fillId="20" borderId="105" xfId="3" applyFont="1" applyFill="1" applyBorder="1" applyAlignment="1">
      <alignment horizontal="left" vertical="center"/>
    </xf>
    <xf numFmtId="8" fontId="42" fillId="9" borderId="103" xfId="3" applyNumberFormat="1" applyFont="1" applyFill="1" applyBorder="1" applyAlignment="1">
      <alignment horizontal="center" vertical="center"/>
    </xf>
    <xf numFmtId="8" fontId="42" fillId="9" borderId="104" xfId="3" applyNumberFormat="1" applyFont="1" applyFill="1" applyBorder="1" applyAlignment="1">
      <alignment horizontal="center" vertical="center"/>
    </xf>
    <xf numFmtId="8" fontId="42" fillId="18" borderId="22" xfId="3" applyNumberFormat="1" applyFont="1" applyFill="1" applyBorder="1" applyAlignment="1">
      <alignment horizontal="center" vertical="center"/>
    </xf>
    <xf numFmtId="8" fontId="42" fillId="18" borderId="60" xfId="3" applyNumberFormat="1" applyFont="1" applyFill="1" applyBorder="1" applyAlignment="1">
      <alignment horizontal="center" vertical="center"/>
    </xf>
    <xf numFmtId="0" fontId="13" fillId="0" borderId="0" xfId="3" applyAlignment="1">
      <alignment horizontal="right"/>
    </xf>
    <xf numFmtId="0" fontId="13" fillId="0" borderId="0" xfId="3" applyAlignment="1">
      <alignment horizontal="center"/>
    </xf>
    <xf numFmtId="0" fontId="36" fillId="2" borderId="108" xfId="3" applyFont="1" applyFill="1" applyBorder="1" applyAlignment="1">
      <alignment horizontal="left" vertical="center"/>
    </xf>
    <xf numFmtId="0" fontId="36" fillId="2" borderId="109" xfId="3" applyFont="1" applyFill="1" applyBorder="1" applyAlignment="1">
      <alignment horizontal="left" vertical="center"/>
    </xf>
    <xf numFmtId="8" fontId="42" fillId="9" borderId="109" xfId="3" applyNumberFormat="1" applyFont="1" applyFill="1" applyBorder="1" applyAlignment="1">
      <alignment horizontal="center" vertical="center"/>
    </xf>
    <xf numFmtId="8" fontId="42" fillId="9" borderId="101" xfId="3" applyNumberFormat="1" applyFont="1" applyFill="1" applyBorder="1" applyAlignment="1">
      <alignment horizontal="center" vertical="center"/>
    </xf>
    <xf numFmtId="0" fontId="46" fillId="16" borderId="108" xfId="3" applyFont="1" applyFill="1" applyBorder="1" applyAlignment="1">
      <alignment horizontal="center" vertical="center" wrapText="1"/>
    </xf>
    <xf numFmtId="0" fontId="46" fillId="16" borderId="99" xfId="3" applyFont="1" applyFill="1" applyBorder="1" applyAlignment="1">
      <alignment horizontal="center" vertical="center" wrapText="1"/>
    </xf>
    <xf numFmtId="0" fontId="46" fillId="16" borderId="110" xfId="3" applyFont="1" applyFill="1" applyBorder="1" applyAlignment="1">
      <alignment horizontal="center" vertical="center" wrapText="1"/>
    </xf>
    <xf numFmtId="0" fontId="46" fillId="16" borderId="111" xfId="3" applyFont="1" applyFill="1" applyBorder="1" applyAlignment="1">
      <alignment horizontal="center" vertical="center" wrapText="1"/>
    </xf>
    <xf numFmtId="0" fontId="46" fillId="16" borderId="112" xfId="3" applyFont="1" applyFill="1" applyBorder="1" applyAlignment="1">
      <alignment horizontal="center" vertical="center" wrapText="1"/>
    </xf>
    <xf numFmtId="8" fontId="41" fillId="13" borderId="113" xfId="3" applyNumberFormat="1" applyFont="1" applyFill="1" applyBorder="1" applyAlignment="1">
      <alignment horizontal="center" vertical="center"/>
    </xf>
    <xf numFmtId="8" fontId="42" fillId="9" borderId="113" xfId="3" applyNumberFormat="1" applyFont="1" applyFill="1" applyBorder="1" applyAlignment="1">
      <alignment horizontal="center" vertical="center"/>
    </xf>
    <xf numFmtId="8" fontId="42" fillId="18" borderId="44" xfId="3" applyNumberFormat="1" applyFont="1" applyFill="1" applyBorder="1" applyAlignment="1">
      <alignment horizontal="center" vertical="center"/>
    </xf>
    <xf numFmtId="49" fontId="46" fillId="16" borderId="110" xfId="3" applyNumberFormat="1" applyFont="1" applyFill="1" applyBorder="1" applyAlignment="1">
      <alignment horizontal="center" vertical="center" wrapText="1"/>
    </xf>
    <xf numFmtId="49" fontId="46" fillId="16" borderId="111" xfId="3" applyNumberFormat="1" applyFont="1" applyFill="1" applyBorder="1" applyAlignment="1">
      <alignment horizontal="center" vertical="center" wrapText="1"/>
    </xf>
    <xf numFmtId="49" fontId="46" fillId="16" borderId="112" xfId="3" applyNumberFormat="1" applyFont="1" applyFill="1" applyBorder="1" applyAlignment="1">
      <alignment horizontal="center" vertical="center" wrapText="1"/>
    </xf>
    <xf numFmtId="166" fontId="45" fillId="20" borderId="103" xfId="3" applyNumberFormat="1" applyFont="1" applyFill="1" applyBorder="1" applyAlignment="1">
      <alignment horizontal="left" vertical="center" wrapText="1"/>
    </xf>
    <xf numFmtId="166" fontId="41" fillId="13" borderId="103" xfId="3" applyNumberFormat="1" applyFont="1" applyFill="1" applyBorder="1" applyAlignment="1">
      <alignment horizontal="center" vertical="center"/>
    </xf>
    <xf numFmtId="166" fontId="41" fillId="13" borderId="113" xfId="3" applyNumberFormat="1" applyFont="1" applyFill="1" applyBorder="1" applyAlignment="1">
      <alignment horizontal="center" vertical="center"/>
    </xf>
    <xf numFmtId="166" fontId="41" fillId="8" borderId="104" xfId="3" applyNumberFormat="1" applyFont="1" applyFill="1" applyBorder="1" applyAlignment="1">
      <alignment horizontal="center" vertical="center"/>
    </xf>
    <xf numFmtId="166" fontId="45" fillId="20" borderId="105" xfId="3" applyNumberFormat="1" applyFont="1" applyFill="1" applyBorder="1" applyAlignment="1">
      <alignment horizontal="left" vertical="center" wrapText="1"/>
    </xf>
    <xf numFmtId="166" fontId="45" fillId="20" borderId="105" xfId="3" applyNumberFormat="1" applyFont="1" applyFill="1" applyBorder="1" applyAlignment="1">
      <alignment horizontal="left" vertical="center"/>
    </xf>
    <xf numFmtId="166" fontId="42" fillId="9" borderId="103" xfId="3" applyNumberFormat="1" applyFont="1" applyFill="1" applyBorder="1" applyAlignment="1">
      <alignment horizontal="center" vertical="center"/>
    </xf>
    <xf numFmtId="166" fontId="42" fillId="9" borderId="113" xfId="3" applyNumberFormat="1" applyFont="1" applyFill="1" applyBorder="1" applyAlignment="1">
      <alignment horizontal="center" vertical="center"/>
    </xf>
    <xf numFmtId="166" fontId="42" fillId="9" borderId="104" xfId="3" applyNumberFormat="1" applyFont="1" applyFill="1" applyBorder="1" applyAlignment="1">
      <alignment horizontal="center" vertical="center"/>
    </xf>
    <xf numFmtId="166" fontId="42" fillId="18" borderId="22" xfId="3" applyNumberFormat="1" applyFont="1" applyFill="1" applyBorder="1" applyAlignment="1">
      <alignment horizontal="center" vertical="center"/>
    </xf>
    <xf numFmtId="166" fontId="42" fillId="18" borderId="44" xfId="3" applyNumberFormat="1" applyFont="1" applyFill="1" applyBorder="1" applyAlignment="1">
      <alignment horizontal="center" vertical="center"/>
    </xf>
    <xf numFmtId="166" fontId="42" fillId="18" borderId="60" xfId="3" applyNumberFormat="1" applyFont="1" applyFill="1" applyBorder="1" applyAlignment="1">
      <alignment horizontal="center" vertical="center"/>
    </xf>
    <xf numFmtId="166" fontId="42" fillId="9" borderId="101" xfId="3" applyNumberFormat="1" applyFont="1" applyFill="1" applyBorder="1" applyAlignment="1">
      <alignment horizontal="center" vertical="center"/>
    </xf>
    <xf numFmtId="0" fontId="13" fillId="14" borderId="115" xfId="4" applyFill="1" applyBorder="1"/>
    <xf numFmtId="0" fontId="47" fillId="14" borderId="115" xfId="4" applyFont="1" applyFill="1" applyBorder="1"/>
    <xf numFmtId="0" fontId="13" fillId="14" borderId="116" xfId="4" applyFill="1" applyBorder="1"/>
    <xf numFmtId="0" fontId="13" fillId="0" borderId="0" xfId="4"/>
    <xf numFmtId="0" fontId="48" fillId="14" borderId="0" xfId="4" applyFont="1" applyFill="1" applyBorder="1" applyAlignment="1">
      <alignment horizontal="center" vertical="center"/>
    </xf>
    <xf numFmtId="0" fontId="13" fillId="14" borderId="0" xfId="4" applyFill="1" applyBorder="1" applyAlignment="1">
      <alignment horizontal="center" vertical="center"/>
    </xf>
    <xf numFmtId="0" fontId="13" fillId="14" borderId="0" xfId="4" applyFill="1" applyBorder="1"/>
    <xf numFmtId="0" fontId="13" fillId="14" borderId="118" xfId="4" applyFill="1" applyBorder="1"/>
    <xf numFmtId="0" fontId="49" fillId="0" borderId="0" xfId="4" applyFont="1"/>
    <xf numFmtId="0" fontId="51" fillId="14" borderId="0" xfId="4" applyFont="1" applyFill="1" applyBorder="1"/>
    <xf numFmtId="0" fontId="13" fillId="14" borderId="0" xfId="4" applyFill="1" applyBorder="1" applyAlignment="1">
      <alignment horizontal="center" vertical="center" wrapText="1"/>
    </xf>
    <xf numFmtId="17" fontId="2" fillId="14" borderId="0" xfId="5" applyNumberFormat="1" applyFont="1" applyFill="1" applyBorder="1" applyAlignment="1">
      <alignment horizontal="center" vertical="center" wrapText="1"/>
    </xf>
    <xf numFmtId="1" fontId="2" fillId="14" borderId="108" xfId="5" applyNumberFormat="1" applyFont="1" applyFill="1" applyBorder="1" applyAlignment="1">
      <alignment horizontal="center" vertical="center" wrapText="1"/>
    </xf>
    <xf numFmtId="1" fontId="2" fillId="14" borderId="101" xfId="4" applyNumberFormat="1" applyFont="1" applyFill="1" applyBorder="1" applyAlignment="1">
      <alignment horizontal="center" vertical="center" wrapText="1"/>
    </xf>
    <xf numFmtId="0" fontId="2" fillId="14" borderId="56" xfId="4" applyFont="1" applyFill="1" applyBorder="1" applyAlignment="1">
      <alignment horizontal="center" vertical="center" wrapText="1"/>
    </xf>
    <xf numFmtId="17" fontId="2" fillId="14" borderId="118"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4" borderId="0" xfId="4" applyFont="1" applyFill="1" applyBorder="1" applyAlignment="1">
      <alignment horizontal="center" vertical="center" wrapText="1"/>
    </xf>
    <xf numFmtId="10" fontId="13" fillId="14" borderId="0" xfId="6" applyNumberFormat="1" applyFont="1" applyFill="1" applyBorder="1" applyAlignment="1">
      <alignment horizontal="center" vertical="center" wrapText="1"/>
    </xf>
    <xf numFmtId="0" fontId="52" fillId="14" borderId="101" xfId="4" applyFont="1" applyFill="1" applyBorder="1" applyAlignment="1">
      <alignment horizontal="center" vertical="center" wrapText="1"/>
    </xf>
    <xf numFmtId="166" fontId="53" fillId="14" borderId="57" xfId="6" applyNumberFormat="1" applyFont="1" applyFill="1" applyBorder="1" applyAlignment="1">
      <alignment horizontal="center" vertical="center" wrapText="1"/>
    </xf>
    <xf numFmtId="166" fontId="32" fillId="14" borderId="101" xfId="6" applyNumberFormat="1" applyFont="1" applyFill="1" applyBorder="1" applyAlignment="1">
      <alignment horizontal="center" vertical="center" wrapText="1"/>
    </xf>
    <xf numFmtId="165" fontId="54" fillId="14" borderId="56" xfId="6" applyNumberFormat="1" applyFont="1" applyFill="1" applyBorder="1" applyAlignment="1">
      <alignment horizontal="center" vertical="center" wrapText="1"/>
    </xf>
    <xf numFmtId="10" fontId="13" fillId="14" borderId="118"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2" fillId="14" borderId="28" xfId="4" applyFont="1" applyFill="1" applyBorder="1" applyAlignment="1">
      <alignment horizontal="center" vertical="center" wrapText="1"/>
    </xf>
    <xf numFmtId="166" fontId="32" fillId="14" borderId="57" xfId="6" applyNumberFormat="1" applyFont="1" applyFill="1" applyBorder="1" applyAlignment="1">
      <alignment horizontal="center" vertical="center" wrapText="1"/>
    </xf>
    <xf numFmtId="0" fontId="54" fillId="14" borderId="57" xfId="6" applyNumberFormat="1" applyFont="1" applyFill="1" applyBorder="1" applyAlignment="1">
      <alignment horizontal="center" vertical="center" wrapText="1"/>
    </xf>
    <xf numFmtId="0" fontId="2" fillId="14" borderId="49" xfId="4" applyFont="1" applyFill="1" applyBorder="1" applyAlignment="1">
      <alignment horizontal="center" vertical="center" wrapText="1"/>
    </xf>
    <xf numFmtId="8" fontId="13" fillId="14" borderId="0" xfId="4" applyNumberFormat="1" applyFill="1" applyBorder="1" applyAlignment="1">
      <alignment horizontal="center" vertical="center" wrapText="1"/>
    </xf>
    <xf numFmtId="0" fontId="2" fillId="14" borderId="60" xfId="4" applyFont="1" applyFill="1" applyBorder="1" applyAlignment="1">
      <alignment horizontal="center" vertical="center" wrapText="1"/>
    </xf>
    <xf numFmtId="8" fontId="32" fillId="14" borderId="50" xfId="4" applyNumberFormat="1" applyFont="1" applyFill="1" applyBorder="1" applyAlignment="1">
      <alignment horizontal="center" vertical="center" wrapText="1"/>
    </xf>
    <xf numFmtId="8" fontId="32" fillId="14" borderId="60" xfId="4" applyNumberFormat="1" applyFont="1" applyFill="1" applyBorder="1" applyAlignment="1">
      <alignment horizontal="center" vertical="center" wrapText="1"/>
    </xf>
    <xf numFmtId="166" fontId="2" fillId="14" borderId="49" xfId="6" applyNumberFormat="1" applyFont="1" applyFill="1" applyBorder="1" applyAlignment="1" applyProtection="1">
      <alignment horizontal="center" vertical="center" wrapText="1"/>
    </xf>
    <xf numFmtId="8" fontId="13" fillId="14" borderId="118"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8" fontId="32" fillId="14" borderId="0" xfId="4" applyNumberFormat="1" applyFont="1" applyFill="1" applyBorder="1" applyAlignment="1">
      <alignment horizontal="center" vertical="center" wrapText="1"/>
    </xf>
    <xf numFmtId="166" fontId="2" fillId="14" borderId="0" xfId="6" applyNumberFormat="1" applyFont="1" applyFill="1" applyBorder="1" applyAlignment="1" applyProtection="1">
      <alignment horizontal="center" vertical="center" wrapText="1"/>
    </xf>
    <xf numFmtId="166" fontId="32" fillId="14" borderId="50" xfId="4" applyNumberFormat="1" applyFont="1" applyFill="1" applyBorder="1" applyAlignment="1">
      <alignment horizontal="center" vertical="center" wrapText="1"/>
    </xf>
    <xf numFmtId="166" fontId="32" fillId="14" borderId="60" xfId="4" applyNumberFormat="1" applyFont="1" applyFill="1" applyBorder="1" applyAlignment="1">
      <alignment horizontal="center" vertical="center" wrapText="1"/>
    </xf>
    <xf numFmtId="165" fontId="2" fillId="14" borderId="49" xfId="6" applyNumberFormat="1" applyFont="1" applyFill="1" applyBorder="1" applyAlignment="1" applyProtection="1">
      <alignment horizontal="center" vertical="center" wrapText="1"/>
    </xf>
    <xf numFmtId="8" fontId="32" fillId="14" borderId="101" xfId="4" applyNumberFormat="1" applyFont="1" applyFill="1" applyBorder="1" applyAlignment="1">
      <alignment horizontal="center" vertical="center" wrapText="1"/>
    </xf>
    <xf numFmtId="166" fontId="2" fillId="14" borderId="101" xfId="6" applyNumberFormat="1" applyFont="1" applyFill="1" applyBorder="1" applyAlignment="1" applyProtection="1">
      <alignment horizontal="center" vertical="center" wrapText="1"/>
    </xf>
    <xf numFmtId="0" fontId="13" fillId="14" borderId="0" xfId="4" applyFill="1" applyBorder="1" applyAlignment="1"/>
    <xf numFmtId="8" fontId="49" fillId="0" borderId="0" xfId="4" applyNumberFormat="1" applyFont="1"/>
    <xf numFmtId="0" fontId="2" fillId="14" borderId="101" xfId="4" applyFont="1" applyFill="1" applyBorder="1" applyAlignment="1">
      <alignment horizontal="center" vertical="center" wrapText="1"/>
    </xf>
    <xf numFmtId="3" fontId="32" fillId="14" borderId="50" xfId="4" applyNumberFormat="1" applyFont="1" applyFill="1" applyBorder="1" applyAlignment="1">
      <alignment horizontal="center" vertical="center" wrapText="1"/>
    </xf>
    <xf numFmtId="3" fontId="32" fillId="14" borderId="60" xfId="4" applyNumberFormat="1" applyFont="1" applyFill="1" applyBorder="1" applyAlignment="1">
      <alignment horizontal="center" vertical="center" wrapText="1"/>
    </xf>
    <xf numFmtId="38" fontId="32" fillId="14" borderId="101" xfId="4" applyNumberFormat="1" applyFont="1" applyFill="1" applyBorder="1" applyAlignment="1">
      <alignment horizontal="center" vertical="center" wrapText="1"/>
    </xf>
    <xf numFmtId="0" fontId="13" fillId="14" borderId="0" xfId="4" applyFill="1" applyBorder="1" applyAlignment="1">
      <alignment horizontal="left" vertical="center"/>
    </xf>
    <xf numFmtId="0" fontId="56" fillId="14" borderId="0" xfId="4" applyFont="1" applyFill="1" applyBorder="1" applyAlignment="1"/>
    <xf numFmtId="0" fontId="58" fillId="14" borderId="0" xfId="4" applyFont="1" applyFill="1" applyBorder="1" applyAlignment="1">
      <alignment horizontal="center" vertical="center" wrapText="1"/>
    </xf>
    <xf numFmtId="0" fontId="13" fillId="14" borderId="0" xfId="4" applyFill="1" applyBorder="1" applyAlignment="1">
      <alignment horizontal="center"/>
    </xf>
    <xf numFmtId="4" fontId="49" fillId="0" borderId="0" xfId="4" applyNumberFormat="1" applyFont="1"/>
    <xf numFmtId="0" fontId="61" fillId="14" borderId="117" xfId="4" applyFont="1" applyFill="1" applyBorder="1"/>
    <xf numFmtId="0" fontId="61" fillId="14" borderId="0" xfId="4" applyFont="1" applyFill="1" applyBorder="1"/>
    <xf numFmtId="0" fontId="61" fillId="14" borderId="118" xfId="4" applyFont="1" applyFill="1" applyBorder="1"/>
    <xf numFmtId="0" fontId="13" fillId="14" borderId="117" xfId="4" applyFill="1" applyBorder="1"/>
    <xf numFmtId="0" fontId="13" fillId="14" borderId="117" xfId="4" applyFill="1" applyBorder="1" applyAlignment="1"/>
    <xf numFmtId="0" fontId="13" fillId="14" borderId="118" xfId="4" applyFill="1" applyBorder="1" applyAlignment="1"/>
    <xf numFmtId="0" fontId="49" fillId="0" borderId="0" xfId="4" applyFont="1" applyFill="1"/>
    <xf numFmtId="0" fontId="13" fillId="0" borderId="0" xfId="4" applyFill="1"/>
    <xf numFmtId="0" fontId="13" fillId="14" borderId="123" xfId="4" applyFill="1" applyBorder="1"/>
    <xf numFmtId="0" fontId="13" fillId="14" borderId="124" xfId="4" applyFill="1" applyBorder="1"/>
    <xf numFmtId="0" fontId="49" fillId="14" borderId="123" xfId="4" applyFont="1" applyFill="1" applyBorder="1"/>
    <xf numFmtId="0" fontId="49" fillId="14" borderId="0" xfId="4" applyFont="1" applyFill="1" applyBorder="1"/>
    <xf numFmtId="0" fontId="49" fillId="14" borderId="124" xfId="4" applyFont="1" applyFill="1" applyBorder="1"/>
    <xf numFmtId="0" fontId="63" fillId="21" borderId="0" xfId="4" applyFont="1" applyFill="1"/>
    <xf numFmtId="0" fontId="13" fillId="21" borderId="0" xfId="4" applyFill="1"/>
    <xf numFmtId="0" fontId="13" fillId="21" borderId="0" xfId="4" applyFill="1" applyAlignment="1">
      <alignment horizontal="left"/>
    </xf>
    <xf numFmtId="0" fontId="65" fillId="21" borderId="101" xfId="4" applyFont="1" applyFill="1" applyBorder="1" applyAlignment="1">
      <alignment wrapText="1"/>
    </xf>
    <xf numFmtId="0" fontId="64" fillId="21" borderId="128" xfId="4" applyFont="1" applyFill="1" applyBorder="1" applyAlignment="1">
      <alignment horizontal="right" wrapText="1"/>
    </xf>
    <xf numFmtId="0" fontId="64" fillId="21" borderId="0" xfId="4" applyFont="1" applyFill="1" applyBorder="1" applyAlignment="1">
      <alignment wrapText="1"/>
    </xf>
    <xf numFmtId="0" fontId="64" fillId="21" borderId="52" xfId="4" applyFont="1" applyFill="1" applyBorder="1" applyAlignment="1">
      <alignment horizontal="right" wrapText="1"/>
    </xf>
    <xf numFmtId="0" fontId="65" fillId="21" borderId="32" xfId="4" applyFont="1" applyFill="1" applyBorder="1" applyAlignment="1"/>
    <xf numFmtId="0" fontId="64" fillId="21" borderId="31" xfId="4" applyFont="1" applyFill="1" applyBorder="1" applyAlignment="1"/>
    <xf numFmtId="0" fontId="66" fillId="0" borderId="108" xfId="12" applyBorder="1" applyAlignment="1" applyProtection="1"/>
    <xf numFmtId="0" fontId="64" fillId="21" borderId="57" xfId="4" applyFont="1" applyFill="1" applyBorder="1" applyAlignment="1"/>
    <xf numFmtId="0" fontId="64" fillId="21" borderId="56" xfId="4" applyFont="1" applyFill="1" applyBorder="1" applyAlignment="1"/>
    <xf numFmtId="0" fontId="67" fillId="21" borderId="0" xfId="4" applyFont="1" applyFill="1" applyAlignment="1">
      <alignment vertical="center"/>
    </xf>
    <xf numFmtId="0" fontId="13" fillId="21" borderId="0" xfId="4" applyFill="1" applyAlignment="1">
      <alignment vertical="center"/>
    </xf>
    <xf numFmtId="0" fontId="63" fillId="21" borderId="0" xfId="4" applyFont="1" applyFill="1" applyAlignment="1">
      <alignment vertical="center"/>
    </xf>
    <xf numFmtId="0" fontId="69" fillId="21" borderId="108" xfId="4" applyFont="1" applyFill="1" applyBorder="1" applyAlignment="1">
      <alignment horizontal="left" vertical="center" wrapText="1" indent="1"/>
    </xf>
    <xf numFmtId="0" fontId="68" fillId="21" borderId="32" xfId="4" applyFont="1" applyFill="1" applyBorder="1" applyAlignment="1"/>
    <xf numFmtId="0" fontId="68" fillId="21" borderId="28" xfId="4" applyFont="1" applyFill="1" applyBorder="1" applyAlignment="1"/>
    <xf numFmtId="0" fontId="71" fillId="21" borderId="28" xfId="12" applyFont="1" applyFill="1" applyBorder="1" applyAlignment="1" applyProtection="1"/>
    <xf numFmtId="0" fontId="66" fillId="21" borderId="28" xfId="12" applyFill="1" applyBorder="1" applyAlignment="1" applyProtection="1"/>
    <xf numFmtId="0" fontId="66" fillId="21" borderId="31" xfId="12" applyFill="1" applyBorder="1" applyAlignment="1" applyProtection="1"/>
    <xf numFmtId="0" fontId="13" fillId="21" borderId="8" xfId="4" applyFill="1" applyBorder="1"/>
    <xf numFmtId="0" fontId="13" fillId="21" borderId="49" xfId="4" applyFill="1" applyBorder="1"/>
    <xf numFmtId="0" fontId="67" fillId="21" borderId="0" xfId="4" applyFont="1" applyFill="1"/>
    <xf numFmtId="0" fontId="67" fillId="21" borderId="0" xfId="4" applyFont="1" applyFill="1" applyAlignment="1">
      <alignment horizontal="left" indent="4"/>
    </xf>
    <xf numFmtId="0" fontId="72" fillId="0" borderId="130"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0" fontId="61" fillId="0" borderId="0" xfId="4" applyFont="1"/>
    <xf numFmtId="0" fontId="62" fillId="0" borderId="0" xfId="4" applyFont="1" applyFill="1"/>
    <xf numFmtId="37" fontId="62" fillId="0" borderId="0" xfId="4" applyNumberFormat="1" applyFont="1" applyFill="1"/>
    <xf numFmtId="8" fontId="32" fillId="0" borderId="0" xfId="0" applyNumberFormat="1" applyFont="1"/>
    <xf numFmtId="8" fontId="62" fillId="14" borderId="131" xfId="4" applyNumberFormat="1" applyFont="1" applyFill="1" applyBorder="1"/>
    <xf numFmtId="0" fontId="49" fillId="14" borderId="117" xfId="4" applyFont="1" applyFill="1" applyBorder="1"/>
    <xf numFmtId="0" fontId="49" fillId="14" borderId="118" xfId="4" applyFont="1" applyFill="1" applyBorder="1"/>
    <xf numFmtId="0" fontId="49" fillId="14" borderId="132" xfId="4" applyFont="1" applyFill="1" applyBorder="1"/>
    <xf numFmtId="0" fontId="49" fillId="14" borderId="131" xfId="4" applyFont="1" applyFill="1" applyBorder="1"/>
    <xf numFmtId="0" fontId="62" fillId="14" borderId="131" xfId="4" applyFont="1" applyFill="1" applyBorder="1"/>
    <xf numFmtId="0" fontId="49" fillId="14" borderId="133" xfId="4" applyFont="1" applyFill="1" applyBorder="1"/>
    <xf numFmtId="0" fontId="13" fillId="14" borderId="0" xfId="4" applyFill="1" applyBorder="1" applyAlignment="1"/>
    <xf numFmtId="0" fontId="13" fillId="14" borderId="0" xfId="3" applyFill="1" applyBorder="1" applyAlignment="1"/>
    <xf numFmtId="0" fontId="13" fillId="14" borderId="118" xfId="3" applyFill="1" applyBorder="1" applyAlignment="1"/>
    <xf numFmtId="0" fontId="13" fillId="14" borderId="114" xfId="4" applyFill="1" applyBorder="1" applyAlignment="1"/>
    <xf numFmtId="0" fontId="13" fillId="14" borderId="117" xfId="4" applyFill="1" applyBorder="1" applyAlignment="1"/>
    <xf numFmtId="0" fontId="48" fillId="14" borderId="0" xfId="4" applyFont="1" applyFill="1" applyBorder="1" applyAlignment="1">
      <alignment horizontal="center" vertical="center"/>
    </xf>
    <xf numFmtId="49" fontId="50" fillId="14" borderId="0" xfId="4" applyNumberFormat="1" applyFont="1" applyFill="1" applyBorder="1" applyAlignment="1">
      <alignment horizontal="center" vertical="center"/>
    </xf>
    <xf numFmtId="0" fontId="51" fillId="14" borderId="0" xfId="4" applyFont="1" applyFill="1" applyBorder="1" applyAlignment="1">
      <alignment horizontal="center" vertical="center"/>
    </xf>
    <xf numFmtId="49" fontId="53" fillId="14" borderId="50" xfId="4" applyNumberFormat="1" applyFont="1" applyFill="1" applyBorder="1" applyAlignment="1">
      <alignment horizontal="center" vertical="center" wrapText="1"/>
    </xf>
    <xf numFmtId="49" fontId="49" fillId="0" borderId="50" xfId="4" applyNumberFormat="1" applyFont="1" applyBorder="1" applyAlignment="1">
      <alignment horizontal="center" vertical="center" wrapText="1"/>
    </xf>
    <xf numFmtId="49" fontId="55" fillId="14" borderId="50" xfId="4" applyNumberFormat="1" applyFont="1" applyFill="1" applyBorder="1" applyAlignment="1">
      <alignment horizontal="center" vertical="center" wrapText="1"/>
    </xf>
    <xf numFmtId="49" fontId="47" fillId="0" borderId="50" xfId="4" applyNumberFormat="1" applyFont="1" applyBorder="1" applyAlignment="1">
      <alignment horizontal="center" vertical="center" wrapText="1"/>
    </xf>
    <xf numFmtId="0" fontId="57" fillId="14" borderId="0" xfId="4" applyFont="1" applyFill="1" applyBorder="1" applyAlignment="1">
      <alignment horizontal="left" vertical="center" wrapText="1"/>
    </xf>
    <xf numFmtId="0" fontId="52" fillId="14" borderId="0" xfId="4" applyFont="1" applyFill="1" applyBorder="1" applyAlignment="1">
      <alignment horizontal="left" vertical="center"/>
    </xf>
    <xf numFmtId="0" fontId="56" fillId="14" borderId="0" xfId="4" applyFont="1" applyFill="1" applyBorder="1" applyAlignment="1"/>
    <xf numFmtId="0" fontId="59" fillId="14" borderId="119" xfId="4" applyFont="1" applyFill="1" applyBorder="1" applyAlignment="1">
      <alignment horizontal="center" vertical="center" wrapText="1"/>
    </xf>
    <xf numFmtId="0" fontId="13" fillId="0" borderId="120" xfId="3" applyBorder="1" applyAlignment="1">
      <alignment wrapText="1"/>
    </xf>
    <xf numFmtId="0" fontId="13" fillId="0" borderId="121" xfId="3" applyBorder="1" applyAlignment="1">
      <alignment wrapText="1"/>
    </xf>
    <xf numFmtId="0" fontId="13" fillId="0" borderId="9" xfId="3" applyBorder="1" applyAlignment="1">
      <alignment wrapText="1"/>
    </xf>
    <xf numFmtId="0" fontId="13" fillId="0" borderId="0" xfId="3" applyBorder="1" applyAlignment="1">
      <alignment wrapText="1"/>
    </xf>
    <xf numFmtId="0" fontId="13" fillId="0" borderId="122" xfId="3" applyBorder="1" applyAlignment="1">
      <alignment wrapText="1"/>
    </xf>
    <xf numFmtId="0" fontId="13" fillId="0" borderId="9" xfId="3" applyBorder="1" applyAlignment="1"/>
    <xf numFmtId="0" fontId="13" fillId="0" borderId="0" xfId="3" applyBorder="1" applyAlignment="1"/>
    <xf numFmtId="0" fontId="13" fillId="0" borderId="122" xfId="3" applyBorder="1" applyAlignment="1"/>
    <xf numFmtId="0" fontId="0" fillId="0" borderId="9" xfId="0" applyBorder="1" applyAlignment="1"/>
    <xf numFmtId="0" fontId="0" fillId="0" borderId="0" xfId="0" applyBorder="1" applyAlignment="1"/>
    <xf numFmtId="0" fontId="0" fillId="0" borderId="122" xfId="0" applyBorder="1" applyAlignment="1"/>
    <xf numFmtId="0" fontId="0" fillId="0" borderId="125" xfId="0" applyBorder="1" applyAlignment="1"/>
    <xf numFmtId="0" fontId="0" fillId="0" borderId="126" xfId="0" applyBorder="1" applyAlignment="1"/>
    <xf numFmtId="0" fontId="0" fillId="0" borderId="127" xfId="0" applyBorder="1" applyAlignment="1"/>
    <xf numFmtId="0" fontId="30" fillId="0" borderId="32" xfId="0" applyFont="1" applyBorder="1" applyAlignment="1">
      <alignment horizontal="center" vertical="center"/>
    </xf>
    <xf numFmtId="0" fontId="30" fillId="0" borderId="48"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30" fillId="0" borderId="35" xfId="0" applyFont="1" applyBorder="1" applyAlignment="1">
      <alignment horizontal="center" vertical="center"/>
    </xf>
    <xf numFmtId="0" fontId="10" fillId="7" borderId="55" xfId="0" applyFont="1" applyFill="1" applyBorder="1" applyAlignment="1">
      <alignment horizontal="center"/>
    </xf>
    <xf numFmtId="0" fontId="10" fillId="7" borderId="56" xfId="0" applyFont="1" applyFill="1" applyBorder="1" applyAlignment="1">
      <alignment horizontal="center"/>
    </xf>
    <xf numFmtId="0" fontId="10" fillId="8" borderId="55" xfId="0" applyFont="1" applyFill="1" applyBorder="1" applyAlignment="1">
      <alignment horizontal="center" vertical="center"/>
    </xf>
    <xf numFmtId="0" fontId="10" fillId="8" borderId="56" xfId="0" applyFont="1" applyFill="1" applyBorder="1" applyAlignment="1">
      <alignment horizontal="center" vertical="center"/>
    </xf>
    <xf numFmtId="0" fontId="28" fillId="0" borderId="0" xfId="0" applyFont="1" applyAlignment="1">
      <alignment horizontal="center"/>
    </xf>
    <xf numFmtId="49" fontId="29" fillId="2" borderId="48" xfId="0" applyNumberFormat="1" applyFont="1" applyFill="1" applyBorder="1" applyAlignment="1">
      <alignment horizontal="center" wrapText="1"/>
    </xf>
    <xf numFmtId="49" fontId="29" fillId="2" borderId="49"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62" xfId="0" applyFont="1" applyBorder="1" applyAlignment="1">
      <alignment horizontal="left"/>
    </xf>
    <xf numFmtId="0" fontId="30" fillId="0" borderId="63" xfId="0" applyFont="1" applyBorder="1" applyAlignment="1">
      <alignment horizontal="left"/>
    </xf>
    <xf numFmtId="0" fontId="30" fillId="0" borderId="48" xfId="0" applyFont="1" applyBorder="1" applyAlignment="1">
      <alignment horizontal="left"/>
    </xf>
    <xf numFmtId="0" fontId="30" fillId="0" borderId="49" xfId="0" applyFont="1" applyBorder="1" applyAlignment="1">
      <alignment horizontal="left"/>
    </xf>
    <xf numFmtId="49" fontId="29" fillId="2" borderId="48" xfId="0" applyNumberFormat="1" applyFont="1" applyFill="1" applyBorder="1" applyAlignment="1">
      <alignment horizontal="center" vertical="center"/>
    </xf>
    <xf numFmtId="49" fontId="29" fillId="2" borderId="49"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62" xfId="0" applyFont="1" applyFill="1" applyBorder="1" applyAlignment="1">
      <alignment horizontal="left"/>
    </xf>
    <xf numFmtId="0" fontId="30" fillId="0" borderId="63" xfId="0" applyFont="1" applyFill="1" applyBorder="1" applyAlignment="1">
      <alignment horizontal="left"/>
    </xf>
    <xf numFmtId="0" fontId="30" fillId="0" borderId="48" xfId="0" applyFont="1" applyFill="1" applyBorder="1" applyAlignment="1">
      <alignment horizontal="left"/>
    </xf>
    <xf numFmtId="0" fontId="30" fillId="0" borderId="49" xfId="0" applyFont="1" applyFill="1" applyBorder="1" applyAlignment="1">
      <alignment horizontal="left"/>
    </xf>
    <xf numFmtId="0" fontId="30" fillId="0" borderId="32" xfId="3" applyFont="1" applyBorder="1" applyAlignment="1">
      <alignment horizontal="center" vertical="center"/>
    </xf>
    <xf numFmtId="0" fontId="30" fillId="0" borderId="48" xfId="3" applyFont="1" applyBorder="1" applyAlignment="1">
      <alignment horizontal="center" vertical="center"/>
    </xf>
    <xf numFmtId="0" fontId="33" fillId="0" borderId="0" xfId="3" applyFont="1" applyAlignment="1">
      <alignment horizontal="center"/>
    </xf>
    <xf numFmtId="0" fontId="28" fillId="0" borderId="50" xfId="3" applyFont="1" applyBorder="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30" fillId="0" borderId="35" xfId="3" applyFont="1" applyBorder="1" applyAlignment="1">
      <alignment horizontal="center" vertical="center"/>
    </xf>
    <xf numFmtId="0" fontId="10" fillId="12" borderId="55" xfId="3" applyFont="1" applyFill="1" applyBorder="1" applyAlignment="1">
      <alignment horizontal="center"/>
    </xf>
    <xf numFmtId="0" fontId="10" fillId="12" borderId="56" xfId="3" applyFont="1" applyFill="1" applyBorder="1" applyAlignment="1">
      <alignment horizontal="center"/>
    </xf>
    <xf numFmtId="0" fontId="10" fillId="8" borderId="55" xfId="3" applyFont="1" applyFill="1" applyBorder="1" applyAlignment="1">
      <alignment horizontal="center" vertical="center"/>
    </xf>
    <xf numFmtId="0" fontId="10" fillId="8" borderId="56" xfId="3" applyFont="1" applyFill="1" applyBorder="1" applyAlignment="1">
      <alignment horizontal="center" vertical="center"/>
    </xf>
    <xf numFmtId="0" fontId="28" fillId="0" borderId="0" xfId="3" applyFont="1" applyAlignment="1">
      <alignment horizontal="center"/>
    </xf>
    <xf numFmtId="49" fontId="29" fillId="2" borderId="48" xfId="3" applyNumberFormat="1" applyFont="1" applyFill="1" applyBorder="1" applyAlignment="1">
      <alignment horizontal="center" wrapText="1"/>
    </xf>
    <xf numFmtId="49" fontId="29" fillId="2" borderId="49"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62" xfId="3" applyFont="1" applyBorder="1" applyAlignment="1">
      <alignment horizontal="left"/>
    </xf>
    <xf numFmtId="0" fontId="30" fillId="0" borderId="63" xfId="3" applyFont="1" applyBorder="1" applyAlignment="1">
      <alignment horizontal="left"/>
    </xf>
    <xf numFmtId="0" fontId="30" fillId="0" borderId="48" xfId="3" applyFont="1" applyBorder="1" applyAlignment="1">
      <alignment horizontal="left"/>
    </xf>
    <xf numFmtId="0" fontId="30" fillId="0" borderId="49" xfId="3" applyFont="1" applyBorder="1" applyAlignment="1">
      <alignment horizontal="left"/>
    </xf>
    <xf numFmtId="49" fontId="29" fillId="2" borderId="48" xfId="3" applyNumberFormat="1" applyFont="1" applyFill="1" applyBorder="1" applyAlignment="1">
      <alignment horizontal="center" vertical="center"/>
    </xf>
    <xf numFmtId="49" fontId="29" fillId="2" borderId="49"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62" xfId="3" applyFont="1" applyFill="1" applyBorder="1" applyAlignment="1">
      <alignment horizontal="left"/>
    </xf>
    <xf numFmtId="0" fontId="30" fillId="0" borderId="63" xfId="3" applyFont="1" applyFill="1" applyBorder="1" applyAlignment="1">
      <alignment horizontal="left"/>
    </xf>
    <xf numFmtId="0" fontId="30" fillId="0" borderId="48" xfId="3" applyFont="1" applyFill="1" applyBorder="1" applyAlignment="1">
      <alignment horizontal="left"/>
    </xf>
    <xf numFmtId="0" fontId="30" fillId="0" borderId="49" xfId="3" applyFont="1" applyFill="1" applyBorder="1" applyAlignment="1">
      <alignment horizontal="left"/>
    </xf>
    <xf numFmtId="0" fontId="36" fillId="2" borderId="71" xfId="0" applyFont="1" applyFill="1" applyBorder="1" applyAlignment="1">
      <alignment horizontal="center" vertical="center" wrapText="1"/>
    </xf>
    <xf numFmtId="0" fontId="36" fillId="2" borderId="73"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72" xfId="0" applyFont="1" applyFill="1" applyBorder="1" applyAlignment="1">
      <alignment horizontal="center" vertical="center"/>
    </xf>
    <xf numFmtId="0" fontId="36" fillId="2" borderId="74" xfId="0" applyFont="1" applyFill="1" applyBorder="1" applyAlignment="1">
      <alignment horizontal="center" vertical="center"/>
    </xf>
    <xf numFmtId="0" fontId="35" fillId="13" borderId="0" xfId="0" applyFont="1" applyFill="1" applyBorder="1" applyAlignment="1">
      <alignment horizontal="center"/>
    </xf>
    <xf numFmtId="49" fontId="36" fillId="2" borderId="71"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72" xfId="0" applyNumberFormat="1" applyFont="1" applyFill="1" applyBorder="1" applyAlignment="1">
      <alignment horizontal="center" vertical="center" wrapText="1"/>
    </xf>
    <xf numFmtId="49" fontId="36" fillId="2" borderId="74" xfId="0" applyNumberFormat="1" applyFont="1" applyFill="1" applyBorder="1" applyAlignment="1">
      <alignment horizontal="center" vertical="center" wrapText="1"/>
    </xf>
    <xf numFmtId="0" fontId="37" fillId="14" borderId="75" xfId="0" applyFont="1" applyFill="1" applyBorder="1" applyAlignment="1">
      <alignment horizontal="left" vertical="center" wrapText="1"/>
    </xf>
    <xf numFmtId="0" fontId="37" fillId="14" borderId="78" xfId="0" applyFont="1" applyFill="1" applyBorder="1" applyAlignment="1">
      <alignment horizontal="left" vertical="center" wrapText="1"/>
    </xf>
    <xf numFmtId="0" fontId="37" fillId="14" borderId="81" xfId="0" applyFont="1" applyFill="1" applyBorder="1" applyAlignment="1">
      <alignment horizontal="left" vertical="center" wrapText="1"/>
    </xf>
    <xf numFmtId="0" fontId="37" fillId="14" borderId="71" xfId="0" applyFont="1" applyFill="1" applyBorder="1" applyAlignment="1">
      <alignment horizontal="left" vertical="center" wrapText="1"/>
    </xf>
    <xf numFmtId="0" fontId="37" fillId="14" borderId="73" xfId="0" applyFont="1" applyFill="1" applyBorder="1" applyAlignment="1">
      <alignment horizontal="left" vertical="center" wrapText="1"/>
    </xf>
    <xf numFmtId="0" fontId="37" fillId="14" borderId="35" xfId="0" applyFont="1" applyFill="1" applyBorder="1" applyAlignment="1">
      <alignment horizontal="left" vertical="center" wrapText="1"/>
    </xf>
    <xf numFmtId="0" fontId="36" fillId="2" borderId="48" xfId="0" applyFont="1" applyFill="1" applyBorder="1" applyAlignment="1">
      <alignment horizontal="center" vertical="center"/>
    </xf>
    <xf numFmtId="0" fontId="36" fillId="2" borderId="50" xfId="0" applyFont="1" applyFill="1" applyBorder="1" applyAlignment="1">
      <alignment horizontal="center" vertical="center"/>
    </xf>
    <xf numFmtId="0" fontId="35" fillId="13" borderId="0" xfId="0" applyFont="1" applyFill="1" applyAlignment="1">
      <alignment horizontal="center"/>
    </xf>
    <xf numFmtId="0" fontId="36" fillId="2" borderId="55" xfId="0" applyFont="1" applyFill="1" applyBorder="1" applyAlignment="1">
      <alignment horizontal="center" vertical="center"/>
    </xf>
    <xf numFmtId="0" fontId="36" fillId="2" borderId="89" xfId="0" applyFont="1" applyFill="1" applyBorder="1" applyAlignment="1">
      <alignment horizontal="center" vertical="center"/>
    </xf>
    <xf numFmtId="0" fontId="35" fillId="13" borderId="0" xfId="3" applyFont="1" applyFill="1" applyAlignment="1">
      <alignment horizontal="center"/>
    </xf>
    <xf numFmtId="0" fontId="36" fillId="2" borderId="71" xfId="3" applyFont="1" applyFill="1" applyBorder="1" applyAlignment="1">
      <alignment horizontal="center" vertical="center" wrapText="1"/>
    </xf>
    <xf numFmtId="0" fontId="36" fillId="2" borderId="73"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72" xfId="3" applyFont="1" applyFill="1" applyBorder="1" applyAlignment="1">
      <alignment horizontal="center" vertical="center"/>
    </xf>
    <xf numFmtId="0" fontId="36" fillId="2" borderId="74" xfId="3" applyFont="1" applyFill="1" applyBorder="1" applyAlignment="1">
      <alignment horizontal="center" vertical="center"/>
    </xf>
    <xf numFmtId="0" fontId="40" fillId="17" borderId="93" xfId="3" applyFont="1" applyFill="1" applyBorder="1" applyAlignment="1">
      <alignment horizontal="left" vertical="center" wrapText="1"/>
    </xf>
    <xf numFmtId="0" fontId="39" fillId="2" borderId="55" xfId="3" applyFont="1" applyFill="1" applyBorder="1" applyAlignment="1">
      <alignment horizontal="center" vertical="center"/>
    </xf>
    <xf numFmtId="0" fontId="39" fillId="2" borderId="57" xfId="3" applyFont="1" applyFill="1" applyBorder="1" applyAlignment="1">
      <alignment horizontal="center" vertical="center"/>
    </xf>
    <xf numFmtId="0" fontId="39" fillId="2" borderId="56" xfId="3" applyFont="1" applyFill="1" applyBorder="1" applyAlignment="1">
      <alignment horizontal="center" vertical="center"/>
    </xf>
    <xf numFmtId="0" fontId="38" fillId="16" borderId="32" xfId="3" applyFont="1" applyFill="1" applyBorder="1" applyAlignment="1">
      <alignment horizontal="center" vertical="center" wrapText="1"/>
    </xf>
    <xf numFmtId="0" fontId="38" fillId="16" borderId="48" xfId="3" applyFont="1" applyFill="1" applyBorder="1" applyAlignment="1">
      <alignment horizontal="center" vertical="center" wrapText="1"/>
    </xf>
    <xf numFmtId="0" fontId="38" fillId="16" borderId="28" xfId="3" applyFont="1" applyFill="1" applyBorder="1" applyAlignment="1">
      <alignment horizontal="center" vertical="center" wrapText="1"/>
    </xf>
    <xf numFmtId="0" fontId="38" fillId="16" borderId="50" xfId="3" applyFont="1" applyFill="1" applyBorder="1" applyAlignment="1">
      <alignment horizontal="center" vertical="center" wrapText="1"/>
    </xf>
    <xf numFmtId="0" fontId="40" fillId="17" borderId="90" xfId="3" applyFont="1" applyFill="1" applyBorder="1" applyAlignment="1">
      <alignment horizontal="left" vertical="center" wrapText="1"/>
    </xf>
    <xf numFmtId="0" fontId="36" fillId="17" borderId="96" xfId="3" applyFont="1" applyFill="1" applyBorder="1" applyAlignment="1">
      <alignment horizontal="left" vertical="center"/>
    </xf>
    <xf numFmtId="0" fontId="36" fillId="17" borderId="97" xfId="3" applyFont="1" applyFill="1" applyBorder="1" applyAlignment="1">
      <alignment horizontal="left" vertical="center"/>
    </xf>
    <xf numFmtId="0" fontId="40" fillId="2" borderId="90" xfId="3" applyFont="1" applyFill="1" applyBorder="1" applyAlignment="1">
      <alignment horizontal="left" vertical="center" wrapText="1"/>
    </xf>
    <xf numFmtId="0" fontId="40" fillId="2" borderId="93" xfId="3" applyFont="1" applyFill="1" applyBorder="1" applyAlignment="1">
      <alignment horizontal="left" vertical="center" wrapText="1"/>
    </xf>
    <xf numFmtId="0" fontId="38" fillId="19" borderId="32" xfId="3" applyFont="1" applyFill="1" applyBorder="1" applyAlignment="1">
      <alignment horizontal="center" vertical="center" wrapText="1"/>
    </xf>
    <xf numFmtId="0" fontId="38" fillId="19" borderId="48"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50" xfId="3" applyFont="1" applyFill="1" applyBorder="1" applyAlignment="1">
      <alignment horizontal="center" vertical="center" wrapText="1"/>
    </xf>
    <xf numFmtId="0" fontId="36" fillId="2" borderId="96" xfId="3" applyFont="1" applyFill="1" applyBorder="1" applyAlignment="1">
      <alignment horizontal="left" vertical="center"/>
    </xf>
    <xf numFmtId="0" fontId="36" fillId="2" borderId="97" xfId="3" applyFont="1" applyFill="1" applyBorder="1" applyAlignment="1">
      <alignment horizontal="left" vertical="center"/>
    </xf>
    <xf numFmtId="0" fontId="39" fillId="2" borderId="55" xfId="3" applyFont="1" applyFill="1" applyBorder="1" applyAlignment="1">
      <alignment horizontal="center"/>
    </xf>
    <xf numFmtId="0" fontId="39" fillId="2" borderId="57" xfId="3" applyFont="1" applyFill="1" applyBorder="1" applyAlignment="1">
      <alignment horizontal="center"/>
    </xf>
    <xf numFmtId="0" fontId="39" fillId="2" borderId="56" xfId="3" applyFont="1" applyFill="1" applyBorder="1" applyAlignment="1">
      <alignment horizontal="center"/>
    </xf>
    <xf numFmtId="0" fontId="45" fillId="20" borderId="102" xfId="3" applyFont="1" applyFill="1" applyBorder="1" applyAlignment="1">
      <alignment horizontal="left" vertical="center" wrapText="1"/>
    </xf>
    <xf numFmtId="0" fontId="45" fillId="20" borderId="106" xfId="3" applyFont="1" applyFill="1" applyBorder="1" applyAlignment="1">
      <alignment horizontal="left" vertical="center" wrapText="1"/>
    </xf>
    <xf numFmtId="0" fontId="45" fillId="20" borderId="107" xfId="3" applyFont="1" applyFill="1" applyBorder="1" applyAlignment="1">
      <alignment horizontal="left" vertical="center" wrapText="1"/>
    </xf>
    <xf numFmtId="0" fontId="39" fillId="2" borderId="0" xfId="3" applyFont="1" applyFill="1" applyAlignment="1">
      <alignment horizontal="center"/>
    </xf>
    <xf numFmtId="0" fontId="39" fillId="2" borderId="108" xfId="3" applyFont="1" applyFill="1" applyBorder="1" applyAlignment="1">
      <alignment horizontal="center"/>
    </xf>
    <xf numFmtId="166" fontId="45" fillId="20" borderId="102" xfId="3" applyNumberFormat="1" applyFont="1" applyFill="1" applyBorder="1" applyAlignment="1">
      <alignment horizontal="left" vertical="center" wrapText="1"/>
    </xf>
    <xf numFmtId="166" fontId="45" fillId="20" borderId="106" xfId="3" applyNumberFormat="1" applyFont="1" applyFill="1" applyBorder="1" applyAlignment="1">
      <alignment horizontal="left" vertical="center" wrapText="1"/>
    </xf>
    <xf numFmtId="166" fontId="45" fillId="20" borderId="107" xfId="3" applyNumberFormat="1" applyFont="1" applyFill="1" applyBorder="1" applyAlignment="1">
      <alignment horizontal="left" vertical="center" wrapText="1"/>
    </xf>
    <xf numFmtId="0" fontId="64" fillId="21" borderId="108" xfId="4" applyFont="1" applyFill="1" applyBorder="1" applyAlignment="1">
      <alignment wrapText="1"/>
    </xf>
    <xf numFmtId="0" fontId="64" fillId="21" borderId="56" xfId="4" applyFont="1" applyFill="1" applyBorder="1" applyAlignment="1">
      <alignment wrapText="1"/>
    </xf>
    <xf numFmtId="0" fontId="64" fillId="21" borderId="108" xfId="4" applyFont="1" applyFill="1" applyBorder="1" applyAlignment="1">
      <alignment horizontal="center" wrapText="1"/>
    </xf>
    <xf numFmtId="0" fontId="64" fillId="21" borderId="56" xfId="4" applyFont="1" applyFill="1" applyBorder="1" applyAlignment="1">
      <alignment horizontal="center" wrapText="1"/>
    </xf>
    <xf numFmtId="0" fontId="64" fillId="21" borderId="108" xfId="4" applyFont="1" applyFill="1" applyBorder="1" applyAlignment="1">
      <alignment horizontal="left" wrapText="1"/>
    </xf>
    <xf numFmtId="0" fontId="64" fillId="21" borderId="57" xfId="4" applyFont="1" applyFill="1" applyBorder="1" applyAlignment="1">
      <alignment horizontal="left" wrapText="1"/>
    </xf>
    <xf numFmtId="0" fontId="64" fillId="21" borderId="56" xfId="4" applyFont="1" applyFill="1" applyBorder="1" applyAlignment="1">
      <alignment horizontal="left" wrapText="1"/>
    </xf>
    <xf numFmtId="0" fontId="64" fillId="21" borderId="129" xfId="4" applyFont="1" applyFill="1" applyBorder="1" applyAlignment="1">
      <alignment wrapText="1"/>
    </xf>
    <xf numFmtId="0" fontId="64" fillId="21" borderId="31" xfId="4" applyFont="1" applyFill="1" applyBorder="1" applyAlignment="1">
      <alignment wrapText="1"/>
    </xf>
    <xf numFmtId="0" fontId="64" fillId="21" borderId="57" xfId="4" applyFont="1" applyFill="1" applyBorder="1" applyAlignment="1">
      <alignment horizontal="left"/>
    </xf>
    <xf numFmtId="0" fontId="64" fillId="21" borderId="56" xfId="4" applyFont="1" applyFill="1" applyBorder="1" applyAlignment="1">
      <alignment horizontal="left"/>
    </xf>
    <xf numFmtId="0" fontId="68" fillId="21" borderId="48" xfId="4" applyFont="1" applyFill="1" applyBorder="1" applyAlignment="1">
      <alignment horizontal="left" vertical="center"/>
    </xf>
    <xf numFmtId="0" fontId="68" fillId="21" borderId="50" xfId="4" applyFont="1" applyFill="1" applyBorder="1" applyAlignment="1">
      <alignment horizontal="left" vertical="center"/>
    </xf>
    <xf numFmtId="0" fontId="68" fillId="21" borderId="108" xfId="4" applyFont="1" applyFill="1" applyBorder="1" applyAlignment="1">
      <alignment horizontal="left" vertical="center" wrapText="1"/>
    </xf>
    <xf numFmtId="0" fontId="68" fillId="21" borderId="57" xfId="4" applyFont="1" applyFill="1" applyBorder="1" applyAlignment="1">
      <alignment horizontal="left" vertical="center" wrapText="1"/>
    </xf>
    <xf numFmtId="0" fontId="68" fillId="21" borderId="56" xfId="4" applyFont="1" applyFill="1" applyBorder="1" applyAlignment="1">
      <alignment horizontal="left" vertical="center" wrapText="1"/>
    </xf>
    <xf numFmtId="0" fontId="68" fillId="21" borderId="108" xfId="4" applyFont="1" applyFill="1" applyBorder="1" applyAlignment="1">
      <alignment horizontal="left" vertical="top" wrapText="1"/>
    </xf>
    <xf numFmtId="0" fontId="68" fillId="21" borderId="57" xfId="4" applyFont="1" applyFill="1" applyBorder="1" applyAlignment="1">
      <alignment horizontal="left" vertical="top" wrapText="1"/>
    </xf>
    <xf numFmtId="0" fontId="68" fillId="21" borderId="56" xfId="4" applyFont="1" applyFill="1" applyBorder="1" applyAlignment="1">
      <alignment horizontal="left" vertical="top" wrapText="1"/>
    </xf>
    <xf numFmtId="0" fontId="64" fillId="21" borderId="108" xfId="4" applyFont="1" applyFill="1" applyBorder="1" applyAlignment="1"/>
    <xf numFmtId="0" fontId="64" fillId="21" borderId="56" xfId="4" applyFont="1" applyFill="1" applyBorder="1" applyAlignment="1"/>
    <xf numFmtId="0" fontId="68" fillId="21" borderId="108" xfId="4" applyFont="1" applyFill="1" applyBorder="1" applyAlignment="1">
      <alignment horizontal="left" vertical="center" wrapText="1" indent="1"/>
    </xf>
    <xf numFmtId="0" fontId="68" fillId="21" borderId="57" xfId="4" applyFont="1" applyFill="1" applyBorder="1" applyAlignment="1">
      <alignment horizontal="left" vertical="center" wrapText="1" indent="1"/>
    </xf>
    <xf numFmtId="0" fontId="68" fillId="21" borderId="56" xfId="4" applyFont="1" applyFill="1" applyBorder="1" applyAlignment="1">
      <alignment horizontal="left" vertical="center" wrapText="1" indent="1"/>
    </xf>
    <xf numFmtId="0" fontId="64" fillId="21" borderId="108" xfId="4" applyFont="1" applyFill="1" applyBorder="1" applyAlignment="1">
      <alignment horizontal="left" vertical="center" wrapText="1" indent="1"/>
    </xf>
    <xf numFmtId="0" fontId="64" fillId="21" borderId="57" xfId="4" applyFont="1" applyFill="1" applyBorder="1" applyAlignment="1">
      <alignment horizontal="left" vertical="center" wrapText="1" indent="1"/>
    </xf>
    <xf numFmtId="0" fontId="64" fillId="21" borderId="56" xfId="4" applyFont="1" applyFill="1" applyBorder="1" applyAlignment="1">
      <alignment horizontal="left" vertical="center" wrapText="1" indent="1"/>
    </xf>
    <xf numFmtId="0" fontId="68" fillId="21" borderId="35" xfId="4" applyNumberFormat="1" applyFont="1" applyFill="1" applyBorder="1" applyAlignment="1">
      <alignment horizontal="left" wrapText="1"/>
    </xf>
    <xf numFmtId="0" fontId="68" fillId="21" borderId="0" xfId="4" applyNumberFormat="1" applyFont="1" applyFill="1" applyBorder="1" applyAlignment="1">
      <alignment horizontal="left" wrapText="1"/>
    </xf>
    <xf numFmtId="0" fontId="68" fillId="21" borderId="8" xfId="4" applyNumberFormat="1" applyFont="1" applyFill="1" applyBorder="1" applyAlignment="1">
      <alignment horizontal="left" wrapText="1"/>
    </xf>
    <xf numFmtId="0" fontId="68" fillId="21" borderId="35" xfId="4" applyFont="1" applyFill="1" applyBorder="1" applyAlignment="1">
      <alignment horizontal="left" vertical="center" wrapText="1"/>
    </xf>
    <xf numFmtId="0" fontId="68" fillId="21" borderId="0" xfId="4" applyFont="1" applyFill="1" applyBorder="1" applyAlignment="1">
      <alignment horizontal="left" vertical="center"/>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b="1" i="0" u="none" strike="noStrike" baseline="0">
                <a:solidFill>
                  <a:srgbClr val="FFFFFF"/>
                </a:solidFill>
                <a:latin typeface="Calibri"/>
                <a:ea typeface="Calibri"/>
                <a:cs typeface="Calibri"/>
              </a:defRPr>
            </a:pPr>
            <a:r>
              <a:rPr lang="en-US"/>
              <a:t>Occupancy % January</a:t>
            </a:r>
            <a:r>
              <a:rPr lang="en-US" baseline="0"/>
              <a:t> </a:t>
            </a:r>
            <a:r>
              <a:rPr lang="en-US"/>
              <a:t>2015</a:t>
            </a:r>
          </a:p>
        </c:rich>
      </c:tx>
      <c:layout>
        <c:manualLayout>
          <c:xMode val="edge"/>
          <c:yMode val="edge"/>
          <c:x val="0.23518023854613268"/>
          <c:y val="4.530759461518941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188"/>
          <c:w val="0.73575068100714569"/>
          <c:h val="0.63125609298839425"/>
        </c:manualLayout>
      </c:layout>
      <c:bar3DChart>
        <c:barDir val="col"/>
        <c:grouping val="clustered"/>
        <c:varyColors val="0"/>
        <c:ser>
          <c:idx val="0"/>
          <c:order val="0"/>
          <c:tx>
            <c:strRef>
              <c:f>'SUMMARY DASHBOARD'!$D$8</c:f>
              <c:strCache>
                <c:ptCount val="1"/>
                <c:pt idx="0">
                  <c:v>Occupancy %</c:v>
                </c:pt>
              </c:strCache>
            </c:strRef>
          </c:tx>
          <c:invertIfNegative val="0"/>
          <c:dLbls>
            <c:numFmt formatCode="0.0%" sourceLinked="0"/>
            <c:txPr>
              <a:bodyPr/>
              <a:lstStyle/>
              <a:p>
                <a:pPr>
                  <a:defRPr sz="10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showLeaderLines val="0"/>
          </c:dLbls>
          <c:cat>
            <c:numRef>
              <c:f>'SUMMARY DASHBOARD'!$E$7:$F$7</c:f>
              <c:numCache>
                <c:formatCode>0</c:formatCode>
                <c:ptCount val="2"/>
                <c:pt idx="0">
                  <c:v>2015</c:v>
                </c:pt>
                <c:pt idx="1">
                  <c:v>2014</c:v>
                </c:pt>
              </c:numCache>
            </c:numRef>
          </c:cat>
          <c:val>
            <c:numRef>
              <c:f>'SUMMARY DASHBOARD'!$E$8:$F$8</c:f>
              <c:numCache>
                <c:formatCode>0.0%</c:formatCode>
                <c:ptCount val="2"/>
                <c:pt idx="0">
                  <c:v>0.68875103629053513</c:v>
                </c:pt>
                <c:pt idx="1">
                  <c:v>0.69591907272452891</c:v>
                </c:pt>
              </c:numCache>
            </c:numRef>
          </c:val>
        </c:ser>
        <c:dLbls>
          <c:showLegendKey val="0"/>
          <c:showVal val="0"/>
          <c:showCatName val="0"/>
          <c:showSerName val="0"/>
          <c:showPercent val="0"/>
          <c:showBubbleSize val="0"/>
        </c:dLbls>
        <c:gapWidth val="150"/>
        <c:shape val="box"/>
        <c:axId val="120742400"/>
        <c:axId val="64576256"/>
        <c:axId val="0"/>
      </c:bar3DChart>
      <c:dateAx>
        <c:axId val="120742400"/>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64576256"/>
        <c:crosses val="autoZero"/>
        <c:auto val="0"/>
        <c:lblOffset val="100"/>
        <c:baseTimeUnit val="days"/>
      </c:dateAx>
      <c:valAx>
        <c:axId val="64576256"/>
        <c:scaling>
          <c:orientation val="minMax"/>
          <c:max val="0.8"/>
          <c:min val="0.30000000000000032"/>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120742400"/>
        <c:crosses val="autoZero"/>
        <c:crossBetween val="between"/>
      </c:valAx>
      <c:spPr>
        <a:noFill/>
        <a:ln w="25400">
          <a:noFill/>
        </a:ln>
      </c:spPr>
    </c:plotArea>
    <c:plotVisOnly val="1"/>
    <c:dispBlanksAs val="gap"/>
    <c:showDLblsOverMax val="0"/>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200" baseline="0"/>
              <a:t>Average Room Rate (ARR$)</a:t>
            </a:r>
          </a:p>
          <a:p>
            <a:pPr>
              <a:defRPr/>
            </a:pPr>
            <a:r>
              <a:rPr lang="en-US" sz="1200" baseline="0"/>
              <a:t>January 2015</a:t>
            </a:r>
          </a:p>
        </c:rich>
      </c:tx>
      <c:layout>
        <c:manualLayout>
          <c:xMode val="edge"/>
          <c:yMode val="edge"/>
          <c:x val="0.22546408971605841"/>
          <c:y val="1.2789764965409728E-2"/>
        </c:manualLayout>
      </c:layout>
      <c:overlay val="0"/>
    </c:title>
    <c:autoTitleDeleted val="0"/>
    <c:view3D>
      <c:rotX val="20"/>
      <c:rotY val="40"/>
      <c:rAngAx val="1"/>
    </c:view3D>
    <c:floor>
      <c:thickness val="0"/>
    </c:floor>
    <c:sideWall>
      <c:thickness val="0"/>
    </c:sideWall>
    <c:backWall>
      <c:thickness val="0"/>
    </c:backWall>
    <c:plotArea>
      <c:layout>
        <c:manualLayout>
          <c:layoutTarget val="inner"/>
          <c:xMode val="edge"/>
          <c:yMode val="edge"/>
          <c:x val="0.17005655556587621"/>
          <c:y val="0.22527227837978467"/>
          <c:w val="0.66819393731661225"/>
          <c:h val="0.59437450018828886"/>
        </c:manualLayout>
      </c:layout>
      <c:bar3DChart>
        <c:barDir val="bar"/>
        <c:grouping val="clustered"/>
        <c:varyColors val="0"/>
        <c:ser>
          <c:idx val="0"/>
          <c:order val="0"/>
          <c:tx>
            <c:strRef>
              <c:f>'SUMMARY DASHBOARD'!$D$11</c:f>
              <c:strCache>
                <c:ptCount val="1"/>
                <c:pt idx="0">
                  <c:v>ARR$</c:v>
                </c:pt>
              </c:strCache>
            </c:strRef>
          </c:tx>
          <c:invertIfNegative val="0"/>
          <c:dLbls>
            <c:dLbl>
              <c:idx val="0"/>
              <c:layout>
                <c:manualLayout>
                  <c:x val="5.4336468129572706E-2"/>
                  <c:y val="-2.0151138830239609E-2"/>
                </c:manualLayout>
              </c:layout>
              <c:showLegendKey val="0"/>
              <c:showVal val="1"/>
              <c:showCatName val="0"/>
              <c:showSerName val="0"/>
              <c:showPercent val="0"/>
              <c:showBubbleSize val="0"/>
            </c:dLbl>
            <c:dLbl>
              <c:idx val="1"/>
              <c:layout>
                <c:manualLayout>
                  <c:x val="5.0156739811913396E-2"/>
                  <c:y val="0"/>
                </c:manualLayout>
              </c:layout>
              <c:showLegendKey val="0"/>
              <c:showVal val="1"/>
              <c:showCatName val="0"/>
              <c:showSerName val="0"/>
              <c:showPercent val="0"/>
              <c:showBubbleSize val="0"/>
            </c:dLbl>
            <c:txPr>
              <a:bodyPr/>
              <a:lstStyle/>
              <a:p>
                <a:pPr>
                  <a:defRPr b="1"/>
                </a:pPr>
                <a:endParaRPr lang="es-ES"/>
              </a:p>
            </c:txPr>
            <c:showLegendKey val="0"/>
            <c:showVal val="1"/>
            <c:showCatName val="0"/>
            <c:showSerName val="0"/>
            <c:showPercent val="0"/>
            <c:showBubbleSize val="0"/>
            <c:showLeaderLines val="0"/>
          </c:dLbls>
          <c:cat>
            <c:numRef>
              <c:f>'SUMMARY DASHBOARD'!$E$10:$F$10</c:f>
              <c:numCache>
                <c:formatCode>0</c:formatCode>
                <c:ptCount val="2"/>
                <c:pt idx="0">
                  <c:v>2015</c:v>
                </c:pt>
                <c:pt idx="1">
                  <c:v>2014</c:v>
                </c:pt>
              </c:numCache>
            </c:numRef>
          </c:cat>
          <c:val>
            <c:numRef>
              <c:f>'SUMMARY DASHBOARD'!$E$11:$F$11</c:f>
              <c:numCache>
                <c:formatCode>"$"#,##0.00_);[Red]\("$"#,##0.00\)</c:formatCode>
                <c:ptCount val="2"/>
                <c:pt idx="0">
                  <c:v>172.93600000000004</c:v>
                </c:pt>
                <c:pt idx="1">
                  <c:v>167.09792452830183</c:v>
                </c:pt>
              </c:numCache>
            </c:numRef>
          </c:val>
        </c:ser>
        <c:dLbls>
          <c:showLegendKey val="0"/>
          <c:showVal val="0"/>
          <c:showCatName val="0"/>
          <c:showSerName val="0"/>
          <c:showPercent val="0"/>
          <c:showBubbleSize val="0"/>
        </c:dLbls>
        <c:gapWidth val="150"/>
        <c:shape val="box"/>
        <c:axId val="120744448"/>
        <c:axId val="99793664"/>
        <c:axId val="0"/>
      </c:bar3DChart>
      <c:catAx>
        <c:axId val="120744448"/>
        <c:scaling>
          <c:orientation val="minMax"/>
        </c:scaling>
        <c:delete val="0"/>
        <c:axPos val="l"/>
        <c:numFmt formatCode="0" sourceLinked="1"/>
        <c:majorTickMark val="out"/>
        <c:minorTickMark val="none"/>
        <c:tickLblPos val="nextTo"/>
        <c:txPr>
          <a:bodyPr/>
          <a:lstStyle/>
          <a:p>
            <a:pPr>
              <a:defRPr b="1" i="0" baseline="0"/>
            </a:pPr>
            <a:endParaRPr lang="es-ES"/>
          </a:p>
        </c:txPr>
        <c:crossAx val="99793664"/>
        <c:crosses val="autoZero"/>
        <c:auto val="1"/>
        <c:lblAlgn val="ctr"/>
        <c:lblOffset val="100"/>
        <c:noMultiLvlLbl val="0"/>
      </c:catAx>
      <c:valAx>
        <c:axId val="99793664"/>
        <c:scaling>
          <c:orientation val="minMax"/>
          <c:max val="200"/>
          <c:min val="125"/>
        </c:scaling>
        <c:delete val="0"/>
        <c:axPos val="b"/>
        <c:majorGridlines>
          <c:spPr>
            <a:ln>
              <a:solidFill>
                <a:srgbClr val="4F81BD"/>
              </a:solidFill>
            </a:ln>
          </c:spPr>
        </c:majorGridlines>
        <c:numFmt formatCode="&quot;$&quot;#,##0.00_);[Red]\(&quot;$&quot;#,##0.00\)" sourceLinked="1"/>
        <c:majorTickMark val="out"/>
        <c:minorTickMark val="none"/>
        <c:tickLblPos val="nextTo"/>
        <c:txPr>
          <a:bodyPr/>
          <a:lstStyle/>
          <a:p>
            <a:pPr>
              <a:defRPr b="1" i="0" baseline="0"/>
            </a:pPr>
            <a:endParaRPr lang="es-ES"/>
          </a:p>
        </c:txPr>
        <c:crossAx val="120744448"/>
        <c:crosses val="autoZero"/>
        <c:crossBetween val="between"/>
        <c:majorUnit val="20"/>
      </c:valAx>
    </c:plotArea>
    <c:legend>
      <c:legendPos val="r"/>
      <c:legendEntry>
        <c:idx val="0"/>
        <c:txPr>
          <a:bodyPr/>
          <a:lstStyle/>
          <a:p>
            <a:pPr>
              <a:defRPr sz="900" b="1" i="0" baseline="0"/>
            </a:pPr>
            <a:endParaRPr lang="es-ES"/>
          </a:p>
        </c:txPr>
      </c:legendEntry>
      <c:layout>
        <c:manualLayout>
          <c:xMode val="edge"/>
          <c:yMode val="edge"/>
          <c:x val="0.81932548400102023"/>
          <c:y val="0.44529838494704638"/>
          <c:w val="0.15395694306540608"/>
          <c:h val="0.1412176359781124"/>
        </c:manualLayout>
      </c:layout>
      <c:overlay val="0"/>
      <c:txPr>
        <a:bodyPr/>
        <a:lstStyle/>
        <a:p>
          <a:pPr>
            <a:defRPr sz="900" baseline="0"/>
          </a:pPr>
          <a:endParaRPr lang="es-ES"/>
        </a:p>
      </c:txPr>
    </c:legend>
    <c:plotVisOnly val="1"/>
    <c:dispBlanksAs val="gap"/>
    <c:showDLblsOverMax val="0"/>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0966" l="0.70000000000000062" r="0.70000000000000062" t="0.750000000000009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70711774592844656"/>
          <c:h val="0.60614936845836764"/>
        </c:manualLayout>
      </c:layout>
      <c:bar3DChart>
        <c:barDir val="col"/>
        <c:grouping val="clustered"/>
        <c:varyColors val="0"/>
        <c:ser>
          <c:idx val="0"/>
          <c:order val="0"/>
          <c:tx>
            <c:strRef>
              <c:f>'SUMMARY DASHBOARD'!$E$53</c:f>
              <c:strCache>
                <c:ptCount val="1"/>
                <c:pt idx="0">
                  <c:v>2015</c:v>
                </c:pt>
              </c:strCache>
            </c:strRef>
          </c:tx>
          <c:spPr>
            <a:solidFill>
              <a:schemeClr val="accent5">
                <a:lumMod val="75000"/>
              </a:schemeClr>
            </a:solidFill>
          </c:spPr>
          <c:invertIfNegative val="0"/>
          <c:dLbls>
            <c:dLbl>
              <c:idx val="0"/>
              <c:layout>
                <c:manualLayout>
                  <c:x val="1.1256852387122505E-2"/>
                  <c:y val="1.1704853095256205E-2"/>
                </c:manualLayout>
              </c:layout>
              <c:showLegendKey val="0"/>
              <c:showVal val="1"/>
              <c:showCatName val="0"/>
              <c:showSerName val="0"/>
              <c:showPercent val="0"/>
              <c:showBubbleSize val="0"/>
            </c:dLbl>
            <c:dLbl>
              <c:idx val="1"/>
              <c:layout>
                <c:manualLayout>
                  <c:x val="-1.2658227848101266E-2"/>
                  <c:y val="-6.2353873452077524E-3"/>
                </c:manualLayout>
              </c:layout>
              <c:showLegendKey val="0"/>
              <c:showVal val="1"/>
              <c:showCatName val="0"/>
              <c:showSerName val="0"/>
              <c:showPercent val="0"/>
              <c:showBubbleSize val="0"/>
            </c:dLbl>
            <c:dLbl>
              <c:idx val="2"/>
              <c:layout>
                <c:manualLayout>
                  <c:x val="-5.156317485630797E-4"/>
                  <c:y val="3.4388406696511484E-2"/>
                </c:manualLayout>
              </c:layout>
              <c:showLegendKey val="0"/>
              <c:showVal val="1"/>
              <c:showCatName val="0"/>
              <c:showSerName val="0"/>
              <c:showPercent val="0"/>
              <c:showBubbleSize val="0"/>
            </c:dLbl>
            <c:txPr>
              <a:bodyPr/>
              <a:lstStyle/>
              <a:p>
                <a:pPr>
                  <a:defRPr sz="800" b="1"/>
                </a:pPr>
                <a:endParaRPr lang="es-E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206087</c:v>
                </c:pt>
                <c:pt idx="1">
                  <c:v>156723</c:v>
                </c:pt>
                <c:pt idx="2">
                  <c:v>49364</c:v>
                </c:pt>
              </c:numCache>
            </c:numRef>
          </c:val>
        </c:ser>
        <c:ser>
          <c:idx val="1"/>
          <c:order val="1"/>
          <c:tx>
            <c:strRef>
              <c:f>'SUMMARY DASHBOARD'!$F$53</c:f>
              <c:strCache>
                <c:ptCount val="1"/>
                <c:pt idx="0">
                  <c:v>2014</c:v>
                </c:pt>
              </c:strCache>
            </c:strRef>
          </c:tx>
          <c:spPr>
            <a:solidFill>
              <a:schemeClr val="accent5">
                <a:lumMod val="40000"/>
                <a:lumOff val="60000"/>
              </a:schemeClr>
            </a:solidFill>
          </c:spPr>
          <c:invertIfNegative val="0"/>
          <c:dLbls>
            <c:dLbl>
              <c:idx val="0"/>
              <c:layout>
                <c:manualLayout>
                  <c:x val="8.1223960928934524E-2"/>
                  <c:y val="1.8706162035623211E-2"/>
                </c:manualLayout>
              </c:layout>
              <c:showLegendKey val="0"/>
              <c:showVal val="1"/>
              <c:showCatName val="0"/>
              <c:showSerName val="0"/>
              <c:showPercent val="0"/>
              <c:showBubbleSize val="0"/>
            </c:dLbl>
            <c:dLbl>
              <c:idx val="1"/>
              <c:layout>
                <c:manualLayout>
                  <c:x val="5.6784943021362826E-2"/>
                  <c:y val="-1.2470774690415588E-2"/>
                </c:manualLayout>
              </c:layout>
              <c:showLegendKey val="0"/>
              <c:showVal val="1"/>
              <c:showCatName val="0"/>
              <c:showSerName val="0"/>
              <c:showPercent val="0"/>
              <c:showBubbleSize val="0"/>
            </c:dLbl>
            <c:dLbl>
              <c:idx val="2"/>
              <c:layout>
                <c:manualLayout>
                  <c:x val="6.7595268945812192E-2"/>
                  <c:y val="2.655194863219169E-2"/>
                </c:manualLayout>
              </c:layout>
              <c:showLegendKey val="0"/>
              <c:showVal val="1"/>
              <c:showCatName val="0"/>
              <c:showSerName val="0"/>
              <c:showPercent val="0"/>
              <c:showBubbleSize val="0"/>
            </c:dLbl>
            <c:txPr>
              <a:bodyPr/>
              <a:lstStyle/>
              <a:p>
                <a:pPr>
                  <a:defRPr sz="800" b="1"/>
                </a:pPr>
                <a:endParaRPr lang="es-E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197733</c:v>
                </c:pt>
                <c:pt idx="1">
                  <c:v>150687</c:v>
                </c:pt>
                <c:pt idx="2">
                  <c:v>47046</c:v>
                </c:pt>
              </c:numCache>
            </c:numRef>
          </c:val>
        </c:ser>
        <c:dLbls>
          <c:showLegendKey val="0"/>
          <c:showVal val="0"/>
          <c:showCatName val="0"/>
          <c:showSerName val="0"/>
          <c:showPercent val="0"/>
          <c:showBubbleSize val="0"/>
        </c:dLbls>
        <c:gapWidth val="150"/>
        <c:shape val="box"/>
        <c:axId val="120744960"/>
        <c:axId val="102801408"/>
        <c:axId val="0"/>
      </c:bar3DChart>
      <c:catAx>
        <c:axId val="120744960"/>
        <c:scaling>
          <c:orientation val="minMax"/>
        </c:scaling>
        <c:delete val="0"/>
        <c:axPos val="b"/>
        <c:numFmt formatCode="General" sourceLinked="1"/>
        <c:majorTickMark val="out"/>
        <c:minorTickMark val="none"/>
        <c:tickLblPos val="nextTo"/>
        <c:txPr>
          <a:bodyPr rot="-480000" anchor="b" anchorCtr="1"/>
          <a:lstStyle/>
          <a:p>
            <a:pPr>
              <a:defRPr sz="800" b="1"/>
            </a:pPr>
            <a:endParaRPr lang="es-ES"/>
          </a:p>
        </c:txPr>
        <c:crossAx val="102801408"/>
        <c:crosses val="autoZero"/>
        <c:auto val="1"/>
        <c:lblAlgn val="ctr"/>
        <c:lblOffset val="100"/>
        <c:tickLblSkip val="1"/>
        <c:noMultiLvlLbl val="0"/>
      </c:catAx>
      <c:valAx>
        <c:axId val="102801408"/>
        <c:scaling>
          <c:orientation val="minMax"/>
          <c:max val="300000"/>
        </c:scaling>
        <c:delete val="0"/>
        <c:axPos val="l"/>
        <c:majorGridlines>
          <c:spPr>
            <a:ln>
              <a:solidFill>
                <a:srgbClr val="FC2E4B"/>
              </a:solidFill>
            </a:ln>
          </c:spPr>
        </c:majorGridlines>
        <c:numFmt formatCode="#,##0_);\(#,##0\)" sourceLinked="1"/>
        <c:majorTickMark val="out"/>
        <c:minorTickMark val="none"/>
        <c:tickLblPos val="nextTo"/>
        <c:spPr>
          <a:noFill/>
          <a:ln cap="rnd">
            <a:solidFill>
              <a:srgbClr val="FC2E4B"/>
            </a:solidFill>
          </a:ln>
        </c:spPr>
        <c:txPr>
          <a:bodyPr/>
          <a:lstStyle/>
          <a:p>
            <a:pPr>
              <a:defRPr sz="800" b="1"/>
            </a:pPr>
            <a:endParaRPr lang="es-ES"/>
          </a:p>
        </c:txPr>
        <c:crossAx val="120744960"/>
        <c:crosses val="autoZero"/>
        <c:crossBetween val="between"/>
        <c:majorUnit val="50000"/>
      </c:valAx>
    </c:plotArea>
    <c:legend>
      <c:legendPos val="r"/>
      <c:layout>
        <c:manualLayout>
          <c:xMode val="edge"/>
          <c:yMode val="edge"/>
          <c:x val="0.86895716899740849"/>
          <c:y val="0.38002354845831177"/>
          <c:w val="0.13042483254261991"/>
          <c:h val="0.19523143719184899"/>
        </c:manualLayout>
      </c:layout>
      <c:overlay val="0"/>
      <c:txPr>
        <a:bodyPr/>
        <a:lstStyle/>
        <a:p>
          <a:pPr>
            <a:defRPr sz="800" b="1"/>
          </a:pPr>
          <a:endParaRPr lang="es-ES"/>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666" l="0.70000000000000062" r="0.70000000000000062" t="0.750000000000006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8093777835218"/>
          <c:y val="0.20830468030009144"/>
          <c:w val="0.65825121822943711"/>
          <c:h val="0.6489097935380177"/>
        </c:manualLayout>
      </c:layout>
      <c:barChart>
        <c:barDir val="col"/>
        <c:grouping val="clustered"/>
        <c:varyColors val="0"/>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invertIfNegative val="0"/>
          <c:dLbls>
            <c:txPr>
              <a:bodyPr/>
              <a:lstStyle/>
              <a:p>
                <a:pPr>
                  <a:defRPr sz="800" b="1">
                    <a:solidFill>
                      <a:schemeClr val="bg1"/>
                    </a:solidFill>
                  </a:defRPr>
                </a:pPr>
                <a:endParaRPr lang="es-ES"/>
              </a:p>
            </c:txPr>
            <c:showLegendKey val="0"/>
            <c:showVal val="1"/>
            <c:showCatName val="0"/>
            <c:showSerName val="0"/>
            <c:showPercent val="0"/>
            <c:showBubbleSize val="0"/>
            <c:showLeaderLines val="0"/>
          </c:dLbls>
          <c:cat>
            <c:numRef>
              <c:f>'SUMMARY DASHBOARD'!$E$14:$F$14</c:f>
              <c:numCache>
                <c:formatCode>0</c:formatCode>
                <c:ptCount val="2"/>
                <c:pt idx="0">
                  <c:v>2015</c:v>
                </c:pt>
                <c:pt idx="1">
                  <c:v>2014</c:v>
                </c:pt>
              </c:numCache>
            </c:numRef>
          </c:cat>
          <c:val>
            <c:numRef>
              <c:f>'SUMMARY DASHBOARD'!$E$16:$F$16</c:f>
              <c:numCache>
                <c:formatCode>"$"#,##0.00_);[Red]\("$"#,##0.00\)</c:formatCode>
                <c:ptCount val="2"/>
                <c:pt idx="0">
                  <c:v>146.72999999999999</c:v>
                </c:pt>
                <c:pt idx="1">
                  <c:v>141.66999999999999</c:v>
                </c:pt>
              </c:numCache>
            </c:numRef>
          </c:val>
        </c:ser>
        <c:dLbls>
          <c:showLegendKey val="0"/>
          <c:showVal val="0"/>
          <c:showCatName val="0"/>
          <c:showSerName val="0"/>
          <c:showPercent val="0"/>
          <c:showBubbleSize val="0"/>
        </c:dLbls>
        <c:gapWidth val="150"/>
        <c:axId val="124295168"/>
        <c:axId val="102804288"/>
      </c:barChart>
      <c:lineChart>
        <c:grouping val="standard"/>
        <c:varyColors val="0"/>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198046048690638"/>
                  <c:y val="-4.4387653337202793E-2"/>
                </c:manualLayout>
              </c:layout>
              <c:showLegendKey val="0"/>
              <c:showVal val="1"/>
              <c:showCatName val="0"/>
              <c:showSerName val="0"/>
              <c:showPercent val="0"/>
              <c:showBubbleSize val="0"/>
            </c:dLbl>
            <c:dLbl>
              <c:idx val="1"/>
              <c:layout>
                <c:manualLayout>
                  <c:x val="-4.8865394576100674E-2"/>
                  <c:y val="-5.0645621387837271E-2"/>
                </c:manualLayout>
              </c:layout>
              <c:showLegendKey val="0"/>
              <c:showVal val="1"/>
              <c:showCatName val="0"/>
              <c:showSerName val="0"/>
              <c:showPercent val="0"/>
              <c:showBubbleSize val="0"/>
            </c:dLbl>
            <c:txPr>
              <a:bodyPr/>
              <a:lstStyle/>
              <a:p>
                <a:pPr>
                  <a:defRPr sz="800" b="1">
                    <a:solidFill>
                      <a:schemeClr val="bg1"/>
                    </a:solidFill>
                  </a:defRPr>
                </a:pPr>
                <a:endParaRPr lang="es-ES"/>
              </a:p>
            </c:txPr>
            <c:showLegendKey val="0"/>
            <c:showVal val="1"/>
            <c:showCatName val="0"/>
            <c:showSerName val="0"/>
            <c:showPercent val="0"/>
            <c:showBubbleSize val="0"/>
            <c:showLeaderLines val="0"/>
          </c:dLbls>
          <c:cat>
            <c:numRef>
              <c:f>'SUMMARY DASHBOARD'!$E$14:$F$14</c:f>
              <c:numCache>
                <c:formatCode>0</c:formatCode>
                <c:ptCount val="2"/>
                <c:pt idx="0">
                  <c:v>2015</c:v>
                </c:pt>
                <c:pt idx="1">
                  <c:v>2014</c:v>
                </c:pt>
              </c:numCache>
            </c:numRef>
          </c:cat>
          <c:val>
            <c:numRef>
              <c:f>'SUMMARY DASHBOARD'!$E$15:$F$15</c:f>
              <c:numCache>
                <c:formatCode>0.0%</c:formatCode>
                <c:ptCount val="2"/>
                <c:pt idx="0">
                  <c:v>0.67100000000000004</c:v>
                </c:pt>
                <c:pt idx="1">
                  <c:v>0.67500000000000004</c:v>
                </c:pt>
              </c:numCache>
            </c:numRef>
          </c:val>
          <c:smooth val="1"/>
        </c:ser>
        <c:dLbls>
          <c:showLegendKey val="0"/>
          <c:showVal val="0"/>
          <c:showCatName val="0"/>
          <c:showSerName val="0"/>
          <c:showPercent val="0"/>
          <c:showBubbleSize val="0"/>
        </c:dLbls>
        <c:marker val="1"/>
        <c:smooth val="0"/>
        <c:axId val="124293120"/>
        <c:axId val="102803712"/>
      </c:lineChart>
      <c:catAx>
        <c:axId val="124293120"/>
        <c:scaling>
          <c:orientation val="minMax"/>
        </c:scaling>
        <c:delete val="0"/>
        <c:axPos val="b"/>
        <c:numFmt formatCode="0" sourceLinked="1"/>
        <c:majorTickMark val="out"/>
        <c:minorTickMark val="none"/>
        <c:tickLblPos val="none"/>
        <c:txPr>
          <a:bodyPr anchor="t" anchorCtr="0"/>
          <a:lstStyle/>
          <a:p>
            <a:pPr>
              <a:defRPr sz="900" b="1">
                <a:solidFill>
                  <a:schemeClr val="bg1"/>
                </a:solidFill>
              </a:defRPr>
            </a:pPr>
            <a:endParaRPr lang="es-ES"/>
          </a:p>
        </c:txPr>
        <c:crossAx val="102803712"/>
        <c:crosses val="autoZero"/>
        <c:auto val="1"/>
        <c:lblAlgn val="ctr"/>
        <c:lblOffset val="100"/>
        <c:noMultiLvlLbl val="0"/>
      </c:catAx>
      <c:valAx>
        <c:axId val="102803712"/>
        <c:scaling>
          <c:orientation val="minMax"/>
          <c:max val="0.70000000000000018"/>
          <c:min val="0.5"/>
        </c:scaling>
        <c:delete val="0"/>
        <c:axPos val="l"/>
        <c:majorGridlines>
          <c:spPr>
            <a:ln>
              <a:solidFill>
                <a:schemeClr val="tx2">
                  <a:lumMod val="60000"/>
                  <a:lumOff val="40000"/>
                </a:schemeClr>
              </a:solidFill>
            </a:ln>
          </c:spPr>
        </c:majorGridlines>
        <c:numFmt formatCode="0.0%" sourceLinked="1"/>
        <c:majorTickMark val="out"/>
        <c:minorTickMark val="none"/>
        <c:tickLblPos val="nextTo"/>
        <c:spPr>
          <a:ln cap="rnd">
            <a:solidFill>
              <a:srgbClr val="1F497D">
                <a:lumMod val="60000"/>
                <a:lumOff val="40000"/>
              </a:srgbClr>
            </a:solidFill>
          </a:ln>
        </c:spPr>
        <c:txPr>
          <a:bodyPr/>
          <a:lstStyle/>
          <a:p>
            <a:pPr>
              <a:defRPr sz="800" b="1">
                <a:solidFill>
                  <a:schemeClr val="bg1"/>
                </a:solidFill>
              </a:defRPr>
            </a:pPr>
            <a:endParaRPr lang="es-ES"/>
          </a:p>
        </c:txPr>
        <c:crossAx val="124293120"/>
        <c:crosses val="autoZero"/>
        <c:crossBetween val="between"/>
        <c:majorUnit val="0.05"/>
      </c:valAx>
      <c:valAx>
        <c:axId val="102804288"/>
        <c:scaling>
          <c:orientation val="minMax"/>
          <c:max val="190"/>
          <c:min val="100"/>
        </c:scaling>
        <c:delete val="0"/>
        <c:axPos val="r"/>
        <c:numFmt formatCode="&quot;$&quot;#,##0.00_);[Red]\(&quot;$&quot;#,##0.00\)" sourceLinked="1"/>
        <c:majorTickMark val="out"/>
        <c:minorTickMark val="none"/>
        <c:tickLblPos val="nextTo"/>
        <c:spPr>
          <a:ln>
            <a:solidFill>
              <a:srgbClr val="4F81BD"/>
            </a:solidFill>
          </a:ln>
        </c:spPr>
        <c:txPr>
          <a:bodyPr/>
          <a:lstStyle/>
          <a:p>
            <a:pPr>
              <a:defRPr sz="800" b="1">
                <a:solidFill>
                  <a:schemeClr val="bg1"/>
                </a:solidFill>
              </a:defRPr>
            </a:pPr>
            <a:endParaRPr lang="es-ES"/>
          </a:p>
        </c:txPr>
        <c:crossAx val="124295168"/>
        <c:crosses val="max"/>
        <c:crossBetween val="between"/>
        <c:majorUnit val="20"/>
      </c:valAx>
      <c:catAx>
        <c:axId val="124295168"/>
        <c:scaling>
          <c:orientation val="minMax"/>
        </c:scaling>
        <c:delete val="1"/>
        <c:axPos val="b"/>
        <c:numFmt formatCode="0" sourceLinked="1"/>
        <c:majorTickMark val="out"/>
        <c:minorTickMark val="none"/>
        <c:tickLblPos val="none"/>
        <c:crossAx val="102804288"/>
        <c:crosses val="autoZero"/>
        <c:auto val="1"/>
        <c:lblAlgn val="ctr"/>
        <c:lblOffset val="100"/>
        <c:noMultiLvlLbl val="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s-E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s-ES"/>
        </a:p>
      </c:txPr>
    </c:legend>
    <c:plotVisOnly val="1"/>
    <c:dispBlanksAs val="gap"/>
    <c:showDLblsOverMax val="0"/>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466" l="0.70000000000000062" r="0.70000000000000062" t="0.7500000000000046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215670</xdr:colOff>
      <xdr:row>29</xdr:row>
      <xdr:rowOff>133749</xdr:rowOff>
    </xdr:from>
    <xdr:ext cx="248851" cy="444737"/>
    <xdr:sp macro="" textlink="">
      <xdr:nvSpPr>
        <xdr:cNvPr id="7" name="TextBox 6"/>
        <xdr:cNvSpPr txBox="1"/>
      </xdr:nvSpPr>
      <xdr:spPr>
        <a:xfrm rot="5400000">
          <a:off x="6205790" y="8669255"/>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2015</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000" b="1">
              <a:solidFill>
                <a:srgbClr val="FF0000"/>
              </a:solidFill>
            </a:rPr>
            <a:t>-0.7</a:t>
          </a:r>
        </a:p>
      </cdr:txBody>
    </cdr:sp>
  </cdr:relSizeAnchor>
  <cdr:relSizeAnchor xmlns:cdr="http://schemas.openxmlformats.org/drawingml/2006/chartDrawing">
    <cdr:from>
      <cdr:x>0.51001</cdr:x>
      <cdr:y>0.36087</cdr:y>
    </cdr:from>
    <cdr:to>
      <cdr:x>0.58571</cdr:x>
      <cdr:y>0.39</cdr:y>
    </cdr:to>
    <cdr:cxnSp macro="">
      <cdr:nvCxnSpPr>
        <cdr:cNvPr id="4" name="Straight Arrow Connector 3"/>
        <cdr:cNvCxnSpPr/>
      </cdr:nvCxnSpPr>
      <cdr:spPr>
        <a:xfrm xmlns:a="http://schemas.openxmlformats.org/drawingml/2006/main" rot="-1860000">
          <a:off x="1535080" y="710373"/>
          <a:ext cx="227850" cy="57342"/>
        </a:xfrm>
        <a:prstGeom xmlns:a="http://schemas.openxmlformats.org/drawingml/2006/main" prst="straightConnector1">
          <a:avLst/>
        </a:prstGeom>
        <a:ln xmlns:a="http://schemas.openxmlformats.org/drawingml/2006/main" w="25400" cap="rnd">
          <a:solidFill>
            <a:srgbClr val="FF000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328466" lon="20119275" rev="20270858"/>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0.70446</cdr:x>
      <cdr:y>0.48398</cdr:y>
    </cdr:from>
    <cdr:to>
      <cdr:x>0.78283</cdr:x>
      <cdr:y>0.53436</cdr:y>
    </cdr:to>
    <cdr:sp macro="" textlink="">
      <cdr:nvSpPr>
        <cdr:cNvPr id="3" name="Straight Arrow Connector 2"/>
        <cdr:cNvSpPr/>
      </cdr:nvSpPr>
      <cdr:spPr>
        <a:xfrm xmlns:a="http://schemas.openxmlformats.org/drawingml/2006/main" flipV="1">
          <a:off x="2133773" y="920443"/>
          <a:ext cx="237379" cy="9581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0.58026</cdr:x>
      <cdr:y>0.44743</cdr:y>
    </cdr:from>
    <cdr:to>
      <cdr:x>0.71122</cdr:x>
      <cdr:y>0.56427</cdr:y>
    </cdr:to>
    <cdr:sp macro="" textlink="">
      <cdr:nvSpPr>
        <cdr:cNvPr id="4" name="TextBox 3"/>
        <cdr:cNvSpPr txBox="1"/>
      </cdr:nvSpPr>
      <cdr:spPr>
        <a:xfrm xmlns:a="http://schemas.openxmlformats.org/drawingml/2006/main">
          <a:off x="1757573" y="850941"/>
          <a:ext cx="396671" cy="22220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92D050"/>
              </a:solidFill>
            </a:rPr>
            <a:t>3.5%</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January 2015</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Fiscal </a:t>
          </a:r>
          <a:r>
            <a:rPr lang="en-US" sz="1100" b="1">
              <a:solidFill>
                <a:schemeClr val="bg1"/>
              </a:solidFill>
            </a:rPr>
            <a:t>Year 2015 vs. 2014</a:t>
          </a:r>
        </a:p>
      </cdr:txBody>
    </cdr:sp>
  </cdr:relSizeAnchor>
  <cdr:relSizeAnchor xmlns:cdr="http://schemas.openxmlformats.org/drawingml/2006/chartDrawing">
    <cdr:from>
      <cdr:x>0.59111</cdr:x>
      <cdr:y>0.58572</cdr:y>
    </cdr:from>
    <cdr:to>
      <cdr:x>0.67287</cdr:x>
      <cdr:y>0.78215</cdr:y>
    </cdr:to>
    <cdr:sp macro="" textlink="">
      <cdr:nvSpPr>
        <cdr:cNvPr id="3" name="TextBox 2"/>
        <cdr:cNvSpPr txBox="1"/>
      </cdr:nvSpPr>
      <cdr:spPr>
        <a:xfrm xmlns:a="http://schemas.openxmlformats.org/drawingml/2006/main" rot="5400000">
          <a:off x="1699840" y="1286253"/>
          <a:ext cx="404758" cy="24609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2014</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5"/>
  <sheetViews>
    <sheetView tabSelected="1" zoomScale="120" zoomScaleNormal="120" workbookViewId="0">
      <selection activeCell="D3" sqref="D3:G3"/>
    </sheetView>
  </sheetViews>
  <sheetFormatPr defaultRowHeight="13.2"/>
  <cols>
    <col min="1" max="1" width="1.88671875" style="677" customWidth="1"/>
    <col min="2" max="2" width="2.6640625" style="677" customWidth="1"/>
    <col min="3" max="11" width="12.44140625" style="677" customWidth="1"/>
    <col min="12" max="12" width="15.33203125" style="677" customWidth="1"/>
    <col min="13" max="18" width="12.44140625" style="677" customWidth="1"/>
    <col min="19" max="256" width="9.109375" style="677"/>
    <col min="257" max="257" width="1.88671875" style="677" customWidth="1"/>
    <col min="258" max="258" width="2.6640625" style="677" customWidth="1"/>
    <col min="259" max="274" width="12.44140625" style="677" customWidth="1"/>
    <col min="275" max="512" width="9.109375" style="677"/>
    <col min="513" max="513" width="1.88671875" style="677" customWidth="1"/>
    <col min="514" max="514" width="2.6640625" style="677" customWidth="1"/>
    <col min="515" max="530" width="12.44140625" style="677" customWidth="1"/>
    <col min="531" max="768" width="9.109375" style="677"/>
    <col min="769" max="769" width="1.88671875" style="677" customWidth="1"/>
    <col min="770" max="770" width="2.6640625" style="677" customWidth="1"/>
    <col min="771" max="786" width="12.44140625" style="677" customWidth="1"/>
    <col min="787" max="1024" width="9.109375" style="677"/>
    <col min="1025" max="1025" width="1.88671875" style="677" customWidth="1"/>
    <col min="1026" max="1026" width="2.6640625" style="677" customWidth="1"/>
    <col min="1027" max="1042" width="12.44140625" style="677" customWidth="1"/>
    <col min="1043" max="1280" width="9.109375" style="677"/>
    <col min="1281" max="1281" width="1.88671875" style="677" customWidth="1"/>
    <col min="1282" max="1282" width="2.6640625" style="677" customWidth="1"/>
    <col min="1283" max="1298" width="12.44140625" style="677" customWidth="1"/>
    <col min="1299" max="1536" width="9.109375" style="677"/>
    <col min="1537" max="1537" width="1.88671875" style="677" customWidth="1"/>
    <col min="1538" max="1538" width="2.6640625" style="677" customWidth="1"/>
    <col min="1539" max="1554" width="12.44140625" style="677" customWidth="1"/>
    <col min="1555" max="1792" width="9.109375" style="677"/>
    <col min="1793" max="1793" width="1.88671875" style="677" customWidth="1"/>
    <col min="1794" max="1794" width="2.6640625" style="677" customWidth="1"/>
    <col min="1795" max="1810" width="12.44140625" style="677" customWidth="1"/>
    <col min="1811" max="2048" width="9.109375" style="677"/>
    <col min="2049" max="2049" width="1.88671875" style="677" customWidth="1"/>
    <col min="2050" max="2050" width="2.6640625" style="677" customWidth="1"/>
    <col min="2051" max="2066" width="12.44140625" style="677" customWidth="1"/>
    <col min="2067" max="2304" width="9.109375" style="677"/>
    <col min="2305" max="2305" width="1.88671875" style="677" customWidth="1"/>
    <col min="2306" max="2306" width="2.6640625" style="677" customWidth="1"/>
    <col min="2307" max="2322" width="12.44140625" style="677" customWidth="1"/>
    <col min="2323" max="2560" width="9.109375" style="677"/>
    <col min="2561" max="2561" width="1.88671875" style="677" customWidth="1"/>
    <col min="2562" max="2562" width="2.6640625" style="677" customWidth="1"/>
    <col min="2563" max="2578" width="12.44140625" style="677" customWidth="1"/>
    <col min="2579" max="2816" width="9.109375" style="677"/>
    <col min="2817" max="2817" width="1.88671875" style="677" customWidth="1"/>
    <col min="2818" max="2818" width="2.6640625" style="677" customWidth="1"/>
    <col min="2819" max="2834" width="12.44140625" style="677" customWidth="1"/>
    <col min="2835" max="3072" width="9.109375" style="677"/>
    <col min="3073" max="3073" width="1.88671875" style="677" customWidth="1"/>
    <col min="3074" max="3074" width="2.6640625" style="677" customWidth="1"/>
    <col min="3075" max="3090" width="12.44140625" style="677" customWidth="1"/>
    <col min="3091" max="3328" width="9.109375" style="677"/>
    <col min="3329" max="3329" width="1.88671875" style="677" customWidth="1"/>
    <col min="3330" max="3330" width="2.6640625" style="677" customWidth="1"/>
    <col min="3331" max="3346" width="12.44140625" style="677" customWidth="1"/>
    <col min="3347" max="3584" width="9.109375" style="677"/>
    <col min="3585" max="3585" width="1.88671875" style="677" customWidth="1"/>
    <col min="3586" max="3586" width="2.6640625" style="677" customWidth="1"/>
    <col min="3587" max="3602" width="12.44140625" style="677" customWidth="1"/>
    <col min="3603" max="3840" width="9.109375" style="677"/>
    <col min="3841" max="3841" width="1.88671875" style="677" customWidth="1"/>
    <col min="3842" max="3842" width="2.6640625" style="677" customWidth="1"/>
    <col min="3843" max="3858" width="12.44140625" style="677" customWidth="1"/>
    <col min="3859" max="4096" width="9.109375" style="677"/>
    <col min="4097" max="4097" width="1.88671875" style="677" customWidth="1"/>
    <col min="4098" max="4098" width="2.6640625" style="677" customWidth="1"/>
    <col min="4099" max="4114" width="12.44140625" style="677" customWidth="1"/>
    <col min="4115" max="4352" width="9.109375" style="677"/>
    <col min="4353" max="4353" width="1.88671875" style="677" customWidth="1"/>
    <col min="4354" max="4354" width="2.6640625" style="677" customWidth="1"/>
    <col min="4355" max="4370" width="12.44140625" style="677" customWidth="1"/>
    <col min="4371" max="4608" width="9.109375" style="677"/>
    <col min="4609" max="4609" width="1.88671875" style="677" customWidth="1"/>
    <col min="4610" max="4610" width="2.6640625" style="677" customWidth="1"/>
    <col min="4611" max="4626" width="12.44140625" style="677" customWidth="1"/>
    <col min="4627" max="4864" width="9.109375" style="677"/>
    <col min="4865" max="4865" width="1.88671875" style="677" customWidth="1"/>
    <col min="4866" max="4866" width="2.6640625" style="677" customWidth="1"/>
    <col min="4867" max="4882" width="12.44140625" style="677" customWidth="1"/>
    <col min="4883" max="5120" width="9.109375" style="677"/>
    <col min="5121" max="5121" width="1.88671875" style="677" customWidth="1"/>
    <col min="5122" max="5122" width="2.6640625" style="677" customWidth="1"/>
    <col min="5123" max="5138" width="12.44140625" style="677" customWidth="1"/>
    <col min="5139" max="5376" width="9.109375" style="677"/>
    <col min="5377" max="5377" width="1.88671875" style="677" customWidth="1"/>
    <col min="5378" max="5378" width="2.6640625" style="677" customWidth="1"/>
    <col min="5379" max="5394" width="12.44140625" style="677" customWidth="1"/>
    <col min="5395" max="5632" width="9.109375" style="677"/>
    <col min="5633" max="5633" width="1.88671875" style="677" customWidth="1"/>
    <col min="5634" max="5634" width="2.6640625" style="677" customWidth="1"/>
    <col min="5635" max="5650" width="12.44140625" style="677" customWidth="1"/>
    <col min="5651" max="5888" width="9.109375" style="677"/>
    <col min="5889" max="5889" width="1.88671875" style="677" customWidth="1"/>
    <col min="5890" max="5890" width="2.6640625" style="677" customWidth="1"/>
    <col min="5891" max="5906" width="12.44140625" style="677" customWidth="1"/>
    <col min="5907" max="6144" width="9.109375" style="677"/>
    <col min="6145" max="6145" width="1.88671875" style="677" customWidth="1"/>
    <col min="6146" max="6146" width="2.6640625" style="677" customWidth="1"/>
    <col min="6147" max="6162" width="12.44140625" style="677" customWidth="1"/>
    <col min="6163" max="6400" width="9.109375" style="677"/>
    <col min="6401" max="6401" width="1.88671875" style="677" customWidth="1"/>
    <col min="6402" max="6402" width="2.6640625" style="677" customWidth="1"/>
    <col min="6403" max="6418" width="12.44140625" style="677" customWidth="1"/>
    <col min="6419" max="6656" width="9.109375" style="677"/>
    <col min="6657" max="6657" width="1.88671875" style="677" customWidth="1"/>
    <col min="6658" max="6658" width="2.6640625" style="677" customWidth="1"/>
    <col min="6659" max="6674" width="12.44140625" style="677" customWidth="1"/>
    <col min="6675" max="6912" width="9.109375" style="677"/>
    <col min="6913" max="6913" width="1.88671875" style="677" customWidth="1"/>
    <col min="6914" max="6914" width="2.6640625" style="677" customWidth="1"/>
    <col min="6915" max="6930" width="12.44140625" style="677" customWidth="1"/>
    <col min="6931" max="7168" width="9.109375" style="677"/>
    <col min="7169" max="7169" width="1.88671875" style="677" customWidth="1"/>
    <col min="7170" max="7170" width="2.6640625" style="677" customWidth="1"/>
    <col min="7171" max="7186" width="12.44140625" style="677" customWidth="1"/>
    <col min="7187" max="7424" width="9.109375" style="677"/>
    <col min="7425" max="7425" width="1.88671875" style="677" customWidth="1"/>
    <col min="7426" max="7426" width="2.6640625" style="677" customWidth="1"/>
    <col min="7427" max="7442" width="12.44140625" style="677" customWidth="1"/>
    <col min="7443" max="7680" width="9.109375" style="677"/>
    <col min="7681" max="7681" width="1.88671875" style="677" customWidth="1"/>
    <col min="7682" max="7682" width="2.6640625" style="677" customWidth="1"/>
    <col min="7683" max="7698" width="12.44140625" style="677" customWidth="1"/>
    <col min="7699" max="7936" width="9.109375" style="677"/>
    <col min="7937" max="7937" width="1.88671875" style="677" customWidth="1"/>
    <col min="7938" max="7938" width="2.6640625" style="677" customWidth="1"/>
    <col min="7939" max="7954" width="12.44140625" style="677" customWidth="1"/>
    <col min="7955" max="8192" width="9.109375" style="677"/>
    <col min="8193" max="8193" width="1.88671875" style="677" customWidth="1"/>
    <col min="8194" max="8194" width="2.6640625" style="677" customWidth="1"/>
    <col min="8195" max="8210" width="12.44140625" style="677" customWidth="1"/>
    <col min="8211" max="8448" width="9.109375" style="677"/>
    <col min="8449" max="8449" width="1.88671875" style="677" customWidth="1"/>
    <col min="8450" max="8450" width="2.6640625" style="677" customWidth="1"/>
    <col min="8451" max="8466" width="12.44140625" style="677" customWidth="1"/>
    <col min="8467" max="8704" width="9.109375" style="677"/>
    <col min="8705" max="8705" width="1.88671875" style="677" customWidth="1"/>
    <col min="8706" max="8706" width="2.6640625" style="677" customWidth="1"/>
    <col min="8707" max="8722" width="12.44140625" style="677" customWidth="1"/>
    <col min="8723" max="8960" width="9.109375" style="677"/>
    <col min="8961" max="8961" width="1.88671875" style="677" customWidth="1"/>
    <col min="8962" max="8962" width="2.6640625" style="677" customWidth="1"/>
    <col min="8963" max="8978" width="12.44140625" style="677" customWidth="1"/>
    <col min="8979" max="9216" width="9.109375" style="677"/>
    <col min="9217" max="9217" width="1.88671875" style="677" customWidth="1"/>
    <col min="9218" max="9218" width="2.6640625" style="677" customWidth="1"/>
    <col min="9219" max="9234" width="12.44140625" style="677" customWidth="1"/>
    <col min="9235" max="9472" width="9.109375" style="677"/>
    <col min="9473" max="9473" width="1.88671875" style="677" customWidth="1"/>
    <col min="9474" max="9474" width="2.6640625" style="677" customWidth="1"/>
    <col min="9475" max="9490" width="12.44140625" style="677" customWidth="1"/>
    <col min="9491" max="9728" width="9.109375" style="677"/>
    <col min="9729" max="9729" width="1.88671875" style="677" customWidth="1"/>
    <col min="9730" max="9730" width="2.6640625" style="677" customWidth="1"/>
    <col min="9731" max="9746" width="12.44140625" style="677" customWidth="1"/>
    <col min="9747" max="9984" width="9.109375" style="677"/>
    <col min="9985" max="9985" width="1.88671875" style="677" customWidth="1"/>
    <col min="9986" max="9986" width="2.6640625" style="677" customWidth="1"/>
    <col min="9987" max="10002" width="12.44140625" style="677" customWidth="1"/>
    <col min="10003" max="10240" width="9.109375" style="677"/>
    <col min="10241" max="10241" width="1.88671875" style="677" customWidth="1"/>
    <col min="10242" max="10242" width="2.6640625" style="677" customWidth="1"/>
    <col min="10243" max="10258" width="12.44140625" style="677" customWidth="1"/>
    <col min="10259" max="10496" width="9.109375" style="677"/>
    <col min="10497" max="10497" width="1.88671875" style="677" customWidth="1"/>
    <col min="10498" max="10498" width="2.6640625" style="677" customWidth="1"/>
    <col min="10499" max="10514" width="12.44140625" style="677" customWidth="1"/>
    <col min="10515" max="10752" width="9.109375" style="677"/>
    <col min="10753" max="10753" width="1.88671875" style="677" customWidth="1"/>
    <col min="10754" max="10754" width="2.6640625" style="677" customWidth="1"/>
    <col min="10755" max="10770" width="12.44140625" style="677" customWidth="1"/>
    <col min="10771" max="11008" width="9.109375" style="677"/>
    <col min="11009" max="11009" width="1.88671875" style="677" customWidth="1"/>
    <col min="11010" max="11010" width="2.6640625" style="677" customWidth="1"/>
    <col min="11011" max="11026" width="12.44140625" style="677" customWidth="1"/>
    <col min="11027" max="11264" width="9.109375" style="677"/>
    <col min="11265" max="11265" width="1.88671875" style="677" customWidth="1"/>
    <col min="11266" max="11266" width="2.6640625" style="677" customWidth="1"/>
    <col min="11267" max="11282" width="12.44140625" style="677" customWidth="1"/>
    <col min="11283" max="11520" width="9.109375" style="677"/>
    <col min="11521" max="11521" width="1.88671875" style="677" customWidth="1"/>
    <col min="11522" max="11522" width="2.6640625" style="677" customWidth="1"/>
    <col min="11523" max="11538" width="12.44140625" style="677" customWidth="1"/>
    <col min="11539" max="11776" width="9.109375" style="677"/>
    <col min="11777" max="11777" width="1.88671875" style="677" customWidth="1"/>
    <col min="11778" max="11778" width="2.6640625" style="677" customWidth="1"/>
    <col min="11779" max="11794" width="12.44140625" style="677" customWidth="1"/>
    <col min="11795" max="12032" width="9.109375" style="677"/>
    <col min="12033" max="12033" width="1.88671875" style="677" customWidth="1"/>
    <col min="12034" max="12034" width="2.6640625" style="677" customWidth="1"/>
    <col min="12035" max="12050" width="12.44140625" style="677" customWidth="1"/>
    <col min="12051" max="12288" width="9.109375" style="677"/>
    <col min="12289" max="12289" width="1.88671875" style="677" customWidth="1"/>
    <col min="12290" max="12290" width="2.6640625" style="677" customWidth="1"/>
    <col min="12291" max="12306" width="12.44140625" style="677" customWidth="1"/>
    <col min="12307" max="12544" width="9.109375" style="677"/>
    <col min="12545" max="12545" width="1.88671875" style="677" customWidth="1"/>
    <col min="12546" max="12546" width="2.6640625" style="677" customWidth="1"/>
    <col min="12547" max="12562" width="12.44140625" style="677" customWidth="1"/>
    <col min="12563" max="12800" width="9.109375" style="677"/>
    <col min="12801" max="12801" width="1.88671875" style="677" customWidth="1"/>
    <col min="12802" max="12802" width="2.6640625" style="677" customWidth="1"/>
    <col min="12803" max="12818" width="12.44140625" style="677" customWidth="1"/>
    <col min="12819" max="13056" width="9.109375" style="677"/>
    <col min="13057" max="13057" width="1.88671875" style="677" customWidth="1"/>
    <col min="13058" max="13058" width="2.6640625" style="677" customWidth="1"/>
    <col min="13059" max="13074" width="12.44140625" style="677" customWidth="1"/>
    <col min="13075" max="13312" width="9.109375" style="677"/>
    <col min="13313" max="13313" width="1.88671875" style="677" customWidth="1"/>
    <col min="13314" max="13314" width="2.6640625" style="677" customWidth="1"/>
    <col min="13315" max="13330" width="12.44140625" style="677" customWidth="1"/>
    <col min="13331" max="13568" width="9.109375" style="677"/>
    <col min="13569" max="13569" width="1.88671875" style="677" customWidth="1"/>
    <col min="13570" max="13570" width="2.6640625" style="677" customWidth="1"/>
    <col min="13571" max="13586" width="12.44140625" style="677" customWidth="1"/>
    <col min="13587" max="13824" width="9.109375" style="677"/>
    <col min="13825" max="13825" width="1.88671875" style="677" customWidth="1"/>
    <col min="13826" max="13826" width="2.6640625" style="677" customWidth="1"/>
    <col min="13827" max="13842" width="12.44140625" style="677" customWidth="1"/>
    <col min="13843" max="14080" width="9.109375" style="677"/>
    <col min="14081" max="14081" width="1.88671875" style="677" customWidth="1"/>
    <col min="14082" max="14082" width="2.6640625" style="677" customWidth="1"/>
    <col min="14083" max="14098" width="12.44140625" style="677" customWidth="1"/>
    <col min="14099" max="14336" width="9.109375" style="677"/>
    <col min="14337" max="14337" width="1.88671875" style="677" customWidth="1"/>
    <col min="14338" max="14338" width="2.6640625" style="677" customWidth="1"/>
    <col min="14339" max="14354" width="12.44140625" style="677" customWidth="1"/>
    <col min="14355" max="14592" width="9.109375" style="677"/>
    <col min="14593" max="14593" width="1.88671875" style="677" customWidth="1"/>
    <col min="14594" max="14594" width="2.6640625" style="677" customWidth="1"/>
    <col min="14595" max="14610" width="12.44140625" style="677" customWidth="1"/>
    <col min="14611" max="14848" width="9.109375" style="677"/>
    <col min="14849" max="14849" width="1.88671875" style="677" customWidth="1"/>
    <col min="14850" max="14850" width="2.6640625" style="677" customWidth="1"/>
    <col min="14851" max="14866" width="12.44140625" style="677" customWidth="1"/>
    <col min="14867" max="15104" width="9.109375" style="677"/>
    <col min="15105" max="15105" width="1.88671875" style="677" customWidth="1"/>
    <col min="15106" max="15106" width="2.6640625" style="677" customWidth="1"/>
    <col min="15107" max="15122" width="12.44140625" style="677" customWidth="1"/>
    <col min="15123" max="15360" width="9.109375" style="677"/>
    <col min="15361" max="15361" width="1.88671875" style="677" customWidth="1"/>
    <col min="15362" max="15362" width="2.6640625" style="677" customWidth="1"/>
    <col min="15363" max="15378" width="12.44140625" style="677" customWidth="1"/>
    <col min="15379" max="15616" width="9.109375" style="677"/>
    <col min="15617" max="15617" width="1.88671875" style="677" customWidth="1"/>
    <col min="15618" max="15618" width="2.6640625" style="677" customWidth="1"/>
    <col min="15619" max="15634" width="12.44140625" style="677" customWidth="1"/>
    <col min="15635" max="15872" width="9.109375" style="677"/>
    <col min="15873" max="15873" width="1.88671875" style="677" customWidth="1"/>
    <col min="15874" max="15874" width="2.6640625" style="677" customWidth="1"/>
    <col min="15875" max="15890" width="12.44140625" style="677" customWidth="1"/>
    <col min="15891" max="16128" width="9.109375" style="677"/>
    <col min="16129" max="16129" width="1.88671875" style="677" customWidth="1"/>
    <col min="16130" max="16130" width="2.6640625" style="677" customWidth="1"/>
    <col min="16131" max="16146" width="12.44140625" style="677" customWidth="1"/>
    <col min="16147" max="16384" width="9.109375" style="677"/>
  </cols>
  <sheetData>
    <row r="1" spans="1:29" ht="74.25" customHeight="1">
      <c r="A1" s="786"/>
      <c r="B1" s="674"/>
      <c r="C1" s="674"/>
      <c r="D1" s="674"/>
      <c r="E1" s="674"/>
      <c r="F1" s="674"/>
      <c r="G1" s="675"/>
      <c r="H1" s="674"/>
      <c r="I1" s="674"/>
      <c r="J1" s="674"/>
      <c r="K1" s="674"/>
      <c r="L1" s="676"/>
    </row>
    <row r="2" spans="1:29" ht="28.8">
      <c r="A2" s="787"/>
      <c r="B2" s="678"/>
      <c r="C2" s="788" t="s">
        <v>136</v>
      </c>
      <c r="D2" s="788"/>
      <c r="E2" s="788"/>
      <c r="F2" s="788"/>
      <c r="G2" s="788"/>
      <c r="H2" s="788"/>
      <c r="I2" s="679"/>
      <c r="J2" s="679"/>
      <c r="K2" s="680"/>
      <c r="L2" s="681"/>
      <c r="M2" s="682"/>
      <c r="N2" s="682"/>
      <c r="O2" s="682"/>
      <c r="P2" s="682"/>
      <c r="Q2" s="682"/>
      <c r="R2" s="682"/>
      <c r="S2" s="682"/>
      <c r="T2" s="682"/>
      <c r="U2" s="682"/>
      <c r="V2" s="682"/>
      <c r="W2" s="682"/>
      <c r="X2" s="682"/>
      <c r="Y2" s="682"/>
      <c r="Z2" s="682"/>
      <c r="AA2" s="682"/>
      <c r="AB2" s="682"/>
      <c r="AC2" s="682"/>
    </row>
    <row r="3" spans="1:29" ht="18">
      <c r="A3" s="787"/>
      <c r="B3" s="680"/>
      <c r="C3" s="680"/>
      <c r="D3" s="789" t="s">
        <v>29</v>
      </c>
      <c r="E3" s="789"/>
      <c r="F3" s="789"/>
      <c r="G3" s="789"/>
      <c r="H3" s="680"/>
      <c r="I3" s="680"/>
      <c r="J3" s="680"/>
      <c r="K3" s="680"/>
      <c r="L3" s="681"/>
      <c r="M3" s="682"/>
      <c r="N3" s="682"/>
      <c r="O3" s="682"/>
      <c r="P3" s="682"/>
      <c r="Q3" s="682"/>
      <c r="R3" s="682"/>
      <c r="S3" s="682"/>
      <c r="T3" s="682"/>
      <c r="U3" s="682"/>
      <c r="V3" s="682"/>
      <c r="W3" s="682"/>
      <c r="X3" s="682"/>
      <c r="Y3" s="682"/>
      <c r="Z3" s="682"/>
      <c r="AA3" s="682"/>
      <c r="AB3" s="682"/>
      <c r="AC3" s="682"/>
    </row>
    <row r="4" spans="1:29">
      <c r="A4" s="787"/>
      <c r="B4" s="680"/>
      <c r="C4" s="680"/>
      <c r="D4" s="680"/>
      <c r="E4" s="680"/>
      <c r="F4" s="680"/>
      <c r="G4" s="680"/>
      <c r="H4" s="680"/>
      <c r="I4" s="680"/>
      <c r="J4" s="680"/>
      <c r="K4" s="680"/>
      <c r="L4" s="681"/>
      <c r="M4" s="682"/>
      <c r="N4" s="682"/>
      <c r="O4" s="682"/>
      <c r="P4" s="682"/>
      <c r="Q4" s="682"/>
      <c r="R4" s="682"/>
      <c r="S4" s="682"/>
      <c r="T4" s="682"/>
      <c r="U4" s="682"/>
      <c r="V4" s="682"/>
      <c r="W4" s="682"/>
      <c r="X4" s="682"/>
      <c r="Y4" s="682"/>
      <c r="Z4" s="682"/>
      <c r="AA4" s="682"/>
      <c r="AB4" s="682"/>
      <c r="AC4" s="682"/>
    </row>
    <row r="5" spans="1:29" ht="15.6">
      <c r="A5" s="787"/>
      <c r="B5" s="683"/>
      <c r="C5" s="790" t="s">
        <v>137</v>
      </c>
      <c r="D5" s="790"/>
      <c r="E5" s="790"/>
      <c r="F5" s="790"/>
      <c r="G5" s="790"/>
      <c r="H5" s="790"/>
      <c r="I5" s="680"/>
      <c r="J5" s="680"/>
      <c r="K5" s="680"/>
      <c r="L5" s="681"/>
      <c r="M5" s="682"/>
      <c r="N5" s="682"/>
      <c r="O5" s="682"/>
      <c r="P5" s="682"/>
      <c r="Q5" s="682"/>
      <c r="R5" s="682"/>
      <c r="S5" s="682"/>
      <c r="T5" s="682"/>
      <c r="U5" s="682"/>
      <c r="V5" s="682"/>
      <c r="W5" s="682"/>
      <c r="X5" s="682"/>
      <c r="Y5" s="682"/>
      <c r="Z5" s="682"/>
      <c r="AA5" s="682"/>
      <c r="AB5" s="682"/>
      <c r="AC5" s="682"/>
    </row>
    <row r="6" spans="1:29" ht="13.8" thickBot="1">
      <c r="A6" s="787"/>
      <c r="B6" s="680"/>
      <c r="C6" s="680"/>
      <c r="D6" s="680"/>
      <c r="E6" s="680"/>
      <c r="F6" s="680"/>
      <c r="G6" s="680"/>
      <c r="H6" s="680"/>
      <c r="I6" s="680"/>
      <c r="J6" s="680"/>
      <c r="K6" s="680"/>
      <c r="L6" s="681"/>
      <c r="M6" s="682"/>
      <c r="N6" s="682"/>
      <c r="O6" s="682"/>
      <c r="P6" s="682"/>
      <c r="Q6" s="682"/>
      <c r="R6" s="682"/>
      <c r="S6" s="682"/>
      <c r="T6" s="682"/>
      <c r="U6" s="682"/>
      <c r="V6" s="682"/>
      <c r="W6" s="682"/>
      <c r="X6" s="682"/>
      <c r="Y6" s="682"/>
      <c r="Z6" s="682"/>
      <c r="AA6" s="682"/>
      <c r="AB6" s="682"/>
      <c r="AC6" s="682"/>
    </row>
    <row r="7" spans="1:29" ht="25.5" customHeight="1" thickBot="1">
      <c r="A7" s="787"/>
      <c r="B7" s="684"/>
      <c r="C7" s="685"/>
      <c r="D7" s="684"/>
      <c r="E7" s="686">
        <v>2015</v>
      </c>
      <c r="F7" s="687">
        <v>2014</v>
      </c>
      <c r="G7" s="688" t="s">
        <v>8</v>
      </c>
      <c r="H7" s="680"/>
      <c r="I7" s="680"/>
      <c r="J7" s="680"/>
      <c r="K7" s="684"/>
      <c r="L7" s="689"/>
      <c r="M7" s="690"/>
      <c r="N7" s="691"/>
      <c r="O7" s="682"/>
      <c r="P7" s="682"/>
      <c r="Q7" s="682"/>
      <c r="R7" s="682"/>
      <c r="S7" s="682"/>
      <c r="T7" s="682"/>
      <c r="U7" s="682"/>
      <c r="V7" s="682"/>
      <c r="W7" s="682"/>
      <c r="X7" s="682"/>
      <c r="Y7" s="682"/>
      <c r="Z7" s="682"/>
      <c r="AA7" s="682"/>
      <c r="AB7" s="682"/>
      <c r="AC7" s="682"/>
    </row>
    <row r="8" spans="1:29" ht="25.5" customHeight="1" thickBot="1">
      <c r="A8" s="787"/>
      <c r="B8" s="692"/>
      <c r="C8" s="693"/>
      <c r="D8" s="694" t="s">
        <v>138</v>
      </c>
      <c r="E8" s="695">
        <f>'REG+OCC BY CLASS JANUARY 2015'!K6</f>
        <v>0.68875103629053513</v>
      </c>
      <c r="F8" s="696">
        <f>'REG+OCC BY CLASS JANUARY 2015'!L6</f>
        <v>0.69591907272452891</v>
      </c>
      <c r="G8" s="697">
        <f>'REG+OCC BY CLASS JANUARY 2015'!M6</f>
        <v>-0.70000000000000007</v>
      </c>
      <c r="H8" s="680"/>
      <c r="I8" s="680"/>
      <c r="J8" s="680"/>
      <c r="K8" s="692"/>
      <c r="L8" s="698"/>
      <c r="M8" s="699"/>
      <c r="N8" s="700"/>
      <c r="O8" s="682"/>
      <c r="P8" s="682"/>
      <c r="Q8" s="682"/>
      <c r="R8" s="682"/>
      <c r="S8" s="682"/>
      <c r="T8" s="682"/>
      <c r="U8" s="682"/>
      <c r="V8" s="682"/>
      <c r="W8" s="682"/>
      <c r="X8" s="682"/>
      <c r="Y8" s="682"/>
      <c r="Z8" s="682"/>
      <c r="AA8" s="682"/>
      <c r="AB8" s="682"/>
      <c r="AC8" s="682"/>
    </row>
    <row r="9" spans="1:29" ht="17.25" customHeight="1" thickBot="1">
      <c r="A9" s="787"/>
      <c r="B9" s="692"/>
      <c r="C9" s="693"/>
      <c r="D9" s="701"/>
      <c r="E9" s="702"/>
      <c r="F9" s="702"/>
      <c r="G9" s="703"/>
      <c r="H9" s="680"/>
      <c r="I9" s="680"/>
      <c r="J9" s="680"/>
      <c r="K9" s="692"/>
      <c r="L9" s="698"/>
      <c r="M9" s="699"/>
      <c r="N9" s="700"/>
      <c r="O9" s="682"/>
      <c r="P9" s="682"/>
      <c r="Q9" s="682"/>
      <c r="R9" s="682"/>
      <c r="S9" s="682"/>
      <c r="T9" s="682"/>
      <c r="U9" s="682"/>
      <c r="V9" s="682"/>
      <c r="W9" s="682"/>
      <c r="X9" s="682"/>
      <c r="Y9" s="682"/>
      <c r="Z9" s="682"/>
      <c r="AA9" s="682"/>
      <c r="AB9" s="682"/>
      <c r="AC9" s="682"/>
    </row>
    <row r="10" spans="1:29" ht="25.5" customHeight="1" thickBot="1">
      <c r="A10" s="787"/>
      <c r="B10" s="692"/>
      <c r="C10" s="693"/>
      <c r="D10" s="704"/>
      <c r="E10" s="686">
        <v>2015</v>
      </c>
      <c r="F10" s="687">
        <v>2014</v>
      </c>
      <c r="G10" s="688" t="s">
        <v>8</v>
      </c>
      <c r="H10" s="680"/>
      <c r="I10" s="680"/>
      <c r="J10" s="680"/>
      <c r="K10" s="692"/>
      <c r="L10" s="698"/>
      <c r="M10" s="699"/>
      <c r="N10" s="700"/>
      <c r="O10" s="682"/>
      <c r="P10" s="682"/>
      <c r="Q10" s="682"/>
      <c r="R10" s="682"/>
      <c r="S10" s="682"/>
      <c r="T10" s="682"/>
      <c r="U10" s="682"/>
      <c r="V10" s="682"/>
      <c r="W10" s="682"/>
      <c r="X10" s="682"/>
      <c r="Y10" s="682"/>
      <c r="Z10" s="682"/>
      <c r="AA10" s="682"/>
      <c r="AB10" s="682"/>
      <c r="AC10" s="682"/>
    </row>
    <row r="11" spans="1:29" ht="25.5" customHeight="1" thickBot="1">
      <c r="A11" s="787"/>
      <c r="B11" s="692"/>
      <c r="C11" s="705"/>
      <c r="D11" s="706" t="s">
        <v>139</v>
      </c>
      <c r="E11" s="707">
        <f>'ARR$ JANUARY 2015'!C21</f>
        <v>172.93600000000004</v>
      </c>
      <c r="F11" s="708">
        <f>'ARR$ JANUARY 2015'!D21</f>
        <v>167.09792452830183</v>
      </c>
      <c r="G11" s="709">
        <f>'ARR$ JANUARY 2015'!E21</f>
        <v>3.4938048980431194E-2</v>
      </c>
      <c r="H11" s="680"/>
      <c r="I11" s="680"/>
      <c r="J11" s="680"/>
      <c r="K11" s="692"/>
      <c r="L11" s="710"/>
      <c r="M11" s="711"/>
      <c r="N11" s="700"/>
      <c r="O11" s="682"/>
      <c r="P11" s="682"/>
      <c r="Q11" s="682"/>
      <c r="R11" s="682"/>
      <c r="S11" s="682"/>
      <c r="T11" s="682"/>
      <c r="U11" s="682"/>
      <c r="V11" s="682"/>
      <c r="W11" s="682"/>
      <c r="X11" s="682"/>
      <c r="Y11" s="682"/>
      <c r="Z11" s="682"/>
      <c r="AA11" s="682"/>
      <c r="AB11" s="682"/>
      <c r="AC11" s="682"/>
    </row>
    <row r="12" spans="1:29" ht="21" customHeight="1">
      <c r="A12" s="787"/>
      <c r="B12" s="692"/>
      <c r="C12" s="705"/>
      <c r="D12" s="692"/>
      <c r="E12" s="712"/>
      <c r="F12" s="712"/>
      <c r="G12" s="713"/>
      <c r="H12" s="680"/>
      <c r="I12" s="680"/>
      <c r="J12" s="680"/>
      <c r="K12" s="692"/>
      <c r="L12" s="710"/>
      <c r="M12" s="711"/>
      <c r="N12" s="700"/>
      <c r="O12" s="682"/>
      <c r="P12" s="682"/>
      <c r="Q12" s="682"/>
      <c r="R12" s="682"/>
      <c r="S12" s="682"/>
      <c r="T12" s="682"/>
      <c r="U12" s="682"/>
      <c r="V12" s="682"/>
      <c r="W12" s="682"/>
      <c r="X12" s="682"/>
      <c r="Y12" s="682"/>
      <c r="Z12" s="682"/>
      <c r="AA12" s="682"/>
      <c r="AB12" s="682"/>
      <c r="AC12" s="682"/>
    </row>
    <row r="13" spans="1:29" ht="25.5" customHeight="1" thickBot="1">
      <c r="A13" s="787"/>
      <c r="B13" s="692"/>
      <c r="C13" s="705"/>
      <c r="D13" s="692"/>
      <c r="E13" s="791" t="s">
        <v>185</v>
      </c>
      <c r="F13" s="792"/>
      <c r="G13" s="792"/>
      <c r="H13" s="680"/>
      <c r="I13" s="680"/>
      <c r="J13" s="680"/>
      <c r="K13" s="692"/>
      <c r="L13" s="710"/>
      <c r="M13" s="711"/>
      <c r="N13" s="700"/>
      <c r="O13" s="682"/>
      <c r="P13" s="682"/>
      <c r="Q13" s="682"/>
      <c r="R13" s="682"/>
      <c r="S13" s="682"/>
      <c r="T13" s="682"/>
      <c r="U13" s="682"/>
      <c r="V13" s="682"/>
      <c r="W13" s="682"/>
      <c r="X13" s="682"/>
      <c r="Y13" s="682"/>
      <c r="Z13" s="682"/>
      <c r="AA13" s="682"/>
      <c r="AB13" s="682"/>
      <c r="AC13" s="682"/>
    </row>
    <row r="14" spans="1:29" ht="25.5" customHeight="1" thickBot="1">
      <c r="A14" s="787"/>
      <c r="B14" s="692"/>
      <c r="C14" s="705"/>
      <c r="D14" s="704"/>
      <c r="E14" s="686">
        <v>2015</v>
      </c>
      <c r="F14" s="687">
        <v>2014</v>
      </c>
      <c r="G14" s="688" t="s">
        <v>8</v>
      </c>
      <c r="H14" s="680"/>
      <c r="I14" s="680"/>
      <c r="J14" s="680"/>
      <c r="K14" s="692"/>
      <c r="L14" s="710"/>
      <c r="M14" s="711"/>
      <c r="N14" s="700"/>
      <c r="O14" s="682"/>
      <c r="P14" s="682"/>
      <c r="Q14" s="682"/>
      <c r="R14" s="682"/>
      <c r="S14" s="682"/>
      <c r="T14" s="682"/>
      <c r="U14" s="682"/>
      <c r="V14" s="682"/>
      <c r="W14" s="682"/>
      <c r="X14" s="682"/>
      <c r="Y14" s="682"/>
      <c r="Z14" s="682"/>
      <c r="AA14" s="682"/>
      <c r="AB14" s="682"/>
      <c r="AC14" s="682"/>
    </row>
    <row r="15" spans="1:29" ht="25.5" customHeight="1" thickBot="1">
      <c r="A15" s="787"/>
      <c r="B15" s="692"/>
      <c r="C15" s="705"/>
      <c r="D15" s="694" t="s">
        <v>138</v>
      </c>
      <c r="E15" s="714">
        <f>'REG+OCC BY CLASS FY 14-15'!K6</f>
        <v>0.67100000000000004</v>
      </c>
      <c r="F15" s="715">
        <f>'REG+OCC BY CLASS FY 14-15'!L6</f>
        <v>0.67500000000000004</v>
      </c>
      <c r="G15" s="716">
        <f>'REG+OCC BY CLASS FY 14-15'!M6</f>
        <v>-0.4</v>
      </c>
      <c r="H15" s="680"/>
      <c r="I15" s="680"/>
      <c r="J15" s="680"/>
      <c r="K15" s="692"/>
      <c r="L15" s="710"/>
      <c r="M15" s="711"/>
      <c r="N15" s="700"/>
      <c r="O15" s="682"/>
      <c r="P15" s="682"/>
      <c r="Q15" s="682"/>
      <c r="R15" s="682"/>
      <c r="S15" s="682"/>
      <c r="T15" s="682"/>
      <c r="U15" s="682"/>
      <c r="V15" s="682"/>
      <c r="W15" s="682"/>
      <c r="X15" s="682"/>
      <c r="Y15" s="682"/>
      <c r="Z15" s="682"/>
      <c r="AA15" s="682"/>
      <c r="AB15" s="682"/>
      <c r="AC15" s="682"/>
    </row>
    <row r="16" spans="1:29" ht="25.5" customHeight="1" thickBot="1">
      <c r="A16" s="787"/>
      <c r="B16" s="692"/>
      <c r="C16" s="705"/>
      <c r="D16" s="706" t="s">
        <v>139</v>
      </c>
      <c r="E16" s="717">
        <f>'ARR$ BY REGION FY 14-15'!O21</f>
        <v>146.72999999999999</v>
      </c>
      <c r="F16" s="717">
        <f>'ARR$ BY REGION FY 14-15'!O45</f>
        <v>141.66999999999999</v>
      </c>
      <c r="G16" s="718">
        <f>'ARR$ BY REGION FY 14-15'!O69</f>
        <v>3.5716806663372645E-2</v>
      </c>
      <c r="H16" s="680"/>
      <c r="I16" s="680"/>
      <c r="J16" s="680"/>
      <c r="K16" s="692"/>
      <c r="L16" s="710"/>
      <c r="M16" s="711"/>
      <c r="N16" s="700"/>
      <c r="O16" s="682"/>
      <c r="P16" s="682"/>
      <c r="Q16" s="682"/>
      <c r="R16" s="682"/>
      <c r="S16" s="682"/>
      <c r="T16" s="682"/>
      <c r="U16" s="682"/>
      <c r="V16" s="682"/>
      <c r="W16" s="682"/>
      <c r="X16" s="682"/>
      <c r="Y16" s="682"/>
      <c r="Z16" s="682"/>
      <c r="AA16" s="682"/>
      <c r="AB16" s="682"/>
      <c r="AC16" s="682"/>
    </row>
    <row r="17" spans="1:32" ht="21" customHeight="1">
      <c r="A17" s="787"/>
      <c r="B17" s="719"/>
      <c r="C17" s="719"/>
      <c r="D17" s="719"/>
      <c r="E17" s="719"/>
      <c r="F17" s="719"/>
      <c r="G17" s="719"/>
      <c r="H17" s="719"/>
      <c r="I17" s="680"/>
      <c r="J17" s="680"/>
      <c r="K17" s="680"/>
      <c r="L17" s="681"/>
      <c r="M17" s="682"/>
      <c r="N17" s="720"/>
      <c r="O17" s="682"/>
      <c r="P17" s="682"/>
      <c r="Q17" s="682"/>
      <c r="R17" s="682"/>
      <c r="S17" s="682"/>
      <c r="T17" s="682"/>
      <c r="U17" s="682"/>
      <c r="V17" s="682"/>
      <c r="W17" s="682"/>
      <c r="X17" s="682"/>
      <c r="Y17" s="682"/>
      <c r="Z17" s="682"/>
      <c r="AA17" s="682"/>
      <c r="AB17" s="682"/>
      <c r="AC17" s="682"/>
    </row>
    <row r="18" spans="1:32" ht="27" customHeight="1" thickBot="1">
      <c r="A18" s="787"/>
      <c r="B18" s="719"/>
      <c r="C18" s="719"/>
      <c r="D18" s="719"/>
      <c r="E18" s="793" t="s">
        <v>185</v>
      </c>
      <c r="F18" s="794"/>
      <c r="G18" s="794"/>
      <c r="H18" s="719"/>
      <c r="I18" s="680"/>
      <c r="J18" s="680"/>
      <c r="K18" s="680"/>
      <c r="L18" s="681"/>
      <c r="M18" s="682"/>
      <c r="N18" s="682"/>
      <c r="O18" s="682"/>
      <c r="P18" s="682"/>
      <c r="Q18" s="682"/>
      <c r="R18" s="682"/>
      <c r="S18" s="682"/>
      <c r="T18" s="682"/>
      <c r="U18" s="682"/>
      <c r="V18" s="682"/>
      <c r="W18" s="682"/>
      <c r="X18" s="682"/>
      <c r="Y18" s="682"/>
      <c r="Z18" s="682"/>
      <c r="AA18" s="682"/>
      <c r="AB18" s="682"/>
      <c r="AC18" s="682"/>
      <c r="AD18" s="682"/>
      <c r="AE18" s="682"/>
      <c r="AF18" s="682"/>
    </row>
    <row r="19" spans="1:32" ht="25.5" customHeight="1" thickBot="1">
      <c r="A19" s="787"/>
      <c r="B19" s="719"/>
      <c r="C19" s="719"/>
      <c r="D19" s="704"/>
      <c r="E19" s="686">
        <v>2015</v>
      </c>
      <c r="F19" s="687">
        <v>2014</v>
      </c>
      <c r="G19" s="688" t="s">
        <v>8</v>
      </c>
      <c r="H19" s="719"/>
      <c r="I19" s="680"/>
      <c r="J19" s="680"/>
      <c r="K19" s="680"/>
      <c r="L19" s="681"/>
      <c r="M19" s="682"/>
      <c r="N19" s="682"/>
      <c r="O19" s="682"/>
      <c r="P19" s="682"/>
      <c r="Q19" s="682"/>
      <c r="R19" s="682"/>
      <c r="S19" s="682"/>
      <c r="T19" s="682"/>
      <c r="U19" s="682"/>
      <c r="V19" s="682"/>
      <c r="W19" s="682"/>
      <c r="X19" s="682"/>
      <c r="Y19" s="682"/>
      <c r="Z19" s="682"/>
      <c r="AA19" s="682"/>
      <c r="AB19" s="682"/>
      <c r="AC19" s="682"/>
      <c r="AD19" s="682"/>
      <c r="AE19" s="682"/>
      <c r="AF19" s="682"/>
    </row>
    <row r="20" spans="1:32" ht="31.5" customHeight="1" thickBot="1">
      <c r="A20" s="787"/>
      <c r="B20" s="719"/>
      <c r="C20" s="719"/>
      <c r="D20" s="721" t="s">
        <v>140</v>
      </c>
      <c r="E20" s="722">
        <f>'REG+OCC BY CLASS FY 14-15'!N6</f>
        <v>1921578</v>
      </c>
      <c r="F20" s="723">
        <f>'REG+OCC BY CLASS FY 14-15'!O6</f>
        <v>1889212</v>
      </c>
      <c r="G20" s="709">
        <f>'REG+OCC BY CLASS FY 14-15'!P6</f>
        <v>1.7132010594893533E-2</v>
      </c>
      <c r="H20" s="719"/>
      <c r="I20" s="680"/>
      <c r="J20" s="680"/>
      <c r="K20" s="680"/>
      <c r="L20" s="681"/>
      <c r="M20" s="682"/>
      <c r="N20" s="682"/>
      <c r="O20" s="682"/>
      <c r="P20" s="682"/>
      <c r="Q20" s="682"/>
      <c r="R20" s="682"/>
      <c r="S20" s="682"/>
      <c r="T20" s="682"/>
      <c r="U20" s="682"/>
      <c r="V20" s="682"/>
      <c r="W20" s="682"/>
      <c r="X20" s="682"/>
      <c r="Y20" s="682"/>
      <c r="Z20" s="682"/>
      <c r="AA20" s="682"/>
      <c r="AB20" s="682"/>
      <c r="AC20" s="682"/>
      <c r="AD20" s="682"/>
      <c r="AE20" s="682"/>
      <c r="AF20" s="682"/>
    </row>
    <row r="21" spans="1:32" ht="30" customHeight="1" thickBot="1">
      <c r="A21" s="787"/>
      <c r="B21" s="719"/>
      <c r="C21" s="719"/>
      <c r="D21" s="706" t="s">
        <v>141</v>
      </c>
      <c r="E21" s="724">
        <f>'REG+OCC BY CLASS FY 14-15'!Q6</f>
        <v>2864573</v>
      </c>
      <c r="F21" s="724">
        <f>'REG+OCC BY CLASS FY 14-15'!R6</f>
        <v>2799675</v>
      </c>
      <c r="G21" s="718">
        <f>'REG+OCC BY CLASS FY 14-15'!S6</f>
        <v>2.3180547742148644E-2</v>
      </c>
      <c r="H21" s="719"/>
      <c r="I21" s="725"/>
      <c r="J21" s="680"/>
      <c r="K21" s="680"/>
      <c r="L21" s="681"/>
      <c r="M21" s="682"/>
      <c r="N21" s="682"/>
      <c r="O21" s="682"/>
      <c r="P21" s="682"/>
      <c r="Q21" s="682"/>
      <c r="R21" s="682"/>
      <c r="S21" s="682"/>
      <c r="T21" s="682"/>
      <c r="U21" s="682"/>
      <c r="V21" s="682"/>
      <c r="W21" s="682"/>
      <c r="X21" s="682"/>
      <c r="Y21" s="682"/>
      <c r="Z21" s="682"/>
      <c r="AA21" s="682"/>
      <c r="AB21" s="682"/>
      <c r="AC21" s="682"/>
      <c r="AD21" s="682"/>
      <c r="AE21" s="682"/>
      <c r="AF21" s="682"/>
    </row>
    <row r="22" spans="1:32">
      <c r="A22" s="787"/>
      <c r="B22" s="719"/>
      <c r="C22" s="719"/>
      <c r="D22" s="719"/>
      <c r="E22" s="719"/>
      <c r="F22" s="719"/>
      <c r="G22" s="719"/>
      <c r="H22" s="719"/>
      <c r="I22" s="680"/>
      <c r="J22" s="680"/>
      <c r="K22" s="680"/>
      <c r="L22" s="681"/>
      <c r="M22" s="682"/>
      <c r="N22" s="682"/>
      <c r="O22" s="682"/>
      <c r="P22" s="682"/>
      <c r="Q22" s="682"/>
      <c r="R22" s="682"/>
      <c r="S22" s="682"/>
      <c r="T22" s="682"/>
      <c r="U22" s="682"/>
      <c r="V22" s="682"/>
      <c r="W22" s="682"/>
      <c r="X22" s="682"/>
      <c r="Y22" s="682"/>
      <c r="Z22" s="682"/>
      <c r="AA22" s="682"/>
      <c r="AB22" s="682"/>
      <c r="AC22" s="682"/>
      <c r="AD22" s="682"/>
      <c r="AE22" s="682"/>
      <c r="AF22" s="682"/>
    </row>
    <row r="23" spans="1:32" ht="24" customHeight="1">
      <c r="A23" s="787"/>
      <c r="B23" s="726"/>
      <c r="C23" s="795" t="s">
        <v>142</v>
      </c>
      <c r="D23" s="795"/>
      <c r="E23" s="795"/>
      <c r="F23" s="795"/>
      <c r="G23" s="795"/>
      <c r="H23" s="795"/>
      <c r="I23" s="680"/>
      <c r="J23" s="680"/>
      <c r="K23" s="680"/>
      <c r="L23" s="681"/>
      <c r="M23" s="682"/>
      <c r="N23" s="682"/>
      <c r="O23" s="682"/>
      <c r="P23" s="682"/>
      <c r="Q23" s="682"/>
      <c r="R23" s="682"/>
      <c r="S23" s="682"/>
      <c r="T23" s="682"/>
      <c r="U23" s="682"/>
      <c r="V23" s="682"/>
      <c r="W23" s="682"/>
      <c r="X23" s="682"/>
      <c r="Y23" s="682"/>
      <c r="Z23" s="682"/>
      <c r="AA23" s="682"/>
      <c r="AB23" s="682"/>
      <c r="AC23" s="682"/>
      <c r="AD23" s="682"/>
      <c r="AE23" s="682"/>
      <c r="AF23" s="682"/>
    </row>
    <row r="24" spans="1:32" ht="13.5" customHeight="1">
      <c r="A24" s="787"/>
      <c r="B24" s="680"/>
      <c r="C24" s="796" t="s">
        <v>143</v>
      </c>
      <c r="D24" s="796"/>
      <c r="E24" s="796"/>
      <c r="F24" s="796"/>
      <c r="G24" s="796"/>
      <c r="H24" s="796"/>
      <c r="I24" s="796"/>
      <c r="J24" s="680"/>
      <c r="K24" s="680"/>
      <c r="L24" s="681"/>
      <c r="M24" s="682"/>
      <c r="N24" s="682"/>
      <c r="O24" s="682"/>
      <c r="P24" s="682"/>
      <c r="Q24" s="682"/>
      <c r="R24" s="682"/>
      <c r="S24" s="682"/>
      <c r="T24" s="682"/>
      <c r="U24" s="682"/>
      <c r="V24" s="682"/>
      <c r="W24" s="682"/>
      <c r="X24" s="682"/>
      <c r="Y24" s="682"/>
      <c r="Z24" s="682"/>
      <c r="AA24" s="682"/>
      <c r="AB24" s="682"/>
      <c r="AC24" s="682"/>
      <c r="AD24" s="682"/>
      <c r="AE24" s="682"/>
      <c r="AF24" s="682"/>
    </row>
    <row r="25" spans="1:32" ht="12" customHeight="1">
      <c r="A25" s="787"/>
      <c r="B25" s="680"/>
      <c r="C25" s="797" t="s">
        <v>144</v>
      </c>
      <c r="D25" s="797"/>
      <c r="E25" s="680"/>
      <c r="F25" s="680"/>
      <c r="G25" s="680"/>
      <c r="H25" s="680"/>
      <c r="I25" s="680"/>
      <c r="J25" s="680"/>
      <c r="K25" s="680"/>
      <c r="L25" s="681"/>
      <c r="M25" s="682"/>
      <c r="N25" s="682"/>
      <c r="O25" s="682"/>
      <c r="P25" s="682"/>
      <c r="Q25" s="682"/>
      <c r="R25" s="682"/>
      <c r="S25" s="682"/>
      <c r="T25" s="682"/>
      <c r="U25" s="682"/>
      <c r="V25" s="682"/>
      <c r="W25" s="682"/>
      <c r="X25" s="682"/>
      <c r="Y25" s="682"/>
      <c r="Z25" s="682"/>
      <c r="AA25" s="682"/>
      <c r="AB25" s="682"/>
      <c r="AC25" s="682"/>
      <c r="AD25" s="682"/>
      <c r="AE25" s="682"/>
      <c r="AF25" s="682"/>
    </row>
    <row r="26" spans="1:32" ht="15" customHeight="1" thickBot="1">
      <c r="A26" s="787"/>
      <c r="B26" s="727"/>
      <c r="C26" s="728"/>
      <c r="D26" s="728"/>
      <c r="E26" s="728"/>
      <c r="F26" s="728"/>
      <c r="G26" s="728"/>
      <c r="H26" s="728"/>
      <c r="I26" s="680"/>
      <c r="J26" s="680"/>
      <c r="K26" s="680"/>
      <c r="L26" s="681"/>
      <c r="M26" s="682"/>
      <c r="N26" s="682"/>
      <c r="O26" s="720"/>
      <c r="P26" s="682"/>
      <c r="Q26" s="682"/>
      <c r="R26" s="682"/>
      <c r="S26" s="682"/>
      <c r="T26" s="682"/>
      <c r="U26" s="682"/>
      <c r="V26" s="682"/>
      <c r="W26" s="682"/>
      <c r="X26" s="682"/>
      <c r="Y26" s="682"/>
      <c r="Z26" s="682"/>
      <c r="AA26" s="682"/>
      <c r="AB26" s="682"/>
      <c r="AC26" s="682"/>
      <c r="AD26" s="682"/>
      <c r="AE26" s="682"/>
      <c r="AF26" s="682"/>
    </row>
    <row r="27" spans="1:32" ht="15" customHeight="1" thickTop="1">
      <c r="A27" s="787"/>
      <c r="B27" s="798" t="s">
        <v>187</v>
      </c>
      <c r="C27" s="799"/>
      <c r="D27" s="799"/>
      <c r="E27" s="799"/>
      <c r="F27" s="799"/>
      <c r="G27" s="799"/>
      <c r="H27" s="800"/>
      <c r="I27" s="680"/>
      <c r="J27" s="680"/>
      <c r="K27" s="680"/>
      <c r="L27" s="681"/>
      <c r="M27" s="682"/>
      <c r="N27" s="682"/>
      <c r="O27" s="682"/>
      <c r="P27" s="682"/>
      <c r="Q27" s="682"/>
      <c r="R27" s="682"/>
      <c r="S27" s="682"/>
      <c r="T27" s="682"/>
      <c r="U27" s="682"/>
      <c r="V27" s="682"/>
      <c r="W27" s="682"/>
      <c r="X27" s="682"/>
      <c r="Y27" s="682"/>
      <c r="Z27" s="682"/>
      <c r="AA27" s="682"/>
      <c r="AB27" s="682"/>
      <c r="AC27" s="682"/>
      <c r="AD27" s="682"/>
      <c r="AE27" s="682"/>
      <c r="AF27" s="682"/>
    </row>
    <row r="28" spans="1:32" ht="15" customHeight="1">
      <c r="A28" s="787"/>
      <c r="B28" s="801"/>
      <c r="C28" s="802"/>
      <c r="D28" s="802"/>
      <c r="E28" s="802"/>
      <c r="F28" s="802"/>
      <c r="G28" s="802"/>
      <c r="H28" s="803"/>
      <c r="I28" s="680"/>
      <c r="J28" s="680"/>
      <c r="K28" s="680"/>
      <c r="L28" s="681"/>
      <c r="M28" s="682"/>
      <c r="N28" s="682"/>
      <c r="O28" s="682"/>
      <c r="P28" s="682"/>
      <c r="Q28" s="682"/>
      <c r="R28" s="682"/>
      <c r="S28" s="682"/>
      <c r="T28" s="682"/>
      <c r="U28" s="682"/>
      <c r="V28" s="682"/>
      <c r="W28" s="682"/>
      <c r="X28" s="682"/>
      <c r="Y28" s="682"/>
      <c r="Z28" s="682"/>
      <c r="AA28" s="682"/>
      <c r="AB28" s="682"/>
      <c r="AC28" s="682"/>
      <c r="AD28" s="682"/>
      <c r="AE28" s="682"/>
      <c r="AF28" s="682"/>
    </row>
    <row r="29" spans="1:32" ht="15" customHeight="1">
      <c r="A29" s="787"/>
      <c r="B29" s="801"/>
      <c r="C29" s="802"/>
      <c r="D29" s="802"/>
      <c r="E29" s="802"/>
      <c r="F29" s="802"/>
      <c r="G29" s="802"/>
      <c r="H29" s="803"/>
      <c r="I29" s="680"/>
      <c r="J29" s="680"/>
      <c r="K29" s="680"/>
      <c r="L29" s="681"/>
      <c r="M29" s="682"/>
      <c r="N29" s="729"/>
      <c r="O29" s="682"/>
      <c r="P29" s="682"/>
      <c r="Q29" s="682"/>
      <c r="R29" s="682"/>
      <c r="S29" s="682"/>
      <c r="T29" s="682"/>
      <c r="U29" s="682"/>
      <c r="V29" s="682"/>
      <c r="W29" s="682"/>
      <c r="X29" s="682"/>
      <c r="Y29" s="682"/>
      <c r="Z29" s="682"/>
      <c r="AA29" s="682"/>
      <c r="AB29" s="682"/>
      <c r="AC29" s="682"/>
      <c r="AD29" s="682"/>
      <c r="AE29" s="682"/>
      <c r="AF29" s="682"/>
    </row>
    <row r="30" spans="1:32" ht="15" customHeight="1">
      <c r="A30" s="787"/>
      <c r="B30" s="801"/>
      <c r="C30" s="802"/>
      <c r="D30" s="802"/>
      <c r="E30" s="802"/>
      <c r="F30" s="802"/>
      <c r="G30" s="802"/>
      <c r="H30" s="803"/>
      <c r="I30" s="680"/>
      <c r="J30" s="680"/>
      <c r="K30" s="680"/>
      <c r="L30" s="681"/>
      <c r="M30" s="682"/>
      <c r="N30" s="682"/>
      <c r="O30" s="682"/>
      <c r="P30" s="682"/>
      <c r="Q30" s="682"/>
      <c r="R30" s="682"/>
      <c r="S30" s="682"/>
      <c r="T30" s="682"/>
      <c r="U30" s="682"/>
      <c r="V30" s="682"/>
      <c r="W30" s="682"/>
      <c r="X30" s="682"/>
      <c r="Y30" s="682"/>
      <c r="Z30" s="682"/>
      <c r="AA30" s="682"/>
      <c r="AB30" s="682"/>
      <c r="AC30" s="682"/>
      <c r="AD30" s="682"/>
      <c r="AE30" s="682"/>
      <c r="AF30" s="682"/>
    </row>
    <row r="31" spans="1:32" ht="15" customHeight="1">
      <c r="A31" s="787"/>
      <c r="B31" s="801"/>
      <c r="C31" s="802"/>
      <c r="D31" s="802"/>
      <c r="E31" s="802"/>
      <c r="F31" s="802"/>
      <c r="G31" s="802"/>
      <c r="H31" s="803"/>
      <c r="I31" s="680"/>
      <c r="J31" s="680"/>
      <c r="K31" s="680"/>
      <c r="L31" s="681"/>
      <c r="M31" s="682"/>
      <c r="N31" s="720"/>
      <c r="O31" s="682"/>
      <c r="P31" s="682"/>
      <c r="Q31" s="682"/>
      <c r="R31" s="682"/>
      <c r="S31" s="682"/>
      <c r="T31" s="682"/>
      <c r="U31" s="682"/>
      <c r="V31" s="682"/>
      <c r="W31" s="682"/>
      <c r="X31" s="682"/>
      <c r="Y31" s="682"/>
      <c r="Z31" s="682"/>
      <c r="AA31" s="682"/>
      <c r="AB31" s="682"/>
      <c r="AC31" s="682"/>
      <c r="AD31" s="682"/>
      <c r="AE31" s="682"/>
      <c r="AF31" s="682"/>
    </row>
    <row r="32" spans="1:32" ht="14.25" customHeight="1">
      <c r="A32" s="787"/>
      <c r="B32" s="801"/>
      <c r="C32" s="802"/>
      <c r="D32" s="802"/>
      <c r="E32" s="802"/>
      <c r="F32" s="802"/>
      <c r="G32" s="802"/>
      <c r="H32" s="803"/>
      <c r="I32" s="680"/>
      <c r="J32" s="680"/>
      <c r="K32" s="680"/>
      <c r="L32" s="681"/>
      <c r="M32" s="682"/>
      <c r="N32" s="682"/>
      <c r="O32" s="682"/>
      <c r="P32" s="682"/>
      <c r="Q32" s="682"/>
      <c r="R32" s="682"/>
      <c r="S32" s="682"/>
      <c r="T32" s="682"/>
      <c r="U32" s="682"/>
      <c r="V32" s="682"/>
      <c r="W32" s="682"/>
      <c r="X32" s="682"/>
      <c r="Y32" s="682"/>
      <c r="Z32" s="682"/>
      <c r="AA32" s="682"/>
      <c r="AB32" s="682"/>
      <c r="AC32" s="682"/>
      <c r="AD32" s="682"/>
      <c r="AE32" s="682"/>
      <c r="AF32" s="682"/>
    </row>
    <row r="33" spans="1:32">
      <c r="A33" s="730"/>
      <c r="B33" s="801"/>
      <c r="C33" s="802"/>
      <c r="D33" s="802"/>
      <c r="E33" s="802"/>
      <c r="F33" s="802"/>
      <c r="G33" s="802"/>
      <c r="H33" s="803"/>
      <c r="I33" s="731"/>
      <c r="J33" s="731"/>
      <c r="K33" s="731"/>
      <c r="L33" s="732"/>
      <c r="M33" s="682"/>
      <c r="N33" s="720"/>
      <c r="O33" s="682"/>
      <c r="P33" s="682"/>
      <c r="Q33" s="682"/>
      <c r="R33" s="682"/>
      <c r="S33" s="682"/>
      <c r="T33" s="682"/>
      <c r="U33" s="682"/>
      <c r="V33" s="682"/>
      <c r="W33" s="682"/>
      <c r="X33" s="682"/>
      <c r="Y33" s="682"/>
      <c r="Z33" s="682"/>
      <c r="AA33" s="682"/>
      <c r="AB33" s="682"/>
      <c r="AC33" s="682"/>
      <c r="AD33" s="682"/>
      <c r="AE33" s="682"/>
      <c r="AF33" s="682"/>
    </row>
    <row r="34" spans="1:32">
      <c r="A34" s="733"/>
      <c r="B34" s="801"/>
      <c r="C34" s="802"/>
      <c r="D34" s="802"/>
      <c r="E34" s="802"/>
      <c r="F34" s="802"/>
      <c r="G34" s="802"/>
      <c r="H34" s="803"/>
      <c r="I34" s="680"/>
      <c r="J34" s="680"/>
      <c r="K34" s="680"/>
      <c r="L34" s="681"/>
      <c r="M34" s="682"/>
      <c r="N34" s="682"/>
      <c r="O34" s="682"/>
      <c r="P34" s="682"/>
      <c r="Q34" s="682"/>
      <c r="R34" s="682"/>
      <c r="S34" s="682"/>
      <c r="T34" s="682"/>
      <c r="U34" s="682"/>
      <c r="V34" s="682"/>
      <c r="W34" s="682"/>
      <c r="X34" s="682"/>
      <c r="Y34" s="682"/>
      <c r="Z34" s="682"/>
      <c r="AA34" s="682"/>
      <c r="AB34" s="682"/>
      <c r="AC34" s="682"/>
      <c r="AD34" s="682"/>
      <c r="AE34" s="682"/>
      <c r="AF34" s="682"/>
    </row>
    <row r="35" spans="1:32">
      <c r="A35" s="733"/>
      <c r="B35" s="801"/>
      <c r="C35" s="802"/>
      <c r="D35" s="802"/>
      <c r="E35" s="802"/>
      <c r="F35" s="802"/>
      <c r="G35" s="802"/>
      <c r="H35" s="803"/>
      <c r="I35" s="680"/>
      <c r="J35" s="680"/>
      <c r="K35" s="680"/>
      <c r="L35" s="681"/>
      <c r="M35" s="682"/>
      <c r="N35" s="682"/>
      <c r="O35" s="682"/>
      <c r="P35" s="682"/>
      <c r="Q35" s="682"/>
      <c r="R35" s="682"/>
      <c r="S35" s="682"/>
      <c r="T35" s="682"/>
      <c r="U35" s="682"/>
      <c r="V35" s="682"/>
      <c r="W35" s="682"/>
      <c r="X35" s="682"/>
      <c r="Y35" s="682"/>
      <c r="Z35" s="682"/>
      <c r="AA35" s="682"/>
      <c r="AB35" s="682"/>
      <c r="AC35" s="682"/>
      <c r="AD35" s="682"/>
      <c r="AE35" s="682"/>
      <c r="AF35" s="682"/>
    </row>
    <row r="36" spans="1:32">
      <c r="A36" s="734"/>
      <c r="B36" s="801"/>
      <c r="C36" s="802"/>
      <c r="D36" s="802"/>
      <c r="E36" s="802"/>
      <c r="F36" s="802"/>
      <c r="G36" s="802"/>
      <c r="H36" s="803"/>
      <c r="I36" s="719"/>
      <c r="J36" s="719"/>
      <c r="K36" s="719"/>
      <c r="L36" s="735"/>
      <c r="M36" s="682"/>
      <c r="N36" s="682"/>
      <c r="O36" s="682"/>
      <c r="P36" s="682"/>
      <c r="Q36" s="682"/>
      <c r="R36" s="682"/>
      <c r="S36" s="682"/>
      <c r="T36" s="682"/>
      <c r="U36" s="682"/>
      <c r="V36" s="682"/>
      <c r="W36" s="682"/>
      <c r="X36" s="682"/>
      <c r="Y36" s="682"/>
      <c r="Z36" s="682"/>
      <c r="AA36" s="682"/>
      <c r="AB36" s="682"/>
      <c r="AC36" s="682"/>
      <c r="AD36" s="682"/>
      <c r="AE36" s="682"/>
      <c r="AF36" s="682"/>
    </row>
    <row r="37" spans="1:32" s="737" customFormat="1">
      <c r="A37" s="733"/>
      <c r="B37" s="801"/>
      <c r="C37" s="802"/>
      <c r="D37" s="802"/>
      <c r="E37" s="802"/>
      <c r="F37" s="802"/>
      <c r="G37" s="802"/>
      <c r="H37" s="803"/>
      <c r="I37" s="680"/>
      <c r="J37" s="680"/>
      <c r="K37" s="680"/>
      <c r="L37" s="681"/>
      <c r="M37" s="736"/>
      <c r="N37" s="736"/>
      <c r="O37" s="736"/>
      <c r="P37" s="736"/>
      <c r="Q37" s="736"/>
      <c r="R37" s="736"/>
      <c r="S37" s="736"/>
      <c r="T37" s="736"/>
      <c r="U37" s="736"/>
      <c r="V37" s="736"/>
      <c r="W37" s="736"/>
      <c r="X37" s="736"/>
      <c r="Y37" s="736"/>
      <c r="Z37" s="736"/>
      <c r="AA37" s="736"/>
      <c r="AB37" s="736"/>
      <c r="AC37" s="736"/>
      <c r="AD37" s="736"/>
      <c r="AE37" s="736"/>
      <c r="AF37" s="736"/>
    </row>
    <row r="38" spans="1:32" s="737" customFormat="1">
      <c r="A38" s="733"/>
      <c r="B38" s="801"/>
      <c r="C38" s="802"/>
      <c r="D38" s="802"/>
      <c r="E38" s="802"/>
      <c r="F38" s="802"/>
      <c r="G38" s="802"/>
      <c r="H38" s="803"/>
      <c r="I38" s="680"/>
      <c r="J38" s="680"/>
      <c r="K38" s="680"/>
      <c r="L38" s="681"/>
      <c r="M38" s="736"/>
      <c r="N38" s="736"/>
      <c r="O38" s="736"/>
      <c r="P38" s="736"/>
      <c r="Q38" s="736"/>
      <c r="R38" s="736"/>
      <c r="S38" s="736"/>
      <c r="T38" s="736"/>
      <c r="U38" s="736"/>
      <c r="V38" s="736"/>
      <c r="W38" s="736"/>
      <c r="X38" s="736"/>
      <c r="Y38" s="736"/>
      <c r="Z38" s="736"/>
      <c r="AA38" s="736"/>
      <c r="AB38" s="736"/>
      <c r="AC38" s="736"/>
      <c r="AD38" s="736"/>
      <c r="AE38" s="736"/>
      <c r="AF38" s="736"/>
    </row>
    <row r="39" spans="1:32" s="737" customFormat="1">
      <c r="A39" s="733"/>
      <c r="B39" s="801"/>
      <c r="C39" s="802"/>
      <c r="D39" s="802"/>
      <c r="E39" s="802"/>
      <c r="F39" s="802"/>
      <c r="G39" s="802"/>
      <c r="H39" s="803"/>
      <c r="I39" s="680"/>
      <c r="J39" s="680"/>
      <c r="K39" s="680"/>
      <c r="L39" s="681"/>
      <c r="M39" s="736"/>
      <c r="N39" s="736"/>
      <c r="O39" s="736"/>
      <c r="P39" s="736"/>
      <c r="Q39" s="736"/>
      <c r="R39" s="736"/>
      <c r="S39" s="736"/>
      <c r="T39" s="736"/>
      <c r="U39" s="736"/>
      <c r="V39" s="736"/>
      <c r="W39" s="736"/>
      <c r="X39" s="736"/>
      <c r="Y39" s="736"/>
      <c r="Z39" s="736"/>
      <c r="AA39" s="736"/>
      <c r="AB39" s="736"/>
      <c r="AC39" s="736"/>
      <c r="AD39" s="736"/>
      <c r="AE39" s="736"/>
      <c r="AF39" s="736"/>
    </row>
    <row r="40" spans="1:32" s="737" customFormat="1">
      <c r="A40" s="733"/>
      <c r="B40" s="801"/>
      <c r="C40" s="802"/>
      <c r="D40" s="802"/>
      <c r="E40" s="802"/>
      <c r="F40" s="802"/>
      <c r="G40" s="802"/>
      <c r="H40" s="803"/>
      <c r="I40" s="680"/>
      <c r="J40" s="680"/>
      <c r="K40" s="680"/>
      <c r="L40" s="681"/>
      <c r="M40" s="736"/>
      <c r="N40" s="736"/>
      <c r="O40" s="736"/>
      <c r="P40" s="736"/>
      <c r="Q40" s="736"/>
      <c r="R40" s="736"/>
      <c r="S40" s="736"/>
      <c r="T40" s="736"/>
      <c r="U40" s="736"/>
      <c r="V40" s="736"/>
      <c r="W40" s="736"/>
      <c r="X40" s="736"/>
      <c r="Y40" s="736"/>
      <c r="Z40" s="736"/>
      <c r="AA40" s="736"/>
      <c r="AB40" s="736"/>
      <c r="AC40" s="736"/>
      <c r="AD40" s="736"/>
      <c r="AE40" s="736"/>
      <c r="AF40" s="736"/>
    </row>
    <row r="41" spans="1:32" s="737" customFormat="1">
      <c r="A41" s="734"/>
      <c r="B41" s="801"/>
      <c r="C41" s="802"/>
      <c r="D41" s="802"/>
      <c r="E41" s="802"/>
      <c r="F41" s="802"/>
      <c r="G41" s="802"/>
      <c r="H41" s="803"/>
      <c r="I41" s="783"/>
      <c r="J41" s="784"/>
      <c r="K41" s="784"/>
      <c r="L41" s="785"/>
      <c r="M41" s="736"/>
      <c r="N41" s="736"/>
      <c r="O41" s="736"/>
      <c r="P41" s="736"/>
      <c r="Q41" s="736"/>
      <c r="R41" s="736"/>
      <c r="S41" s="736"/>
      <c r="T41" s="736"/>
      <c r="U41" s="736"/>
      <c r="V41" s="736"/>
      <c r="W41" s="736"/>
      <c r="X41" s="736"/>
      <c r="Y41" s="736"/>
      <c r="Z41" s="736"/>
      <c r="AA41" s="736"/>
      <c r="AB41" s="736"/>
      <c r="AC41" s="736"/>
      <c r="AD41" s="736"/>
      <c r="AE41" s="736"/>
      <c r="AF41" s="736"/>
    </row>
    <row r="42" spans="1:32">
      <c r="A42" s="733"/>
      <c r="B42" s="801"/>
      <c r="C42" s="802"/>
      <c r="D42" s="802"/>
      <c r="E42" s="802"/>
      <c r="F42" s="802"/>
      <c r="G42" s="802"/>
      <c r="H42" s="803"/>
      <c r="I42" s="680"/>
      <c r="J42" s="680"/>
      <c r="K42" s="680"/>
      <c r="L42" s="681"/>
      <c r="M42" s="682"/>
      <c r="N42" s="682"/>
      <c r="O42" s="682"/>
      <c r="P42" s="682"/>
      <c r="Q42" s="682"/>
      <c r="R42" s="682"/>
      <c r="S42" s="682"/>
      <c r="T42" s="682"/>
      <c r="U42" s="682"/>
      <c r="V42" s="682"/>
      <c r="W42" s="682"/>
      <c r="X42" s="682"/>
      <c r="Y42" s="682"/>
      <c r="Z42" s="682"/>
      <c r="AA42" s="682"/>
      <c r="AB42" s="682"/>
      <c r="AC42" s="682"/>
      <c r="AD42" s="682"/>
      <c r="AE42" s="682"/>
      <c r="AF42" s="682"/>
    </row>
    <row r="43" spans="1:32">
      <c r="A43" s="733"/>
      <c r="B43" s="801"/>
      <c r="C43" s="802"/>
      <c r="D43" s="802"/>
      <c r="E43" s="802"/>
      <c r="F43" s="802"/>
      <c r="G43" s="802"/>
      <c r="H43" s="803"/>
      <c r="I43" s="680"/>
      <c r="J43" s="680"/>
      <c r="K43" s="680"/>
      <c r="L43" s="681"/>
      <c r="M43" s="682"/>
      <c r="N43" s="682"/>
      <c r="O43" s="682"/>
      <c r="P43" s="682"/>
      <c r="Q43" s="682"/>
      <c r="R43" s="682"/>
      <c r="S43" s="682"/>
      <c r="T43" s="682"/>
      <c r="U43" s="682"/>
      <c r="V43" s="682"/>
      <c r="W43" s="682"/>
      <c r="X43" s="682"/>
      <c r="Y43" s="682"/>
      <c r="Z43" s="682"/>
      <c r="AA43" s="682"/>
      <c r="AB43" s="682"/>
      <c r="AC43" s="682"/>
      <c r="AD43" s="682"/>
      <c r="AE43" s="682"/>
      <c r="AF43" s="682"/>
    </row>
    <row r="44" spans="1:32">
      <c r="A44" s="733"/>
      <c r="B44" s="801"/>
      <c r="C44" s="802"/>
      <c r="D44" s="802"/>
      <c r="E44" s="802"/>
      <c r="F44" s="802"/>
      <c r="G44" s="802"/>
      <c r="H44" s="803"/>
      <c r="I44" s="680"/>
      <c r="J44" s="680"/>
      <c r="K44" s="680"/>
      <c r="L44" s="681"/>
      <c r="M44" s="682"/>
      <c r="N44" s="682"/>
      <c r="O44" s="682"/>
      <c r="P44" s="682"/>
      <c r="Q44" s="682"/>
      <c r="R44" s="682"/>
      <c r="S44" s="682"/>
      <c r="T44" s="682"/>
      <c r="U44" s="682"/>
      <c r="V44" s="682"/>
      <c r="W44" s="682"/>
      <c r="X44" s="682"/>
      <c r="Y44" s="682"/>
      <c r="Z44" s="682"/>
      <c r="AA44" s="682"/>
      <c r="AB44" s="682"/>
      <c r="AC44" s="682"/>
      <c r="AD44" s="682"/>
      <c r="AE44" s="682"/>
      <c r="AF44" s="682"/>
    </row>
    <row r="45" spans="1:32">
      <c r="A45" s="733"/>
      <c r="B45" s="804"/>
      <c r="C45" s="805"/>
      <c r="D45" s="805"/>
      <c r="E45" s="805"/>
      <c r="F45" s="805"/>
      <c r="G45" s="805"/>
      <c r="H45" s="806"/>
      <c r="I45" s="680"/>
      <c r="J45" s="680"/>
      <c r="K45" s="680"/>
      <c r="L45" s="681"/>
      <c r="M45" s="682"/>
      <c r="N45" s="682"/>
      <c r="O45" s="682"/>
      <c r="P45" s="682"/>
      <c r="Q45" s="682"/>
      <c r="R45" s="682"/>
      <c r="S45" s="682"/>
      <c r="T45" s="682"/>
      <c r="U45" s="682"/>
      <c r="V45" s="682"/>
      <c r="W45" s="682"/>
      <c r="X45" s="682"/>
      <c r="Y45" s="682"/>
      <c r="Z45" s="682"/>
      <c r="AA45" s="682"/>
      <c r="AB45" s="682"/>
      <c r="AC45" s="682"/>
      <c r="AD45" s="682"/>
      <c r="AE45" s="682"/>
      <c r="AF45" s="682"/>
    </row>
    <row r="46" spans="1:32">
      <c r="A46" s="738"/>
      <c r="B46" s="804"/>
      <c r="C46" s="805"/>
      <c r="D46" s="805"/>
      <c r="E46" s="805"/>
      <c r="F46" s="805"/>
      <c r="G46" s="805"/>
      <c r="H46" s="806"/>
      <c r="I46" s="680"/>
      <c r="J46" s="680"/>
      <c r="K46" s="680"/>
      <c r="L46" s="739"/>
      <c r="M46" s="682"/>
      <c r="N46" s="682"/>
      <c r="O46" s="682"/>
      <c r="P46" s="682"/>
      <c r="Q46" s="682"/>
      <c r="R46" s="682"/>
      <c r="S46" s="682"/>
      <c r="T46" s="682"/>
      <c r="U46" s="682"/>
      <c r="V46" s="682"/>
      <c r="W46" s="682"/>
      <c r="X46" s="682"/>
      <c r="Y46" s="682"/>
      <c r="Z46" s="682"/>
      <c r="AA46" s="682"/>
      <c r="AB46" s="682"/>
      <c r="AC46" s="682"/>
      <c r="AD46" s="682"/>
      <c r="AE46" s="682"/>
      <c r="AF46" s="682"/>
    </row>
    <row r="47" spans="1:32">
      <c r="A47" s="740"/>
      <c r="B47" s="804"/>
      <c r="C47" s="805"/>
      <c r="D47" s="805"/>
      <c r="E47" s="805"/>
      <c r="F47" s="805"/>
      <c r="G47" s="805"/>
      <c r="H47" s="806"/>
      <c r="I47" s="741"/>
      <c r="J47" s="741"/>
      <c r="K47" s="741"/>
      <c r="L47" s="742"/>
      <c r="M47" s="682"/>
      <c r="N47" s="682"/>
      <c r="O47" s="682"/>
      <c r="P47" s="682"/>
      <c r="Q47" s="682"/>
      <c r="R47" s="682"/>
      <c r="S47" s="682"/>
      <c r="T47" s="682"/>
      <c r="U47" s="682"/>
      <c r="V47" s="682"/>
      <c r="W47" s="682"/>
      <c r="X47" s="682"/>
      <c r="Y47" s="682"/>
      <c r="Z47" s="682"/>
      <c r="AA47" s="682"/>
      <c r="AB47" s="682"/>
      <c r="AC47" s="682"/>
      <c r="AD47" s="682"/>
      <c r="AE47" s="682"/>
      <c r="AF47" s="682"/>
    </row>
    <row r="48" spans="1:32">
      <c r="A48" s="740"/>
      <c r="B48" s="804"/>
      <c r="C48" s="805"/>
      <c r="D48" s="805"/>
      <c r="E48" s="805"/>
      <c r="F48" s="805"/>
      <c r="G48" s="805"/>
      <c r="H48" s="806"/>
      <c r="I48" s="741"/>
      <c r="J48" s="741"/>
      <c r="K48" s="741"/>
      <c r="L48" s="742"/>
      <c r="M48" s="682"/>
      <c r="N48" s="682"/>
      <c r="O48" s="682"/>
      <c r="P48" s="682"/>
      <c r="Q48" s="682"/>
      <c r="R48" s="682"/>
      <c r="S48" s="682"/>
      <c r="T48" s="682"/>
      <c r="U48" s="682"/>
      <c r="V48" s="682"/>
      <c r="W48" s="682"/>
      <c r="X48" s="682"/>
      <c r="Y48" s="682"/>
      <c r="Z48" s="682"/>
      <c r="AA48" s="682"/>
      <c r="AB48" s="682"/>
      <c r="AC48" s="682"/>
      <c r="AD48" s="682"/>
      <c r="AE48" s="682"/>
      <c r="AF48" s="682"/>
    </row>
    <row r="49" spans="1:32">
      <c r="A49" s="777"/>
      <c r="B49" s="807"/>
      <c r="C49" s="808"/>
      <c r="D49" s="808"/>
      <c r="E49" s="808"/>
      <c r="F49" s="808"/>
      <c r="G49" s="808"/>
      <c r="H49" s="809"/>
      <c r="I49" s="741"/>
      <c r="J49" s="741"/>
      <c r="K49" s="741"/>
      <c r="L49" s="778"/>
      <c r="M49" s="682"/>
      <c r="N49" s="682"/>
      <c r="O49" s="682"/>
      <c r="P49" s="682"/>
      <c r="Q49" s="682"/>
      <c r="R49" s="682"/>
      <c r="S49" s="682"/>
      <c r="T49" s="682"/>
      <c r="U49" s="682"/>
      <c r="V49" s="682"/>
      <c r="W49" s="682"/>
      <c r="X49" s="682"/>
      <c r="Y49" s="682"/>
      <c r="Z49" s="682"/>
      <c r="AA49" s="682"/>
      <c r="AB49" s="682"/>
      <c r="AC49" s="682"/>
      <c r="AD49" s="682"/>
      <c r="AE49" s="682"/>
      <c r="AF49" s="682"/>
    </row>
    <row r="50" spans="1:32" ht="13.8" thickBot="1">
      <c r="A50" s="777"/>
      <c r="B50" s="810"/>
      <c r="C50" s="811"/>
      <c r="D50" s="811"/>
      <c r="E50" s="811"/>
      <c r="F50" s="811"/>
      <c r="G50" s="811"/>
      <c r="H50" s="812"/>
      <c r="I50" s="741"/>
      <c r="J50" s="741"/>
      <c r="K50" s="741"/>
      <c r="L50" s="778"/>
      <c r="M50" s="682"/>
      <c r="N50" s="682"/>
      <c r="O50" s="682"/>
      <c r="P50" s="682"/>
      <c r="Q50" s="682"/>
      <c r="R50" s="682"/>
      <c r="S50" s="682"/>
      <c r="T50" s="682"/>
      <c r="U50" s="682"/>
      <c r="V50" s="682"/>
      <c r="W50" s="682"/>
      <c r="X50" s="682"/>
      <c r="Y50" s="682"/>
      <c r="Z50" s="682"/>
      <c r="AA50" s="682"/>
      <c r="AB50" s="682"/>
      <c r="AC50" s="682"/>
      <c r="AD50" s="682"/>
      <c r="AE50" s="682"/>
      <c r="AF50" s="682"/>
    </row>
    <row r="51" spans="1:32" ht="14.4" thickTop="1" thickBot="1">
      <c r="A51" s="779"/>
      <c r="B51" s="780"/>
      <c r="C51" s="781"/>
      <c r="D51" s="781"/>
      <c r="E51" s="781"/>
      <c r="F51" s="781"/>
      <c r="G51" s="776"/>
      <c r="H51" s="780"/>
      <c r="I51" s="780"/>
      <c r="J51" s="780"/>
      <c r="K51" s="780"/>
      <c r="L51" s="782"/>
      <c r="M51" s="682"/>
      <c r="N51" s="682"/>
      <c r="O51" s="682"/>
      <c r="P51" s="682"/>
      <c r="Q51" s="682"/>
      <c r="R51" s="682"/>
      <c r="S51" s="682"/>
      <c r="T51" s="682"/>
      <c r="U51" s="682"/>
      <c r="V51" s="682"/>
      <c r="W51" s="682"/>
      <c r="X51" s="682"/>
      <c r="Y51" s="682"/>
      <c r="Z51" s="682"/>
      <c r="AA51" s="682"/>
      <c r="AB51" s="682"/>
      <c r="AC51" s="682"/>
      <c r="AD51" s="682"/>
      <c r="AE51" s="682"/>
      <c r="AF51" s="682"/>
    </row>
    <row r="52" spans="1:32">
      <c r="A52" s="682"/>
      <c r="B52" s="682"/>
      <c r="C52" s="773"/>
      <c r="D52" s="773"/>
      <c r="E52" s="773"/>
      <c r="F52" s="773"/>
      <c r="G52" s="773"/>
      <c r="H52" s="772"/>
      <c r="I52" s="682"/>
      <c r="J52" s="682"/>
      <c r="K52" s="682"/>
      <c r="L52" s="682"/>
      <c r="M52" s="682"/>
      <c r="N52" s="682"/>
      <c r="O52" s="682"/>
      <c r="P52" s="682"/>
      <c r="Q52" s="682"/>
      <c r="R52" s="682"/>
      <c r="S52" s="682"/>
      <c r="T52" s="682"/>
      <c r="U52" s="682"/>
      <c r="V52" s="682"/>
      <c r="W52" s="682"/>
      <c r="X52" s="682"/>
      <c r="Y52" s="682"/>
      <c r="Z52" s="682"/>
      <c r="AA52" s="682"/>
      <c r="AB52" s="682"/>
      <c r="AC52" s="682"/>
      <c r="AD52" s="682"/>
      <c r="AE52" s="682"/>
      <c r="AF52" s="682"/>
    </row>
    <row r="53" spans="1:32">
      <c r="A53" s="682"/>
      <c r="B53" s="682"/>
      <c r="C53" s="773"/>
      <c r="D53" s="773"/>
      <c r="E53" s="773">
        <v>2015</v>
      </c>
      <c r="F53" s="773">
        <v>2014</v>
      </c>
      <c r="G53" s="773"/>
      <c r="H53" s="772"/>
      <c r="I53" s="682"/>
      <c r="J53" s="682"/>
      <c r="K53" s="682"/>
      <c r="L53" s="682"/>
      <c r="M53" s="682"/>
      <c r="N53" s="682"/>
      <c r="O53" s="682"/>
      <c r="P53" s="682"/>
      <c r="Q53" s="682"/>
      <c r="R53" s="682"/>
      <c r="S53" s="682"/>
      <c r="T53" s="682"/>
      <c r="U53" s="682"/>
      <c r="V53" s="682"/>
      <c r="W53" s="682"/>
      <c r="X53" s="682"/>
      <c r="Y53" s="682"/>
      <c r="Z53" s="682"/>
      <c r="AA53" s="682"/>
      <c r="AB53" s="682"/>
      <c r="AC53" s="682"/>
      <c r="AD53" s="682"/>
      <c r="AE53" s="682"/>
      <c r="AF53" s="682"/>
    </row>
    <row r="54" spans="1:32">
      <c r="A54" s="682"/>
      <c r="B54" s="682"/>
      <c r="C54" s="773"/>
      <c r="D54" s="773" t="s">
        <v>145</v>
      </c>
      <c r="E54" s="774">
        <f>'REG+OCC BY CLASS JANUARY 2015'!B6</f>
        <v>206087</v>
      </c>
      <c r="F54" s="774">
        <f>'REG+OCC BY CLASS JANUARY 2015'!C6</f>
        <v>197733</v>
      </c>
      <c r="G54" s="773"/>
      <c r="H54" s="772"/>
      <c r="I54" s="682"/>
      <c r="J54" s="682"/>
      <c r="K54" s="682"/>
      <c r="L54" s="682"/>
      <c r="M54" s="682"/>
      <c r="N54" s="682"/>
      <c r="O54" s="682"/>
      <c r="P54" s="682"/>
      <c r="Q54" s="682"/>
      <c r="R54" s="682"/>
      <c r="S54" s="682"/>
      <c r="T54" s="682"/>
      <c r="U54" s="682"/>
      <c r="V54" s="682"/>
      <c r="W54" s="682"/>
      <c r="X54" s="682"/>
      <c r="Y54" s="682"/>
      <c r="Z54" s="682"/>
      <c r="AA54" s="682"/>
      <c r="AB54" s="682"/>
      <c r="AC54" s="682"/>
      <c r="AD54" s="682"/>
      <c r="AE54" s="682"/>
      <c r="AF54" s="682"/>
    </row>
    <row r="55" spans="1:32">
      <c r="A55" s="682"/>
      <c r="B55" s="682"/>
      <c r="C55" s="773"/>
      <c r="D55" s="773" t="s">
        <v>40</v>
      </c>
      <c r="E55" s="774">
        <f>'REG+OCC BY CLASS JANUARY 2015'!E6</f>
        <v>156723</v>
      </c>
      <c r="F55" s="774">
        <f>'REG+OCC BY CLASS JANUARY 2015'!F6</f>
        <v>150687</v>
      </c>
      <c r="G55" s="773"/>
      <c r="H55" s="772"/>
      <c r="I55" s="682"/>
      <c r="J55" s="682"/>
      <c r="K55" s="682"/>
      <c r="L55" s="682"/>
      <c r="M55" s="682"/>
      <c r="N55" s="682"/>
      <c r="O55" s="682"/>
      <c r="P55" s="682"/>
      <c r="Q55" s="682"/>
      <c r="R55" s="682"/>
      <c r="S55" s="682"/>
      <c r="T55" s="682"/>
      <c r="U55" s="682"/>
      <c r="V55" s="682"/>
      <c r="W55" s="682"/>
      <c r="X55" s="682"/>
      <c r="Y55" s="682"/>
      <c r="Z55" s="682"/>
      <c r="AA55" s="682"/>
      <c r="AB55" s="682"/>
      <c r="AC55" s="682"/>
      <c r="AD55" s="682"/>
      <c r="AE55" s="682"/>
      <c r="AF55" s="682"/>
    </row>
    <row r="56" spans="1:32">
      <c r="A56" s="682"/>
      <c r="B56" s="682"/>
      <c r="C56" s="773"/>
      <c r="D56" s="773" t="s">
        <v>41</v>
      </c>
      <c r="E56" s="774">
        <f>'REG+OCC BY CLASS JANUARY 2015'!H6</f>
        <v>49364</v>
      </c>
      <c r="F56" s="774">
        <f>'REG+OCC BY CLASS JANUARY 2015'!I6</f>
        <v>47046</v>
      </c>
      <c r="G56" s="773"/>
      <c r="H56" s="772"/>
      <c r="I56" s="682"/>
      <c r="J56" s="682"/>
      <c r="K56" s="682"/>
      <c r="L56" s="682"/>
      <c r="M56" s="682"/>
      <c r="N56" s="682"/>
      <c r="O56" s="682"/>
      <c r="P56" s="682"/>
      <c r="Q56" s="682"/>
      <c r="R56" s="682"/>
      <c r="S56" s="682"/>
      <c r="T56" s="682"/>
      <c r="U56" s="682"/>
      <c r="V56" s="682"/>
      <c r="W56" s="682"/>
      <c r="X56" s="682"/>
      <c r="Y56" s="682"/>
      <c r="Z56" s="682"/>
      <c r="AA56" s="682"/>
      <c r="AB56" s="682"/>
      <c r="AC56" s="682"/>
      <c r="AD56" s="682"/>
      <c r="AE56" s="682"/>
      <c r="AF56" s="682"/>
    </row>
    <row r="57" spans="1:32">
      <c r="A57" s="682"/>
      <c r="B57" s="682"/>
      <c r="C57" s="773"/>
      <c r="D57" s="773"/>
      <c r="E57" s="773"/>
      <c r="F57" s="773"/>
      <c r="G57" s="773"/>
      <c r="H57" s="772"/>
      <c r="I57" s="682"/>
      <c r="J57" s="682"/>
      <c r="K57" s="682"/>
      <c r="L57" s="682"/>
      <c r="M57" s="682"/>
      <c r="N57" s="682"/>
      <c r="O57" s="682"/>
    </row>
    <row r="58" spans="1:32">
      <c r="A58" s="682"/>
      <c r="B58" s="682"/>
      <c r="C58" s="773"/>
      <c r="D58" s="773"/>
      <c r="E58" s="773"/>
      <c r="F58" s="773"/>
      <c r="G58" s="773"/>
      <c r="H58" s="772"/>
      <c r="I58" s="682"/>
      <c r="J58" s="682"/>
      <c r="K58" s="682"/>
      <c r="L58" s="682"/>
      <c r="M58" s="682"/>
      <c r="N58" s="682"/>
      <c r="O58" s="682"/>
    </row>
    <row r="59" spans="1:32">
      <c r="A59" s="682"/>
      <c r="B59" s="682"/>
      <c r="C59" s="772"/>
      <c r="D59" s="772"/>
      <c r="E59" s="772"/>
      <c r="F59" s="772"/>
      <c r="G59" s="772"/>
      <c r="H59" s="772"/>
      <c r="I59" s="682"/>
      <c r="J59" s="682"/>
      <c r="K59" s="682"/>
      <c r="L59" s="682"/>
      <c r="M59" s="682"/>
      <c r="N59" s="682"/>
      <c r="O59" s="682"/>
    </row>
    <row r="60" spans="1:32">
      <c r="A60" s="682"/>
      <c r="B60" s="682"/>
      <c r="C60" s="772"/>
      <c r="D60" s="772"/>
      <c r="E60" s="772"/>
      <c r="F60" s="772"/>
      <c r="G60" s="772"/>
      <c r="H60" s="772"/>
      <c r="I60" s="682"/>
      <c r="J60" s="682"/>
      <c r="K60" s="682"/>
      <c r="L60" s="682"/>
      <c r="M60" s="682"/>
      <c r="N60" s="682"/>
      <c r="O60" s="682"/>
    </row>
    <row r="61" spans="1:32">
      <c r="A61" s="682"/>
      <c r="B61" s="682"/>
      <c r="C61" s="772"/>
      <c r="D61" s="772"/>
      <c r="E61" s="772"/>
      <c r="F61" s="772"/>
      <c r="G61" s="772"/>
      <c r="H61" s="772"/>
      <c r="I61" s="682"/>
      <c r="J61" s="682"/>
      <c r="K61" s="682"/>
      <c r="L61" s="682"/>
      <c r="M61" s="682"/>
      <c r="N61" s="682"/>
      <c r="O61" s="682"/>
    </row>
    <row r="62" spans="1:32">
      <c r="A62" s="682"/>
      <c r="B62" s="682"/>
      <c r="C62" s="682"/>
      <c r="D62" s="682"/>
      <c r="E62" s="682"/>
      <c r="F62" s="682"/>
      <c r="G62" s="682"/>
      <c r="H62" s="682"/>
      <c r="I62" s="682"/>
      <c r="J62" s="682"/>
      <c r="K62" s="682"/>
      <c r="L62" s="682"/>
      <c r="M62" s="682"/>
      <c r="N62" s="682"/>
      <c r="O62" s="682"/>
    </row>
    <row r="63" spans="1:32">
      <c r="A63" s="682"/>
      <c r="B63" s="682"/>
      <c r="C63" s="682"/>
      <c r="D63" s="682"/>
      <c r="E63" s="682"/>
      <c r="F63" s="682"/>
      <c r="G63" s="682"/>
      <c r="H63" s="682"/>
      <c r="I63" s="682"/>
      <c r="J63" s="682"/>
      <c r="K63" s="682"/>
      <c r="L63" s="682"/>
      <c r="M63" s="682"/>
      <c r="N63" s="682"/>
      <c r="O63" s="682"/>
    </row>
    <row r="64" spans="1:32">
      <c r="A64" s="682"/>
      <c r="B64" s="682"/>
      <c r="C64" s="682"/>
      <c r="D64" s="682"/>
      <c r="E64" s="682"/>
      <c r="F64" s="682"/>
      <c r="G64" s="682"/>
      <c r="H64" s="682"/>
      <c r="I64" s="682"/>
      <c r="J64" s="682"/>
      <c r="K64" s="682"/>
      <c r="L64" s="682"/>
      <c r="M64" s="682"/>
      <c r="N64" s="682"/>
      <c r="O64" s="682"/>
    </row>
    <row r="65" spans="1:15">
      <c r="A65" s="682"/>
      <c r="B65" s="682"/>
      <c r="C65" s="682"/>
      <c r="D65" s="682"/>
      <c r="E65" s="682"/>
      <c r="F65" s="682"/>
      <c r="G65" s="682"/>
      <c r="H65" s="682"/>
      <c r="I65" s="682"/>
      <c r="J65" s="682"/>
      <c r="K65" s="682"/>
      <c r="L65" s="682"/>
      <c r="M65" s="682"/>
      <c r="N65" s="682"/>
      <c r="O65" s="682"/>
    </row>
    <row r="66" spans="1:15">
      <c r="A66" s="682"/>
      <c r="B66" s="682"/>
      <c r="C66" s="682"/>
      <c r="D66" s="682"/>
      <c r="E66" s="682"/>
      <c r="F66" s="682"/>
      <c r="G66" s="682"/>
      <c r="H66" s="682"/>
      <c r="I66" s="682"/>
      <c r="J66" s="682"/>
      <c r="K66" s="682"/>
      <c r="L66" s="682"/>
      <c r="M66" s="682"/>
      <c r="N66" s="682"/>
      <c r="O66" s="682"/>
    </row>
    <row r="67" spans="1:15">
      <c r="A67" s="682"/>
      <c r="B67" s="682"/>
      <c r="C67" s="682"/>
      <c r="D67" s="682"/>
      <c r="E67" s="682"/>
      <c r="F67" s="682"/>
      <c r="G67" s="682"/>
      <c r="H67" s="682"/>
      <c r="I67" s="682"/>
      <c r="J67" s="682"/>
      <c r="K67" s="682"/>
      <c r="L67" s="682"/>
      <c r="M67" s="682"/>
      <c r="N67" s="682"/>
      <c r="O67" s="682"/>
    </row>
    <row r="68" spans="1:15">
      <c r="A68" s="682"/>
      <c r="B68" s="682"/>
      <c r="C68" s="682"/>
      <c r="D68" s="682"/>
      <c r="E68" s="682"/>
      <c r="F68" s="682"/>
      <c r="G68" s="682"/>
      <c r="H68" s="682"/>
      <c r="I68" s="682"/>
      <c r="J68" s="682"/>
      <c r="K68" s="682"/>
      <c r="L68" s="682"/>
      <c r="M68" s="682"/>
      <c r="N68" s="682"/>
      <c r="O68" s="682"/>
    </row>
    <row r="69" spans="1:15">
      <c r="A69" s="682"/>
      <c r="B69" s="682"/>
      <c r="C69" s="682"/>
      <c r="D69" s="682"/>
      <c r="E69" s="682"/>
      <c r="F69" s="682"/>
      <c r="G69" s="682"/>
      <c r="H69" s="682"/>
      <c r="I69" s="682"/>
      <c r="J69" s="682"/>
      <c r="K69" s="682"/>
      <c r="L69" s="682"/>
      <c r="M69" s="682"/>
      <c r="N69" s="682"/>
      <c r="O69" s="682"/>
    </row>
    <row r="70" spans="1:15">
      <c r="A70" s="682"/>
      <c r="B70" s="682"/>
      <c r="C70" s="682"/>
      <c r="D70" s="682"/>
      <c r="E70" s="682"/>
      <c r="F70" s="682"/>
      <c r="G70" s="682"/>
      <c r="H70" s="682"/>
      <c r="I70" s="682"/>
      <c r="J70" s="682"/>
      <c r="K70" s="682"/>
      <c r="L70" s="682"/>
      <c r="M70" s="682"/>
      <c r="N70" s="682"/>
      <c r="O70" s="682"/>
    </row>
    <row r="71" spans="1:15">
      <c r="A71" s="682"/>
      <c r="B71" s="682"/>
      <c r="C71" s="682"/>
      <c r="D71" s="682"/>
      <c r="E71" s="682"/>
      <c r="F71" s="682"/>
      <c r="G71" s="682"/>
      <c r="H71" s="682"/>
      <c r="I71" s="682"/>
      <c r="J71" s="682"/>
      <c r="K71" s="682"/>
      <c r="L71" s="682"/>
      <c r="M71" s="682"/>
      <c r="N71" s="682"/>
      <c r="O71" s="682"/>
    </row>
    <row r="72" spans="1:15">
      <c r="A72" s="682"/>
      <c r="B72" s="682"/>
      <c r="C72" s="682"/>
      <c r="D72" s="682"/>
      <c r="E72" s="682"/>
      <c r="F72" s="682"/>
      <c r="G72" s="682"/>
      <c r="H72" s="682"/>
      <c r="I72" s="682"/>
      <c r="J72" s="682"/>
      <c r="K72" s="682"/>
      <c r="L72" s="682"/>
      <c r="M72" s="682"/>
      <c r="N72" s="682"/>
      <c r="O72" s="682"/>
    </row>
    <row r="73" spans="1:15">
      <c r="A73" s="682"/>
      <c r="B73" s="682"/>
      <c r="C73" s="682"/>
      <c r="D73" s="682"/>
      <c r="E73" s="682"/>
      <c r="F73" s="682"/>
      <c r="G73" s="682"/>
      <c r="H73" s="682"/>
      <c r="I73" s="682"/>
      <c r="J73" s="682"/>
      <c r="K73" s="682"/>
      <c r="L73" s="682"/>
      <c r="M73" s="682"/>
      <c r="N73" s="682"/>
      <c r="O73" s="682"/>
    </row>
    <row r="74" spans="1:15">
      <c r="A74" s="682"/>
      <c r="B74" s="682"/>
      <c r="C74" s="682"/>
      <c r="D74" s="682"/>
      <c r="E74" s="682"/>
      <c r="F74" s="682"/>
      <c r="G74" s="682"/>
      <c r="H74" s="682"/>
      <c r="I74" s="682"/>
      <c r="J74" s="682"/>
      <c r="K74" s="682"/>
      <c r="L74" s="682"/>
      <c r="M74" s="682"/>
      <c r="N74" s="682"/>
      <c r="O74" s="682"/>
    </row>
    <row r="75" spans="1:15">
      <c r="A75" s="682"/>
      <c r="B75" s="682"/>
      <c r="C75" s="682"/>
      <c r="D75" s="682"/>
      <c r="E75" s="682"/>
      <c r="F75" s="682"/>
      <c r="G75" s="682"/>
      <c r="H75" s="682"/>
      <c r="I75" s="682"/>
      <c r="J75" s="682"/>
      <c r="K75" s="682"/>
      <c r="L75" s="682"/>
      <c r="M75" s="682"/>
      <c r="N75" s="682"/>
      <c r="O75" s="682"/>
    </row>
    <row r="76" spans="1:15">
      <c r="A76" s="682"/>
      <c r="B76" s="682"/>
      <c r="C76" s="682"/>
      <c r="D76" s="682"/>
      <c r="E76" s="682"/>
      <c r="F76" s="682"/>
      <c r="G76" s="682"/>
      <c r="H76" s="682"/>
      <c r="I76" s="682"/>
      <c r="J76" s="682"/>
      <c r="K76" s="682"/>
      <c r="L76" s="682"/>
      <c r="M76" s="682"/>
      <c r="N76" s="682"/>
      <c r="O76" s="682"/>
    </row>
    <row r="77" spans="1:15">
      <c r="A77" s="682"/>
      <c r="B77" s="682"/>
      <c r="C77" s="682"/>
      <c r="D77" s="682"/>
      <c r="E77" s="682"/>
      <c r="F77" s="682"/>
      <c r="G77" s="682"/>
      <c r="H77" s="682"/>
      <c r="I77" s="682"/>
      <c r="J77" s="682"/>
      <c r="K77" s="682"/>
      <c r="L77" s="682"/>
      <c r="M77" s="682"/>
      <c r="N77" s="682"/>
      <c r="O77" s="682"/>
    </row>
    <row r="78" spans="1:15">
      <c r="A78" s="682"/>
      <c r="B78" s="682"/>
      <c r="C78" s="682"/>
      <c r="D78" s="682"/>
      <c r="E78" s="682"/>
      <c r="F78" s="682"/>
      <c r="G78" s="682"/>
      <c r="H78" s="682"/>
      <c r="I78" s="682"/>
      <c r="J78" s="682"/>
      <c r="K78" s="682"/>
      <c r="L78" s="682"/>
      <c r="M78" s="682"/>
      <c r="N78" s="682"/>
      <c r="O78" s="682"/>
    </row>
    <row r="79" spans="1:15">
      <c r="A79" s="682"/>
      <c r="B79" s="682"/>
      <c r="C79" s="682"/>
      <c r="D79" s="682"/>
      <c r="E79" s="682"/>
      <c r="F79" s="682"/>
      <c r="G79" s="682"/>
      <c r="H79" s="682"/>
      <c r="I79" s="682"/>
      <c r="J79" s="682"/>
      <c r="K79" s="682"/>
      <c r="L79" s="682"/>
      <c r="M79" s="682"/>
      <c r="N79" s="682"/>
      <c r="O79" s="682"/>
    </row>
    <row r="80" spans="1:15">
      <c r="A80" s="682"/>
      <c r="B80" s="682"/>
      <c r="C80" s="682"/>
      <c r="D80" s="682"/>
      <c r="E80" s="682"/>
      <c r="F80" s="682"/>
      <c r="G80" s="682"/>
      <c r="H80" s="682"/>
      <c r="I80" s="682"/>
      <c r="J80" s="682"/>
      <c r="K80" s="682"/>
      <c r="L80" s="682"/>
      <c r="M80" s="682"/>
      <c r="N80" s="682"/>
      <c r="O80" s="682"/>
    </row>
    <row r="81" spans="1:15">
      <c r="A81" s="682"/>
      <c r="B81" s="682"/>
      <c r="C81" s="682"/>
      <c r="D81" s="682"/>
      <c r="E81" s="682"/>
      <c r="F81" s="682"/>
      <c r="G81" s="682"/>
      <c r="H81" s="682"/>
      <c r="I81" s="682"/>
      <c r="J81" s="682"/>
      <c r="K81" s="682"/>
      <c r="L81" s="682"/>
      <c r="M81" s="682"/>
      <c r="N81" s="682"/>
      <c r="O81" s="682"/>
    </row>
    <row r="82" spans="1:15">
      <c r="A82" s="682"/>
      <c r="B82" s="682"/>
      <c r="C82" s="682"/>
      <c r="D82" s="682"/>
      <c r="E82" s="682"/>
      <c r="F82" s="682"/>
      <c r="G82" s="682"/>
      <c r="H82" s="682"/>
      <c r="I82" s="682"/>
      <c r="J82" s="682"/>
      <c r="K82" s="682"/>
      <c r="L82" s="682"/>
      <c r="M82" s="682"/>
      <c r="N82" s="682"/>
      <c r="O82" s="682"/>
    </row>
    <row r="83" spans="1:15">
      <c r="A83" s="682"/>
      <c r="B83" s="682"/>
      <c r="C83" s="682"/>
      <c r="D83" s="682"/>
      <c r="E83" s="682"/>
      <c r="F83" s="682"/>
      <c r="G83" s="682"/>
      <c r="H83" s="682"/>
      <c r="I83" s="682"/>
      <c r="J83" s="682"/>
      <c r="K83" s="682"/>
      <c r="L83" s="682"/>
      <c r="M83" s="682"/>
      <c r="N83" s="682"/>
      <c r="O83" s="682"/>
    </row>
    <row r="84" spans="1:15">
      <c r="A84" s="682"/>
      <c r="B84" s="682"/>
      <c r="C84" s="682"/>
      <c r="D84" s="682"/>
      <c r="E84" s="682"/>
      <c r="F84" s="682"/>
      <c r="G84" s="682"/>
      <c r="H84" s="682"/>
      <c r="I84" s="682"/>
      <c r="J84" s="682"/>
      <c r="K84" s="682"/>
      <c r="L84" s="682"/>
      <c r="M84" s="682"/>
      <c r="N84" s="682"/>
      <c r="O84" s="682"/>
    </row>
    <row r="85" spans="1:15">
      <c r="A85" s="682"/>
      <c r="B85" s="682"/>
      <c r="C85" s="682"/>
      <c r="D85" s="682"/>
      <c r="E85" s="682"/>
      <c r="F85" s="682"/>
      <c r="G85" s="682"/>
      <c r="H85" s="682"/>
      <c r="I85" s="682"/>
      <c r="J85" s="682"/>
      <c r="K85" s="682"/>
      <c r="L85" s="682"/>
      <c r="M85" s="682"/>
      <c r="N85" s="682"/>
      <c r="O85" s="682"/>
    </row>
    <row r="86" spans="1:15">
      <c r="A86" s="682"/>
      <c r="B86" s="682"/>
      <c r="C86" s="682"/>
      <c r="D86" s="682"/>
      <c r="E86" s="682"/>
      <c r="F86" s="682"/>
      <c r="G86" s="682"/>
      <c r="H86" s="682"/>
      <c r="I86" s="682"/>
      <c r="J86" s="682"/>
      <c r="K86" s="682"/>
      <c r="L86" s="682"/>
      <c r="M86" s="682"/>
      <c r="N86" s="682"/>
      <c r="O86" s="682"/>
    </row>
    <row r="87" spans="1:15">
      <c r="A87" s="682"/>
      <c r="B87" s="682"/>
      <c r="C87" s="682"/>
      <c r="D87" s="682"/>
      <c r="E87" s="682"/>
      <c r="F87" s="682"/>
      <c r="G87" s="682"/>
      <c r="H87" s="682"/>
      <c r="I87" s="682"/>
      <c r="J87" s="682"/>
      <c r="K87" s="682"/>
      <c r="L87" s="682"/>
      <c r="M87" s="682"/>
      <c r="N87" s="682"/>
      <c r="O87" s="682"/>
    </row>
    <row r="88" spans="1:15">
      <c r="A88" s="682"/>
      <c r="B88" s="682"/>
      <c r="C88" s="682"/>
      <c r="D88" s="682"/>
      <c r="E88" s="682"/>
      <c r="F88" s="682"/>
      <c r="G88" s="682"/>
      <c r="H88" s="682"/>
      <c r="I88" s="682"/>
      <c r="J88" s="682"/>
      <c r="K88" s="682"/>
      <c r="L88" s="682"/>
      <c r="M88" s="682"/>
      <c r="N88" s="682"/>
      <c r="O88" s="682"/>
    </row>
    <row r="89" spans="1:15">
      <c r="A89" s="682"/>
      <c r="B89" s="682"/>
      <c r="C89" s="682"/>
      <c r="D89" s="682"/>
      <c r="E89" s="682"/>
      <c r="F89" s="682"/>
      <c r="G89" s="682"/>
      <c r="H89" s="682"/>
      <c r="I89" s="682"/>
      <c r="J89" s="682"/>
      <c r="K89" s="682"/>
      <c r="L89" s="682"/>
      <c r="M89" s="682"/>
      <c r="N89" s="682"/>
      <c r="O89" s="682"/>
    </row>
    <row r="90" spans="1:15">
      <c r="A90" s="682"/>
      <c r="B90" s="682"/>
      <c r="C90" s="682"/>
      <c r="D90" s="682"/>
      <c r="E90" s="682"/>
      <c r="F90" s="682"/>
      <c r="G90" s="682"/>
      <c r="H90" s="682"/>
      <c r="I90" s="682"/>
      <c r="J90" s="682"/>
      <c r="K90" s="682"/>
      <c r="L90" s="682"/>
      <c r="M90" s="682"/>
      <c r="N90" s="682"/>
      <c r="O90" s="682"/>
    </row>
    <row r="91" spans="1:15">
      <c r="A91" s="682"/>
      <c r="B91" s="682"/>
      <c r="C91" s="682"/>
      <c r="D91" s="682"/>
      <c r="E91" s="682"/>
      <c r="F91" s="682"/>
      <c r="G91" s="682"/>
      <c r="H91" s="682"/>
      <c r="I91" s="682"/>
      <c r="J91" s="682"/>
      <c r="K91" s="682"/>
      <c r="L91" s="682"/>
      <c r="M91" s="682"/>
      <c r="N91" s="682"/>
      <c r="O91" s="682"/>
    </row>
    <row r="92" spans="1:15">
      <c r="A92" s="682"/>
      <c r="B92" s="682"/>
      <c r="C92" s="682"/>
      <c r="D92" s="682"/>
      <c r="E92" s="682"/>
      <c r="F92" s="682"/>
      <c r="G92" s="682"/>
      <c r="H92" s="682"/>
      <c r="I92" s="682"/>
      <c r="J92" s="682"/>
      <c r="K92" s="682"/>
      <c r="L92" s="682"/>
      <c r="M92" s="682"/>
      <c r="N92" s="682"/>
      <c r="O92" s="682"/>
    </row>
    <row r="93" spans="1:15">
      <c r="A93" s="682"/>
      <c r="B93" s="682"/>
      <c r="C93" s="682"/>
      <c r="D93" s="682"/>
      <c r="E93" s="682"/>
      <c r="F93" s="682"/>
      <c r="G93" s="682"/>
      <c r="H93" s="682"/>
      <c r="I93" s="682"/>
      <c r="J93" s="682"/>
      <c r="K93" s="682"/>
      <c r="L93" s="682"/>
      <c r="M93" s="682"/>
      <c r="N93" s="682"/>
      <c r="O93" s="682"/>
    </row>
    <row r="94" spans="1:15">
      <c r="A94" s="682"/>
      <c r="B94" s="682"/>
      <c r="C94" s="682"/>
      <c r="D94" s="682"/>
      <c r="E94" s="682"/>
      <c r="F94" s="682"/>
      <c r="G94" s="682"/>
      <c r="H94" s="682"/>
      <c r="I94" s="682"/>
      <c r="J94" s="682"/>
      <c r="K94" s="682"/>
      <c r="L94" s="682"/>
      <c r="M94" s="682"/>
      <c r="N94" s="682"/>
      <c r="O94" s="682"/>
    </row>
    <row r="95" spans="1:15">
      <c r="A95" s="682"/>
      <c r="B95" s="682"/>
      <c r="C95" s="682"/>
      <c r="D95" s="682"/>
      <c r="E95" s="682"/>
      <c r="F95" s="682"/>
      <c r="G95" s="682"/>
      <c r="H95" s="682"/>
      <c r="I95" s="682"/>
      <c r="J95" s="682"/>
      <c r="K95" s="682"/>
      <c r="L95" s="682"/>
      <c r="M95" s="682"/>
      <c r="N95" s="682"/>
      <c r="O95" s="682"/>
    </row>
    <row r="96" spans="1:15">
      <c r="A96" s="682"/>
      <c r="B96" s="682"/>
      <c r="C96" s="682"/>
      <c r="D96" s="682"/>
      <c r="E96" s="682"/>
      <c r="F96" s="682"/>
      <c r="G96" s="682"/>
      <c r="H96" s="682"/>
      <c r="I96" s="682"/>
      <c r="J96" s="682"/>
      <c r="K96" s="682"/>
      <c r="L96" s="682"/>
      <c r="M96" s="682"/>
      <c r="N96" s="682"/>
      <c r="O96" s="682"/>
    </row>
    <row r="97" spans="1:15">
      <c r="A97" s="682"/>
      <c r="B97" s="682"/>
      <c r="C97" s="682"/>
      <c r="D97" s="682"/>
      <c r="E97" s="682"/>
      <c r="F97" s="682"/>
      <c r="G97" s="682"/>
      <c r="H97" s="682"/>
      <c r="I97" s="682"/>
      <c r="J97" s="682"/>
      <c r="K97" s="682"/>
      <c r="L97" s="682"/>
      <c r="M97" s="682"/>
      <c r="N97" s="682"/>
      <c r="O97" s="682"/>
    </row>
    <row r="98" spans="1:15">
      <c r="A98" s="682"/>
      <c r="B98" s="682"/>
      <c r="C98" s="682"/>
      <c r="D98" s="682"/>
      <c r="E98" s="682"/>
      <c r="F98" s="682"/>
      <c r="G98" s="682"/>
      <c r="H98" s="682"/>
      <c r="I98" s="682"/>
      <c r="J98" s="682"/>
      <c r="K98" s="682"/>
      <c r="L98" s="682"/>
      <c r="M98" s="682"/>
      <c r="N98" s="682"/>
      <c r="O98" s="682"/>
    </row>
    <row r="99" spans="1:15">
      <c r="A99" s="682"/>
      <c r="B99" s="682"/>
      <c r="C99" s="682"/>
      <c r="D99" s="682"/>
      <c r="E99" s="682"/>
      <c r="F99" s="682"/>
      <c r="G99" s="682"/>
      <c r="H99" s="682"/>
      <c r="I99" s="682"/>
      <c r="J99" s="682"/>
      <c r="K99" s="682"/>
      <c r="L99" s="682"/>
      <c r="M99" s="682"/>
      <c r="N99" s="682"/>
      <c r="O99" s="682"/>
    </row>
    <row r="100" spans="1:15">
      <c r="A100" s="682"/>
      <c r="B100" s="682"/>
      <c r="C100" s="682"/>
      <c r="D100" s="682"/>
      <c r="E100" s="682"/>
      <c r="F100" s="682"/>
      <c r="G100" s="682"/>
      <c r="H100" s="682"/>
      <c r="I100" s="682"/>
      <c r="J100" s="682"/>
      <c r="K100" s="682"/>
      <c r="L100" s="682"/>
      <c r="M100" s="682"/>
      <c r="N100" s="682"/>
      <c r="O100" s="682"/>
    </row>
    <row r="101" spans="1:15">
      <c r="A101" s="682"/>
      <c r="B101" s="682"/>
      <c r="C101" s="682"/>
      <c r="D101" s="682"/>
      <c r="E101" s="682"/>
      <c r="F101" s="682"/>
      <c r="G101" s="682"/>
      <c r="H101" s="682"/>
      <c r="I101" s="682"/>
      <c r="J101" s="682"/>
      <c r="K101" s="682"/>
      <c r="L101" s="682"/>
      <c r="M101" s="682"/>
      <c r="N101" s="682"/>
      <c r="O101" s="682"/>
    </row>
    <row r="102" spans="1:15">
      <c r="A102" s="682"/>
      <c r="B102" s="682"/>
      <c r="C102" s="682"/>
      <c r="D102" s="682"/>
      <c r="E102" s="682"/>
      <c r="F102" s="682"/>
      <c r="G102" s="682"/>
      <c r="H102" s="682"/>
      <c r="I102" s="682"/>
      <c r="J102" s="682"/>
      <c r="K102" s="682"/>
      <c r="L102" s="682"/>
      <c r="M102" s="682"/>
      <c r="N102" s="682"/>
      <c r="O102" s="682"/>
    </row>
    <row r="103" spans="1:15">
      <c r="A103" s="682"/>
      <c r="B103" s="682"/>
      <c r="C103" s="682"/>
      <c r="D103" s="682"/>
      <c r="E103" s="682"/>
      <c r="F103" s="682"/>
      <c r="G103" s="682"/>
      <c r="H103" s="682"/>
      <c r="I103" s="682"/>
      <c r="J103" s="682"/>
      <c r="K103" s="682"/>
      <c r="L103" s="682"/>
      <c r="M103" s="682"/>
      <c r="N103" s="682"/>
      <c r="O103" s="682"/>
    </row>
    <row r="104" spans="1:15">
      <c r="A104" s="682"/>
      <c r="B104" s="682"/>
      <c r="C104" s="682"/>
      <c r="D104" s="682"/>
      <c r="E104" s="682"/>
      <c r="F104" s="682"/>
      <c r="G104" s="682"/>
      <c r="H104" s="682"/>
      <c r="I104" s="682"/>
      <c r="J104" s="682"/>
      <c r="K104" s="682"/>
      <c r="L104" s="682"/>
      <c r="M104" s="682"/>
      <c r="N104" s="682"/>
      <c r="O104" s="682"/>
    </row>
    <row r="105" spans="1:15">
      <c r="A105" s="682"/>
      <c r="B105" s="682"/>
      <c r="C105" s="682"/>
      <c r="D105" s="682"/>
      <c r="E105" s="682"/>
      <c r="F105" s="682"/>
      <c r="G105" s="682"/>
      <c r="H105" s="682"/>
      <c r="I105" s="682"/>
      <c r="J105" s="682"/>
      <c r="K105" s="682"/>
      <c r="L105" s="682"/>
      <c r="M105" s="682"/>
      <c r="N105" s="682"/>
      <c r="O105" s="682"/>
    </row>
    <row r="106" spans="1:15">
      <c r="A106" s="682"/>
      <c r="B106" s="682"/>
      <c r="C106" s="682"/>
      <c r="D106" s="682"/>
      <c r="E106" s="682"/>
      <c r="F106" s="682"/>
      <c r="G106" s="682"/>
      <c r="H106" s="682"/>
      <c r="I106" s="682"/>
      <c r="J106" s="682"/>
      <c r="K106" s="682"/>
      <c r="L106" s="682"/>
      <c r="M106" s="682"/>
      <c r="N106" s="682"/>
      <c r="O106" s="682"/>
    </row>
    <row r="107" spans="1:15">
      <c r="A107" s="682"/>
      <c r="B107" s="682"/>
      <c r="C107" s="682"/>
      <c r="D107" s="682"/>
      <c r="E107" s="682"/>
      <c r="F107" s="682"/>
      <c r="G107" s="682"/>
      <c r="H107" s="682"/>
      <c r="I107" s="682"/>
      <c r="J107" s="682"/>
      <c r="K107" s="682"/>
      <c r="L107" s="682"/>
      <c r="M107" s="682"/>
      <c r="N107" s="682"/>
      <c r="O107" s="682"/>
    </row>
    <row r="108" spans="1:15">
      <c r="A108" s="682"/>
      <c r="B108" s="682"/>
      <c r="C108" s="682"/>
      <c r="D108" s="682"/>
      <c r="E108" s="682"/>
      <c r="F108" s="682"/>
      <c r="G108" s="682"/>
      <c r="H108" s="682"/>
      <c r="I108" s="682"/>
      <c r="J108" s="682"/>
      <c r="K108" s="682"/>
      <c r="L108" s="682"/>
      <c r="M108" s="682"/>
      <c r="N108" s="682"/>
      <c r="O108" s="682"/>
    </row>
    <row r="109" spans="1:15">
      <c r="A109" s="682"/>
      <c r="B109" s="682"/>
      <c r="C109" s="682"/>
      <c r="D109" s="682"/>
      <c r="E109" s="682"/>
      <c r="F109" s="682"/>
      <c r="G109" s="682"/>
      <c r="H109" s="682"/>
      <c r="I109" s="682"/>
      <c r="J109" s="682"/>
      <c r="K109" s="682"/>
      <c r="L109" s="682"/>
      <c r="M109" s="682"/>
      <c r="N109" s="682"/>
      <c r="O109" s="682"/>
    </row>
    <row r="110" spans="1:15">
      <c r="A110" s="682"/>
      <c r="B110" s="682"/>
      <c r="C110" s="682"/>
      <c r="D110" s="682"/>
      <c r="E110" s="682"/>
      <c r="F110" s="682"/>
      <c r="G110" s="682"/>
      <c r="H110" s="682"/>
      <c r="I110" s="682"/>
      <c r="J110" s="682"/>
      <c r="K110" s="682"/>
      <c r="L110" s="682"/>
      <c r="M110" s="682"/>
      <c r="N110" s="682"/>
      <c r="O110" s="682"/>
    </row>
    <row r="111" spans="1:15">
      <c r="A111" s="682"/>
      <c r="B111" s="682"/>
      <c r="C111" s="682"/>
      <c r="D111" s="682"/>
      <c r="E111" s="682"/>
      <c r="F111" s="682"/>
      <c r="G111" s="682"/>
      <c r="H111" s="682"/>
      <c r="I111" s="682"/>
      <c r="J111" s="682"/>
      <c r="K111" s="682"/>
      <c r="L111" s="682"/>
      <c r="M111" s="682"/>
      <c r="N111" s="682"/>
      <c r="O111" s="682"/>
    </row>
    <row r="112" spans="1:15">
      <c r="A112" s="682"/>
      <c r="B112" s="682"/>
      <c r="C112" s="682"/>
      <c r="D112" s="682"/>
      <c r="E112" s="682"/>
      <c r="F112" s="682"/>
      <c r="G112" s="682"/>
      <c r="H112" s="682"/>
      <c r="I112" s="682"/>
      <c r="J112" s="682"/>
      <c r="K112" s="682"/>
      <c r="L112" s="682"/>
      <c r="M112" s="682"/>
      <c r="N112" s="682"/>
      <c r="O112" s="682"/>
    </row>
    <row r="113" spans="1:15">
      <c r="A113" s="682"/>
      <c r="B113" s="682"/>
      <c r="C113" s="682"/>
      <c r="D113" s="682"/>
      <c r="E113" s="682"/>
      <c r="F113" s="682"/>
      <c r="G113" s="682"/>
      <c r="H113" s="682"/>
      <c r="I113" s="682"/>
      <c r="J113" s="682"/>
      <c r="K113" s="682"/>
      <c r="L113" s="682"/>
      <c r="M113" s="682"/>
      <c r="N113" s="682"/>
      <c r="O113" s="682"/>
    </row>
    <row r="114" spans="1:15">
      <c r="A114" s="682"/>
      <c r="B114" s="682"/>
      <c r="C114" s="682"/>
      <c r="D114" s="682"/>
      <c r="E114" s="682"/>
      <c r="F114" s="682"/>
      <c r="G114" s="682"/>
      <c r="H114" s="682"/>
      <c r="I114" s="682"/>
      <c r="J114" s="682"/>
      <c r="K114" s="682"/>
      <c r="L114" s="682"/>
      <c r="M114" s="682"/>
      <c r="N114" s="682"/>
      <c r="O114" s="682"/>
    </row>
    <row r="115" spans="1:15">
      <c r="A115" s="682"/>
      <c r="B115" s="682"/>
      <c r="C115" s="682"/>
      <c r="D115" s="682"/>
      <c r="E115" s="682"/>
      <c r="F115" s="682"/>
      <c r="G115" s="682"/>
      <c r="H115" s="682"/>
      <c r="I115" s="682"/>
      <c r="J115" s="682"/>
      <c r="K115" s="682"/>
      <c r="L115" s="682"/>
      <c r="M115" s="682"/>
      <c r="N115" s="682"/>
      <c r="O115" s="682"/>
    </row>
    <row r="116" spans="1:15">
      <c r="A116" s="682"/>
      <c r="B116" s="682"/>
      <c r="C116" s="682"/>
      <c r="D116" s="682"/>
      <c r="E116" s="682"/>
      <c r="F116" s="682"/>
      <c r="G116" s="682"/>
      <c r="H116" s="682"/>
      <c r="I116" s="682"/>
      <c r="J116" s="682"/>
      <c r="K116" s="682"/>
      <c r="L116" s="682"/>
      <c r="M116" s="682"/>
      <c r="N116" s="682"/>
      <c r="O116" s="682"/>
    </row>
    <row r="117" spans="1:15">
      <c r="A117" s="682"/>
      <c r="B117" s="682"/>
      <c r="C117" s="682"/>
      <c r="D117" s="682"/>
      <c r="E117" s="682"/>
      <c r="F117" s="682"/>
      <c r="G117" s="682"/>
      <c r="H117" s="682"/>
      <c r="I117" s="682"/>
      <c r="J117" s="682"/>
      <c r="K117" s="682"/>
      <c r="L117" s="682"/>
      <c r="M117" s="682"/>
      <c r="N117" s="682"/>
      <c r="O117" s="682"/>
    </row>
    <row r="118" spans="1:15">
      <c r="A118" s="682"/>
      <c r="B118" s="682"/>
      <c r="C118" s="682"/>
      <c r="D118" s="682"/>
      <c r="E118" s="682"/>
      <c r="F118" s="682"/>
      <c r="G118" s="682"/>
      <c r="H118" s="682"/>
      <c r="I118" s="682"/>
      <c r="J118" s="682"/>
      <c r="K118" s="682"/>
      <c r="L118" s="682"/>
      <c r="M118" s="682"/>
      <c r="N118" s="682"/>
      <c r="O118" s="682"/>
    </row>
    <row r="119" spans="1:15">
      <c r="A119" s="682"/>
      <c r="B119" s="682"/>
      <c r="C119" s="682"/>
      <c r="D119" s="682"/>
      <c r="E119" s="682"/>
      <c r="F119" s="682"/>
      <c r="G119" s="682"/>
      <c r="H119" s="682"/>
      <c r="I119" s="682"/>
      <c r="J119" s="682"/>
      <c r="K119" s="682"/>
      <c r="L119" s="682"/>
      <c r="M119" s="682"/>
      <c r="N119" s="682"/>
      <c r="O119" s="682"/>
    </row>
    <row r="120" spans="1:15">
      <c r="A120" s="682"/>
      <c r="B120" s="682"/>
      <c r="C120" s="682"/>
      <c r="D120" s="682"/>
      <c r="E120" s="682"/>
      <c r="F120" s="682"/>
      <c r="G120" s="682"/>
      <c r="H120" s="682"/>
      <c r="I120" s="682"/>
      <c r="J120" s="682"/>
      <c r="K120" s="682"/>
      <c r="L120" s="682"/>
      <c r="M120" s="682"/>
      <c r="N120" s="682"/>
      <c r="O120" s="682"/>
    </row>
    <row r="121" spans="1:15">
      <c r="A121" s="682"/>
      <c r="B121" s="682"/>
      <c r="C121" s="682"/>
      <c r="D121" s="682"/>
      <c r="E121" s="682"/>
      <c r="F121" s="682"/>
      <c r="G121" s="682"/>
      <c r="H121" s="682"/>
      <c r="I121" s="682"/>
      <c r="J121" s="682"/>
      <c r="K121" s="682"/>
      <c r="L121" s="682"/>
      <c r="M121" s="682"/>
      <c r="N121" s="682"/>
      <c r="O121" s="682"/>
    </row>
    <row r="122" spans="1:15">
      <c r="A122" s="682"/>
      <c r="B122" s="682"/>
      <c r="C122" s="682"/>
      <c r="D122" s="682"/>
      <c r="E122" s="682"/>
      <c r="F122" s="682"/>
      <c r="G122" s="682"/>
      <c r="H122" s="682"/>
      <c r="I122" s="682"/>
      <c r="J122" s="682"/>
      <c r="K122" s="682"/>
      <c r="L122" s="682"/>
      <c r="M122" s="682"/>
      <c r="N122" s="682"/>
      <c r="O122" s="682"/>
    </row>
    <row r="123" spans="1:15">
      <c r="A123" s="682"/>
      <c r="B123" s="682"/>
      <c r="C123" s="682"/>
      <c r="D123" s="682"/>
      <c r="E123" s="682"/>
      <c r="F123" s="682"/>
      <c r="G123" s="682"/>
      <c r="H123" s="682"/>
      <c r="I123" s="682"/>
      <c r="J123" s="682"/>
      <c r="K123" s="682"/>
      <c r="L123" s="682"/>
      <c r="M123" s="682"/>
      <c r="N123" s="682"/>
      <c r="O123" s="682"/>
    </row>
    <row r="124" spans="1:15">
      <c r="A124" s="682"/>
      <c r="B124" s="682"/>
      <c r="C124" s="682"/>
      <c r="D124" s="682"/>
      <c r="E124" s="682"/>
      <c r="F124" s="682"/>
      <c r="G124" s="682"/>
      <c r="H124" s="682"/>
      <c r="I124" s="682"/>
      <c r="J124" s="682"/>
      <c r="K124" s="682"/>
      <c r="L124" s="682"/>
      <c r="M124" s="682"/>
      <c r="N124" s="682"/>
      <c r="O124" s="682"/>
    </row>
    <row r="125" spans="1:15">
      <c r="A125" s="682"/>
      <c r="B125" s="682"/>
      <c r="C125" s="682"/>
      <c r="D125" s="682"/>
      <c r="E125" s="682"/>
      <c r="F125" s="682"/>
      <c r="G125" s="682"/>
      <c r="H125" s="682"/>
      <c r="I125" s="682"/>
      <c r="J125" s="682"/>
      <c r="K125" s="682"/>
      <c r="L125" s="682"/>
      <c r="M125" s="682"/>
      <c r="N125" s="682"/>
      <c r="O125" s="682"/>
    </row>
    <row r="126" spans="1:15">
      <c r="A126" s="682"/>
      <c r="B126" s="682"/>
      <c r="C126" s="682"/>
      <c r="D126" s="682"/>
      <c r="E126" s="682"/>
      <c r="F126" s="682"/>
      <c r="G126" s="682"/>
      <c r="H126" s="682"/>
      <c r="I126" s="682"/>
      <c r="J126" s="682"/>
      <c r="K126" s="682"/>
      <c r="L126" s="682"/>
      <c r="M126" s="682"/>
      <c r="N126" s="682"/>
      <c r="O126" s="682"/>
    </row>
    <row r="127" spans="1:15">
      <c r="A127" s="682"/>
      <c r="B127" s="682"/>
      <c r="C127" s="682"/>
      <c r="D127" s="682"/>
      <c r="E127" s="682"/>
      <c r="F127" s="682"/>
      <c r="G127" s="682"/>
      <c r="H127" s="682"/>
      <c r="I127" s="682"/>
      <c r="J127" s="682"/>
      <c r="K127" s="682"/>
      <c r="L127" s="682"/>
      <c r="M127" s="682"/>
      <c r="N127" s="682"/>
      <c r="O127" s="682"/>
    </row>
    <row r="128" spans="1:15">
      <c r="A128" s="682"/>
      <c r="B128" s="682"/>
      <c r="C128" s="682"/>
      <c r="D128" s="682"/>
      <c r="E128" s="682"/>
      <c r="F128" s="682"/>
      <c r="G128" s="682"/>
      <c r="H128" s="682"/>
      <c r="I128" s="682"/>
      <c r="J128" s="682"/>
      <c r="K128" s="682"/>
      <c r="L128" s="682"/>
      <c r="M128" s="682"/>
      <c r="N128" s="682"/>
      <c r="O128" s="682"/>
    </row>
    <row r="129" spans="1:15">
      <c r="A129" s="682"/>
      <c r="B129" s="682"/>
      <c r="C129" s="682"/>
      <c r="D129" s="682"/>
      <c r="E129" s="682"/>
      <c r="F129" s="682"/>
      <c r="G129" s="682"/>
      <c r="H129" s="682"/>
      <c r="I129" s="682"/>
      <c r="J129" s="682"/>
      <c r="K129" s="682"/>
      <c r="L129" s="682"/>
      <c r="M129" s="682"/>
      <c r="N129" s="682"/>
      <c r="O129" s="682"/>
    </row>
    <row r="130" spans="1:15">
      <c r="A130" s="682"/>
      <c r="B130" s="682"/>
      <c r="C130" s="682"/>
      <c r="D130" s="682"/>
      <c r="E130" s="682"/>
      <c r="F130" s="682"/>
      <c r="G130" s="682"/>
      <c r="H130" s="682"/>
      <c r="I130" s="682"/>
      <c r="J130" s="682"/>
      <c r="K130" s="682"/>
      <c r="L130" s="682"/>
      <c r="M130" s="682"/>
      <c r="N130" s="682"/>
      <c r="O130" s="682"/>
    </row>
    <row r="131" spans="1:15">
      <c r="A131" s="682"/>
      <c r="B131" s="682"/>
      <c r="C131" s="682"/>
      <c r="D131" s="682"/>
      <c r="E131" s="682"/>
      <c r="F131" s="682"/>
      <c r="G131" s="682"/>
      <c r="H131" s="682"/>
      <c r="I131" s="682"/>
      <c r="J131" s="682"/>
      <c r="K131" s="682"/>
      <c r="L131" s="682"/>
      <c r="M131" s="682"/>
      <c r="N131" s="682"/>
      <c r="O131" s="682"/>
    </row>
    <row r="132" spans="1:15">
      <c r="A132" s="682"/>
      <c r="B132" s="682"/>
      <c r="C132" s="682"/>
      <c r="D132" s="682"/>
      <c r="E132" s="682"/>
      <c r="F132" s="682"/>
      <c r="G132" s="682"/>
      <c r="H132" s="682"/>
      <c r="I132" s="682"/>
      <c r="J132" s="682"/>
      <c r="K132" s="682"/>
      <c r="L132" s="682"/>
      <c r="M132" s="682"/>
      <c r="N132" s="682"/>
      <c r="O132" s="682"/>
    </row>
    <row r="133" spans="1:15">
      <c r="A133" s="682"/>
      <c r="B133" s="682"/>
      <c r="C133" s="682"/>
      <c r="D133" s="682"/>
      <c r="E133" s="682"/>
      <c r="F133" s="682"/>
      <c r="G133" s="682"/>
      <c r="H133" s="682"/>
      <c r="I133" s="682"/>
      <c r="J133" s="682"/>
      <c r="K133" s="682"/>
      <c r="L133" s="682"/>
      <c r="M133" s="682"/>
      <c r="N133" s="682"/>
      <c r="O133" s="682"/>
    </row>
    <row r="134" spans="1:15">
      <c r="A134" s="682"/>
      <c r="B134" s="682"/>
      <c r="C134" s="682"/>
      <c r="D134" s="682"/>
      <c r="E134" s="682"/>
      <c r="F134" s="682"/>
      <c r="G134" s="682"/>
      <c r="H134" s="682"/>
      <c r="I134" s="682"/>
      <c r="J134" s="682"/>
      <c r="K134" s="682"/>
      <c r="L134" s="682"/>
      <c r="M134" s="682"/>
      <c r="N134" s="682"/>
      <c r="O134" s="682"/>
    </row>
    <row r="135" spans="1:15">
      <c r="A135" s="682"/>
      <c r="B135" s="682"/>
      <c r="C135" s="682"/>
      <c r="D135" s="682"/>
      <c r="E135" s="682"/>
      <c r="F135" s="682"/>
      <c r="G135" s="682"/>
      <c r="H135" s="682"/>
      <c r="I135" s="682"/>
      <c r="J135" s="682"/>
      <c r="K135" s="682"/>
      <c r="L135" s="682"/>
      <c r="M135" s="682"/>
      <c r="N135" s="682"/>
      <c r="O135" s="682"/>
    </row>
    <row r="136" spans="1:15">
      <c r="A136" s="682"/>
      <c r="B136" s="682"/>
      <c r="C136" s="682"/>
      <c r="D136" s="682"/>
      <c r="E136" s="682"/>
      <c r="F136" s="682"/>
      <c r="G136" s="682"/>
      <c r="H136" s="682"/>
      <c r="I136" s="682"/>
      <c r="J136" s="682"/>
      <c r="K136" s="682"/>
      <c r="L136" s="682"/>
      <c r="M136" s="682"/>
      <c r="N136" s="682"/>
      <c r="O136" s="682"/>
    </row>
    <row r="137" spans="1:15">
      <c r="A137" s="682"/>
      <c r="B137" s="682"/>
      <c r="C137" s="682"/>
      <c r="D137" s="682"/>
      <c r="E137" s="682"/>
      <c r="F137" s="682"/>
      <c r="G137" s="682"/>
      <c r="H137" s="682"/>
      <c r="I137" s="682"/>
      <c r="J137" s="682"/>
      <c r="K137" s="682"/>
      <c r="L137" s="682"/>
      <c r="M137" s="682"/>
      <c r="N137" s="682"/>
      <c r="O137" s="682"/>
    </row>
    <row r="138" spans="1:15">
      <c r="A138" s="682"/>
      <c r="B138" s="682"/>
      <c r="C138" s="682"/>
      <c r="D138" s="682"/>
      <c r="E138" s="682"/>
      <c r="F138" s="682"/>
      <c r="G138" s="682"/>
      <c r="H138" s="682"/>
      <c r="I138" s="682"/>
      <c r="J138" s="682"/>
      <c r="K138" s="682"/>
      <c r="L138" s="682"/>
      <c r="M138" s="682"/>
      <c r="N138" s="682"/>
      <c r="O138" s="682"/>
    </row>
    <row r="139" spans="1:15">
      <c r="A139" s="682"/>
      <c r="B139" s="682"/>
      <c r="C139" s="682"/>
      <c r="D139" s="682"/>
      <c r="E139" s="682"/>
      <c r="F139" s="682"/>
      <c r="G139" s="682"/>
      <c r="H139" s="682"/>
      <c r="I139" s="682"/>
      <c r="J139" s="682"/>
      <c r="K139" s="682"/>
      <c r="L139" s="682"/>
      <c r="M139" s="682"/>
      <c r="N139" s="682"/>
      <c r="O139" s="682"/>
    </row>
    <row r="140" spans="1:15">
      <c r="A140" s="682"/>
      <c r="B140" s="682"/>
      <c r="C140" s="682"/>
      <c r="D140" s="682"/>
      <c r="E140" s="682"/>
      <c r="F140" s="682"/>
      <c r="G140" s="682"/>
      <c r="H140" s="682"/>
      <c r="I140" s="682"/>
      <c r="J140" s="682"/>
      <c r="K140" s="682"/>
      <c r="L140" s="682"/>
      <c r="M140" s="682"/>
      <c r="N140" s="682"/>
      <c r="O140" s="682"/>
    </row>
    <row r="141" spans="1:15">
      <c r="A141" s="682"/>
      <c r="B141" s="682"/>
      <c r="C141" s="682"/>
      <c r="D141" s="682"/>
      <c r="E141" s="682"/>
      <c r="F141" s="682"/>
      <c r="G141" s="682"/>
      <c r="H141" s="682"/>
      <c r="I141" s="682"/>
      <c r="J141" s="682"/>
      <c r="K141" s="682"/>
      <c r="L141" s="682"/>
      <c r="M141" s="682"/>
      <c r="N141" s="682"/>
      <c r="O141" s="682"/>
    </row>
    <row r="142" spans="1:15">
      <c r="A142" s="682"/>
      <c r="B142" s="682"/>
      <c r="C142" s="682"/>
      <c r="D142" s="682"/>
      <c r="E142" s="682"/>
      <c r="F142" s="682"/>
      <c r="G142" s="682"/>
      <c r="H142" s="682"/>
      <c r="I142" s="682"/>
      <c r="J142" s="682"/>
      <c r="K142" s="682"/>
      <c r="L142" s="682"/>
      <c r="M142" s="682"/>
      <c r="N142" s="682"/>
      <c r="O142" s="682"/>
    </row>
    <row r="143" spans="1:15">
      <c r="A143" s="682"/>
      <c r="B143" s="682"/>
      <c r="C143" s="682"/>
      <c r="D143" s="682"/>
      <c r="E143" s="682"/>
      <c r="F143" s="682"/>
      <c r="G143" s="682"/>
      <c r="H143" s="682"/>
      <c r="I143" s="682"/>
      <c r="J143" s="682"/>
      <c r="K143" s="682"/>
      <c r="L143" s="682"/>
      <c r="M143" s="682"/>
      <c r="N143" s="682"/>
      <c r="O143" s="682"/>
    </row>
    <row r="144" spans="1:15">
      <c r="A144" s="682"/>
      <c r="B144" s="682"/>
      <c r="C144" s="682"/>
      <c r="D144" s="682"/>
      <c r="E144" s="682"/>
      <c r="F144" s="682"/>
      <c r="G144" s="682"/>
      <c r="H144" s="682"/>
      <c r="I144" s="682"/>
      <c r="J144" s="682"/>
      <c r="K144" s="682"/>
      <c r="L144" s="682"/>
      <c r="M144" s="682"/>
      <c r="N144" s="682"/>
      <c r="O144" s="682"/>
    </row>
    <row r="145" spans="1:15">
      <c r="A145" s="682"/>
      <c r="B145" s="682"/>
      <c r="C145" s="682"/>
      <c r="D145" s="682"/>
      <c r="E145" s="682"/>
      <c r="F145" s="682"/>
      <c r="G145" s="682"/>
      <c r="H145" s="682"/>
      <c r="I145" s="682"/>
      <c r="J145" s="682"/>
      <c r="K145" s="682"/>
      <c r="L145" s="682"/>
      <c r="M145" s="682"/>
      <c r="N145" s="682"/>
      <c r="O145" s="682"/>
    </row>
    <row r="146" spans="1:15">
      <c r="A146" s="682"/>
      <c r="B146" s="682"/>
      <c r="C146" s="682"/>
      <c r="D146" s="682"/>
      <c r="E146" s="682"/>
      <c r="F146" s="682"/>
      <c r="G146" s="682"/>
      <c r="H146" s="682"/>
      <c r="I146" s="682"/>
      <c r="J146" s="682"/>
      <c r="K146" s="682"/>
      <c r="L146" s="682"/>
      <c r="M146" s="682"/>
      <c r="N146" s="682"/>
      <c r="O146" s="682"/>
    </row>
    <row r="147" spans="1:15">
      <c r="A147" s="682"/>
      <c r="B147" s="682"/>
      <c r="C147" s="682"/>
      <c r="D147" s="682"/>
      <c r="E147" s="682"/>
      <c r="F147" s="682"/>
      <c r="G147" s="682"/>
      <c r="H147" s="682"/>
      <c r="I147" s="682"/>
      <c r="J147" s="682"/>
      <c r="K147" s="682"/>
      <c r="L147" s="682"/>
      <c r="M147" s="682"/>
      <c r="N147" s="682"/>
      <c r="O147" s="682"/>
    </row>
    <row r="148" spans="1:15">
      <c r="A148" s="682"/>
      <c r="B148" s="682"/>
      <c r="C148" s="682"/>
      <c r="D148" s="682"/>
      <c r="E148" s="682"/>
      <c r="F148" s="682"/>
      <c r="G148" s="682"/>
      <c r="H148" s="682"/>
      <c r="I148" s="682"/>
      <c r="J148" s="682"/>
      <c r="K148" s="682"/>
      <c r="L148" s="682"/>
      <c r="M148" s="682"/>
      <c r="N148" s="682"/>
      <c r="O148" s="682"/>
    </row>
    <row r="149" spans="1:15">
      <c r="A149" s="682"/>
      <c r="B149" s="682"/>
      <c r="C149" s="682"/>
      <c r="D149" s="682"/>
      <c r="E149" s="682"/>
      <c r="F149" s="682"/>
      <c r="G149" s="682"/>
      <c r="H149" s="682"/>
      <c r="I149" s="682"/>
      <c r="J149" s="682"/>
      <c r="K149" s="682"/>
      <c r="L149" s="682"/>
      <c r="M149" s="682"/>
      <c r="N149" s="682"/>
      <c r="O149" s="682"/>
    </row>
    <row r="150" spans="1:15">
      <c r="A150" s="682"/>
      <c r="B150" s="682"/>
      <c r="C150" s="682"/>
      <c r="D150" s="682"/>
      <c r="E150" s="682"/>
      <c r="F150" s="682"/>
      <c r="G150" s="682"/>
      <c r="H150" s="682"/>
      <c r="I150" s="682"/>
      <c r="J150" s="682"/>
      <c r="K150" s="682"/>
      <c r="L150" s="682"/>
      <c r="M150" s="682"/>
      <c r="N150" s="682"/>
      <c r="O150" s="682"/>
    </row>
    <row r="151" spans="1:15">
      <c r="A151" s="682"/>
      <c r="B151" s="682"/>
      <c r="C151" s="682"/>
      <c r="D151" s="682"/>
      <c r="E151" s="682"/>
      <c r="F151" s="682"/>
      <c r="G151" s="682"/>
      <c r="H151" s="682"/>
      <c r="I151" s="682"/>
      <c r="J151" s="682"/>
      <c r="K151" s="682"/>
      <c r="L151" s="682"/>
      <c r="M151" s="682"/>
      <c r="N151" s="682"/>
      <c r="O151" s="682"/>
    </row>
    <row r="152" spans="1:15">
      <c r="A152" s="682"/>
      <c r="B152" s="682"/>
      <c r="C152" s="682"/>
      <c r="D152" s="682"/>
      <c r="E152" s="682"/>
      <c r="F152" s="682"/>
      <c r="G152" s="682"/>
      <c r="H152" s="682"/>
      <c r="I152" s="682"/>
      <c r="J152" s="682"/>
      <c r="K152" s="682"/>
      <c r="L152" s="682"/>
      <c r="M152" s="682"/>
      <c r="N152" s="682"/>
      <c r="O152" s="682"/>
    </row>
    <row r="153" spans="1:15">
      <c r="A153" s="682"/>
      <c r="B153" s="682"/>
      <c r="C153" s="682"/>
      <c r="D153" s="682"/>
      <c r="E153" s="682"/>
      <c r="F153" s="682"/>
      <c r="G153" s="682"/>
      <c r="H153" s="682"/>
      <c r="I153" s="682"/>
      <c r="J153" s="682"/>
      <c r="K153" s="682"/>
      <c r="L153" s="682"/>
      <c r="M153" s="682"/>
      <c r="N153" s="682"/>
      <c r="O153" s="682"/>
    </row>
    <row r="154" spans="1:15">
      <c r="A154" s="682"/>
      <c r="B154" s="682"/>
      <c r="C154" s="682"/>
      <c r="D154" s="682"/>
      <c r="E154" s="682"/>
      <c r="F154" s="682"/>
      <c r="G154" s="682"/>
      <c r="H154" s="682"/>
      <c r="I154" s="682"/>
      <c r="J154" s="682"/>
      <c r="K154" s="682"/>
      <c r="L154" s="682"/>
      <c r="M154" s="682"/>
      <c r="N154" s="682"/>
      <c r="O154" s="682"/>
    </row>
    <row r="155" spans="1:15">
      <c r="A155" s="682"/>
      <c r="B155" s="682"/>
      <c r="C155" s="682"/>
      <c r="D155" s="682"/>
      <c r="E155" s="682"/>
      <c r="F155" s="682"/>
      <c r="G155" s="682"/>
      <c r="H155" s="682"/>
      <c r="I155" s="682"/>
      <c r="J155" s="682"/>
      <c r="K155" s="682"/>
      <c r="L155" s="682"/>
      <c r="M155" s="682"/>
      <c r="N155" s="682"/>
      <c r="O155" s="682"/>
    </row>
    <row r="156" spans="1:15">
      <c r="A156" s="682"/>
      <c r="B156" s="682"/>
      <c r="C156" s="682"/>
      <c r="D156" s="682"/>
      <c r="E156" s="682"/>
      <c r="F156" s="682"/>
      <c r="G156" s="682"/>
      <c r="H156" s="682"/>
      <c r="I156" s="682"/>
      <c r="J156" s="682"/>
      <c r="K156" s="682"/>
      <c r="L156" s="682"/>
      <c r="M156" s="682"/>
      <c r="N156" s="682"/>
      <c r="O156" s="682"/>
    </row>
    <row r="157" spans="1:15">
      <c r="A157" s="682"/>
      <c r="B157" s="682"/>
      <c r="C157" s="682"/>
      <c r="D157" s="682"/>
      <c r="E157" s="682"/>
      <c r="F157" s="682"/>
      <c r="G157" s="682"/>
      <c r="H157" s="682"/>
      <c r="I157" s="682"/>
      <c r="J157" s="682"/>
      <c r="K157" s="682"/>
      <c r="L157" s="682"/>
      <c r="M157" s="682"/>
      <c r="N157" s="682"/>
      <c r="O157" s="682"/>
    </row>
    <row r="158" spans="1:15">
      <c r="A158" s="682"/>
      <c r="B158" s="682"/>
      <c r="C158" s="682"/>
      <c r="D158" s="682"/>
      <c r="E158" s="682"/>
      <c r="F158" s="682"/>
      <c r="G158" s="682"/>
      <c r="H158" s="682"/>
      <c r="I158" s="682"/>
      <c r="J158" s="682"/>
      <c r="K158" s="682"/>
      <c r="L158" s="682"/>
      <c r="M158" s="682"/>
      <c r="N158" s="682"/>
      <c r="O158" s="682"/>
    </row>
    <row r="159" spans="1:15">
      <c r="A159" s="682"/>
      <c r="B159" s="682"/>
      <c r="C159" s="682"/>
      <c r="D159" s="682"/>
      <c r="E159" s="682"/>
      <c r="F159" s="682"/>
      <c r="G159" s="682"/>
      <c r="H159" s="682"/>
      <c r="I159" s="682"/>
      <c r="J159" s="682"/>
      <c r="K159" s="682"/>
      <c r="L159" s="682"/>
      <c r="M159" s="682"/>
      <c r="N159" s="682"/>
      <c r="O159" s="682"/>
    </row>
    <row r="160" spans="1:15">
      <c r="A160" s="682"/>
      <c r="B160" s="682"/>
      <c r="C160" s="682"/>
      <c r="D160" s="682"/>
      <c r="E160" s="682"/>
      <c r="F160" s="682"/>
      <c r="G160" s="682"/>
      <c r="H160" s="682"/>
      <c r="I160" s="682"/>
      <c r="J160" s="682"/>
      <c r="K160" s="682"/>
      <c r="L160" s="682"/>
      <c r="M160" s="682"/>
      <c r="N160" s="682"/>
      <c r="O160" s="682"/>
    </row>
    <row r="161" spans="1:15">
      <c r="A161" s="682"/>
      <c r="B161" s="682"/>
      <c r="C161" s="682"/>
      <c r="D161" s="682"/>
      <c r="E161" s="682"/>
      <c r="F161" s="682"/>
      <c r="G161" s="682"/>
      <c r="H161" s="682"/>
      <c r="I161" s="682"/>
      <c r="J161" s="682"/>
      <c r="K161" s="682"/>
      <c r="L161" s="682"/>
      <c r="M161" s="682"/>
      <c r="N161" s="682"/>
      <c r="O161" s="682"/>
    </row>
    <row r="162" spans="1:15">
      <c r="A162" s="682"/>
      <c r="B162" s="682"/>
      <c r="C162" s="682"/>
      <c r="D162" s="682"/>
      <c r="E162" s="682"/>
      <c r="F162" s="682"/>
      <c r="G162" s="682"/>
      <c r="H162" s="682"/>
      <c r="I162" s="682"/>
      <c r="J162" s="682"/>
      <c r="K162" s="682"/>
      <c r="L162" s="682"/>
      <c r="M162" s="682"/>
      <c r="N162" s="682"/>
      <c r="O162" s="682"/>
    </row>
    <row r="163" spans="1:15">
      <c r="A163" s="682"/>
      <c r="B163" s="682"/>
      <c r="C163" s="682"/>
      <c r="D163" s="682"/>
      <c r="E163" s="682"/>
      <c r="F163" s="682"/>
      <c r="G163" s="682"/>
      <c r="H163" s="682"/>
      <c r="I163" s="682"/>
      <c r="J163" s="682"/>
      <c r="K163" s="682"/>
      <c r="L163" s="682"/>
      <c r="M163" s="682"/>
      <c r="N163" s="682"/>
      <c r="O163" s="682"/>
    </row>
    <row r="164" spans="1:15">
      <c r="A164" s="682"/>
      <c r="B164" s="682"/>
      <c r="C164" s="682"/>
      <c r="D164" s="682"/>
      <c r="E164" s="682"/>
      <c r="F164" s="682"/>
      <c r="G164" s="682"/>
      <c r="H164" s="682"/>
      <c r="I164" s="682"/>
      <c r="J164" s="682"/>
      <c r="K164" s="682"/>
      <c r="L164" s="682"/>
      <c r="M164" s="682"/>
      <c r="N164" s="682"/>
      <c r="O164" s="682"/>
    </row>
    <row r="165" spans="1:15">
      <c r="A165" s="682"/>
      <c r="B165" s="682"/>
      <c r="C165" s="682"/>
      <c r="D165" s="682"/>
      <c r="E165" s="682"/>
      <c r="F165" s="682"/>
      <c r="G165" s="682"/>
      <c r="H165" s="682"/>
      <c r="I165" s="682"/>
      <c r="J165" s="682"/>
      <c r="K165" s="682"/>
      <c r="L165" s="682"/>
      <c r="M165" s="682"/>
      <c r="N165" s="682"/>
      <c r="O165" s="682"/>
    </row>
    <row r="166" spans="1:15">
      <c r="A166" s="682"/>
      <c r="B166" s="682"/>
      <c r="C166" s="682"/>
      <c r="D166" s="682"/>
      <c r="E166" s="682"/>
      <c r="F166" s="682"/>
      <c r="G166" s="682"/>
      <c r="H166" s="682"/>
      <c r="I166" s="682"/>
      <c r="J166" s="682"/>
      <c r="K166" s="682"/>
      <c r="L166" s="682"/>
      <c r="M166" s="682"/>
      <c r="N166" s="682"/>
      <c r="O166" s="682"/>
    </row>
    <row r="167" spans="1:15">
      <c r="A167" s="682"/>
      <c r="B167" s="682"/>
      <c r="C167" s="682"/>
      <c r="D167" s="682"/>
      <c r="E167" s="682"/>
      <c r="F167" s="682"/>
      <c r="G167" s="682"/>
      <c r="H167" s="682"/>
      <c r="I167" s="682"/>
      <c r="J167" s="682"/>
      <c r="K167" s="682"/>
      <c r="L167" s="682"/>
      <c r="M167" s="682"/>
      <c r="N167" s="682"/>
      <c r="O167" s="682"/>
    </row>
    <row r="168" spans="1:15">
      <c r="A168" s="682"/>
      <c r="B168" s="682"/>
      <c r="C168" s="682"/>
      <c r="D168" s="682"/>
      <c r="E168" s="682"/>
      <c r="F168" s="682"/>
      <c r="G168" s="682"/>
      <c r="H168" s="682"/>
      <c r="I168" s="682"/>
      <c r="J168" s="682"/>
      <c r="K168" s="682"/>
      <c r="L168" s="682"/>
      <c r="M168" s="682"/>
      <c r="N168" s="682"/>
      <c r="O168" s="682"/>
    </row>
    <row r="169" spans="1:15">
      <c r="A169" s="682"/>
      <c r="B169" s="682"/>
      <c r="C169" s="682"/>
      <c r="D169" s="682"/>
      <c r="E169" s="682"/>
      <c r="F169" s="682"/>
      <c r="G169" s="682"/>
      <c r="H169" s="682"/>
      <c r="I169" s="682"/>
      <c r="J169" s="682"/>
      <c r="K169" s="682"/>
      <c r="L169" s="682"/>
      <c r="M169" s="682"/>
      <c r="N169" s="682"/>
      <c r="O169" s="682"/>
    </row>
    <row r="170" spans="1:15">
      <c r="A170" s="682"/>
      <c r="B170" s="682"/>
      <c r="C170" s="682"/>
      <c r="D170" s="682"/>
      <c r="E170" s="682"/>
      <c r="F170" s="682"/>
      <c r="G170" s="682"/>
      <c r="H170" s="682"/>
      <c r="I170" s="682"/>
      <c r="J170" s="682"/>
      <c r="K170" s="682"/>
      <c r="L170" s="682"/>
      <c r="M170" s="682"/>
      <c r="N170" s="682"/>
      <c r="O170" s="682"/>
    </row>
    <row r="171" spans="1:15">
      <c r="A171" s="682"/>
      <c r="B171" s="682"/>
      <c r="C171" s="682"/>
      <c r="D171" s="682"/>
      <c r="E171" s="682"/>
      <c r="F171" s="682"/>
      <c r="G171" s="682"/>
      <c r="H171" s="682"/>
      <c r="I171" s="682"/>
      <c r="J171" s="682"/>
      <c r="K171" s="682"/>
      <c r="L171" s="682"/>
      <c r="M171" s="682"/>
      <c r="N171" s="682"/>
      <c r="O171" s="682"/>
    </row>
    <row r="172" spans="1:15">
      <c r="A172" s="682"/>
      <c r="B172" s="682"/>
      <c r="C172" s="682"/>
      <c r="D172" s="682"/>
      <c r="E172" s="682"/>
      <c r="F172" s="682"/>
      <c r="G172" s="682"/>
      <c r="H172" s="682"/>
      <c r="I172" s="682"/>
      <c r="J172" s="682"/>
      <c r="K172" s="682"/>
      <c r="L172" s="682"/>
      <c r="M172" s="682"/>
      <c r="N172" s="682"/>
      <c r="O172" s="682"/>
    </row>
    <row r="173" spans="1:15">
      <c r="A173" s="682"/>
      <c r="B173" s="682"/>
      <c r="C173" s="682"/>
      <c r="D173" s="682"/>
      <c r="E173" s="682"/>
      <c r="F173" s="682"/>
      <c r="G173" s="682"/>
      <c r="H173" s="682"/>
      <c r="I173" s="682"/>
      <c r="J173" s="682"/>
      <c r="K173" s="682"/>
      <c r="L173" s="682"/>
      <c r="M173" s="682"/>
      <c r="N173" s="682"/>
      <c r="O173" s="682"/>
    </row>
    <row r="174" spans="1:15">
      <c r="A174" s="682"/>
      <c r="B174" s="682"/>
      <c r="C174" s="682"/>
      <c r="D174" s="682"/>
      <c r="E174" s="682"/>
      <c r="F174" s="682"/>
      <c r="G174" s="682"/>
      <c r="H174" s="682"/>
      <c r="I174" s="682"/>
      <c r="J174" s="682"/>
      <c r="K174" s="682"/>
      <c r="L174" s="682"/>
      <c r="M174" s="682"/>
      <c r="N174" s="682"/>
      <c r="O174" s="682"/>
    </row>
    <row r="175" spans="1:15">
      <c r="A175" s="682"/>
      <c r="B175" s="682"/>
      <c r="C175" s="682"/>
      <c r="D175" s="682"/>
      <c r="E175" s="682"/>
      <c r="F175" s="682"/>
      <c r="G175" s="682"/>
      <c r="H175" s="682"/>
      <c r="I175" s="682"/>
      <c r="J175" s="682"/>
      <c r="K175" s="682"/>
      <c r="L175" s="682"/>
      <c r="M175" s="682"/>
      <c r="N175" s="682"/>
      <c r="O175" s="682"/>
    </row>
    <row r="176" spans="1:15">
      <c r="A176" s="682"/>
      <c r="B176" s="682"/>
      <c r="C176" s="682"/>
      <c r="D176" s="682"/>
      <c r="E176" s="682"/>
      <c r="F176" s="682"/>
      <c r="G176" s="682"/>
      <c r="H176" s="682"/>
      <c r="I176" s="682"/>
      <c r="J176" s="682"/>
      <c r="K176" s="682"/>
      <c r="L176" s="682"/>
      <c r="M176" s="682"/>
      <c r="N176" s="682"/>
      <c r="O176" s="682"/>
    </row>
    <row r="177" spans="1:15">
      <c r="A177" s="682"/>
      <c r="B177" s="682"/>
      <c r="C177" s="682"/>
      <c r="D177" s="682"/>
      <c r="E177" s="682"/>
      <c r="F177" s="682"/>
      <c r="G177" s="682"/>
      <c r="H177" s="682"/>
      <c r="I177" s="682"/>
      <c r="J177" s="682"/>
      <c r="K177" s="682"/>
      <c r="L177" s="682"/>
      <c r="M177" s="682"/>
      <c r="N177" s="682"/>
      <c r="O177" s="682"/>
    </row>
    <row r="178" spans="1:15">
      <c r="A178" s="682"/>
      <c r="B178" s="682"/>
      <c r="C178" s="682"/>
      <c r="D178" s="682"/>
      <c r="E178" s="682"/>
      <c r="F178" s="682"/>
      <c r="G178" s="682"/>
      <c r="H178" s="682"/>
      <c r="I178" s="682"/>
      <c r="J178" s="682"/>
      <c r="K178" s="682"/>
      <c r="L178" s="682"/>
      <c r="M178" s="682"/>
      <c r="N178" s="682"/>
      <c r="O178" s="682"/>
    </row>
    <row r="179" spans="1:15">
      <c r="A179" s="682"/>
      <c r="B179" s="682"/>
      <c r="C179" s="682"/>
      <c r="D179" s="682"/>
      <c r="E179" s="682"/>
      <c r="F179" s="682"/>
      <c r="G179" s="682"/>
      <c r="H179" s="682"/>
      <c r="I179" s="682"/>
      <c r="J179" s="682"/>
      <c r="K179" s="682"/>
      <c r="L179" s="682"/>
      <c r="M179" s="682"/>
      <c r="N179" s="682"/>
      <c r="O179" s="682"/>
    </row>
    <row r="180" spans="1:15">
      <c r="A180" s="682"/>
      <c r="B180" s="682"/>
      <c r="C180" s="682"/>
      <c r="D180" s="682"/>
      <c r="E180" s="682"/>
      <c r="F180" s="682"/>
      <c r="G180" s="682"/>
      <c r="H180" s="682"/>
      <c r="I180" s="682"/>
      <c r="J180" s="682"/>
      <c r="K180" s="682"/>
      <c r="L180" s="682"/>
      <c r="M180" s="682"/>
      <c r="N180" s="682"/>
      <c r="O180" s="682"/>
    </row>
    <row r="181" spans="1:15">
      <c r="A181" s="682"/>
      <c r="B181" s="682"/>
      <c r="C181" s="682"/>
      <c r="D181" s="682"/>
      <c r="E181" s="682"/>
      <c r="F181" s="682"/>
      <c r="G181" s="682"/>
      <c r="H181" s="682"/>
      <c r="I181" s="682"/>
      <c r="J181" s="682"/>
      <c r="K181" s="682"/>
      <c r="L181" s="682"/>
      <c r="M181" s="682"/>
      <c r="N181" s="682"/>
      <c r="O181" s="682"/>
    </row>
    <row r="182" spans="1:15">
      <c r="A182" s="682"/>
      <c r="B182" s="682"/>
      <c r="C182" s="682"/>
      <c r="D182" s="682"/>
      <c r="E182" s="682"/>
      <c r="F182" s="682"/>
      <c r="G182" s="682"/>
      <c r="H182" s="682"/>
      <c r="I182" s="682"/>
      <c r="J182" s="682"/>
      <c r="K182" s="682"/>
      <c r="L182" s="682"/>
      <c r="M182" s="682"/>
      <c r="N182" s="682"/>
      <c r="O182" s="682"/>
    </row>
    <row r="183" spans="1:15">
      <c r="A183" s="682"/>
      <c r="B183" s="682"/>
      <c r="C183" s="682"/>
      <c r="D183" s="682"/>
      <c r="E183" s="682"/>
      <c r="F183" s="682"/>
      <c r="G183" s="682"/>
      <c r="H183" s="682"/>
      <c r="I183" s="682"/>
      <c r="J183" s="682"/>
      <c r="K183" s="682"/>
      <c r="L183" s="682"/>
      <c r="M183" s="682"/>
      <c r="N183" s="682"/>
      <c r="O183" s="682"/>
    </row>
    <row r="184" spans="1:15">
      <c r="A184" s="682"/>
      <c r="B184" s="682"/>
      <c r="C184" s="682"/>
      <c r="D184" s="682"/>
      <c r="E184" s="682"/>
      <c r="F184" s="682"/>
      <c r="G184" s="682"/>
      <c r="H184" s="682"/>
      <c r="I184" s="682"/>
      <c r="J184" s="682"/>
      <c r="K184" s="682"/>
      <c r="L184" s="682"/>
      <c r="M184" s="682"/>
      <c r="N184" s="682"/>
      <c r="O184" s="682"/>
    </row>
    <row r="185" spans="1:15">
      <c r="A185" s="682"/>
      <c r="B185" s="682"/>
      <c r="C185" s="682"/>
      <c r="D185" s="682"/>
      <c r="E185" s="682"/>
      <c r="F185" s="682"/>
      <c r="G185" s="682"/>
      <c r="H185" s="682"/>
      <c r="I185" s="682"/>
      <c r="J185" s="682"/>
      <c r="K185" s="682"/>
      <c r="L185" s="682"/>
      <c r="M185" s="682"/>
      <c r="N185" s="682"/>
      <c r="O185" s="682"/>
    </row>
    <row r="186" spans="1:15">
      <c r="A186" s="682"/>
      <c r="B186" s="682"/>
      <c r="C186" s="682"/>
      <c r="D186" s="682"/>
      <c r="E186" s="682"/>
      <c r="F186" s="682"/>
      <c r="G186" s="682"/>
      <c r="H186" s="682"/>
      <c r="I186" s="682"/>
      <c r="J186" s="682"/>
      <c r="K186" s="682"/>
      <c r="L186" s="682"/>
      <c r="M186" s="682"/>
      <c r="N186" s="682"/>
      <c r="O186" s="682"/>
    </row>
    <row r="187" spans="1:15">
      <c r="A187" s="682"/>
      <c r="B187" s="682"/>
      <c r="C187" s="682"/>
      <c r="D187" s="682"/>
      <c r="E187" s="682"/>
      <c r="F187" s="682"/>
      <c r="G187" s="682"/>
      <c r="H187" s="682"/>
      <c r="I187" s="682"/>
      <c r="J187" s="682"/>
      <c r="K187" s="682"/>
      <c r="L187" s="682"/>
      <c r="M187" s="682"/>
      <c r="N187" s="682"/>
      <c r="O187" s="682"/>
    </row>
    <row r="188" spans="1:15">
      <c r="A188" s="682"/>
      <c r="B188" s="682"/>
      <c r="C188" s="682"/>
      <c r="D188" s="682"/>
      <c r="E188" s="682"/>
      <c r="F188" s="682"/>
      <c r="G188" s="682"/>
      <c r="H188" s="682"/>
      <c r="I188" s="682"/>
      <c r="J188" s="682"/>
      <c r="K188" s="682"/>
      <c r="L188" s="682"/>
      <c r="M188" s="682"/>
      <c r="N188" s="682"/>
      <c r="O188" s="682"/>
    </row>
    <row r="189" spans="1:15">
      <c r="A189" s="682"/>
      <c r="B189" s="682"/>
      <c r="C189" s="682"/>
      <c r="D189" s="682"/>
      <c r="E189" s="682"/>
      <c r="F189" s="682"/>
      <c r="G189" s="682"/>
      <c r="H189" s="682"/>
      <c r="I189" s="682"/>
      <c r="J189" s="682"/>
      <c r="K189" s="682"/>
      <c r="L189" s="682"/>
      <c r="M189" s="682"/>
      <c r="N189" s="682"/>
      <c r="O189" s="682"/>
    </row>
    <row r="190" spans="1:15">
      <c r="A190" s="682"/>
      <c r="B190" s="682"/>
      <c r="C190" s="682"/>
      <c r="D190" s="682"/>
      <c r="E190" s="682"/>
      <c r="F190" s="682"/>
      <c r="G190" s="682"/>
      <c r="H190" s="682"/>
      <c r="I190" s="682"/>
      <c r="J190" s="682"/>
      <c r="K190" s="682"/>
      <c r="L190" s="682"/>
      <c r="M190" s="682"/>
      <c r="N190" s="682"/>
      <c r="O190" s="682"/>
    </row>
    <row r="191" spans="1:15">
      <c r="A191" s="682"/>
      <c r="B191" s="682"/>
      <c r="C191" s="682"/>
      <c r="D191" s="682"/>
      <c r="E191" s="682"/>
      <c r="F191" s="682"/>
      <c r="G191" s="682"/>
      <c r="H191" s="682"/>
      <c r="I191" s="682"/>
      <c r="J191" s="682"/>
      <c r="K191" s="682"/>
      <c r="L191" s="682"/>
      <c r="M191" s="682"/>
      <c r="N191" s="682"/>
      <c r="O191" s="682"/>
    </row>
    <row r="192" spans="1:15">
      <c r="A192" s="682"/>
      <c r="B192" s="682"/>
      <c r="C192" s="682"/>
      <c r="D192" s="682"/>
      <c r="E192" s="682"/>
      <c r="F192" s="682"/>
      <c r="G192" s="682"/>
      <c r="H192" s="682"/>
      <c r="I192" s="682"/>
      <c r="J192" s="682"/>
      <c r="K192" s="682"/>
      <c r="L192" s="682"/>
      <c r="M192" s="682"/>
      <c r="N192" s="682"/>
      <c r="O192" s="682"/>
    </row>
    <row r="193" spans="1:15">
      <c r="A193" s="682"/>
      <c r="B193" s="682"/>
      <c r="C193" s="682"/>
      <c r="D193" s="682"/>
      <c r="E193" s="682"/>
      <c r="F193" s="682"/>
      <c r="G193" s="682"/>
      <c r="H193" s="682"/>
      <c r="I193" s="682"/>
      <c r="J193" s="682"/>
      <c r="K193" s="682"/>
      <c r="L193" s="682"/>
      <c r="M193" s="682"/>
      <c r="N193" s="682"/>
      <c r="O193" s="682"/>
    </row>
    <row r="194" spans="1:15">
      <c r="A194" s="682"/>
      <c r="B194" s="682"/>
      <c r="C194" s="682"/>
      <c r="D194" s="682"/>
      <c r="E194" s="682"/>
      <c r="F194" s="682"/>
      <c r="G194" s="682"/>
      <c r="H194" s="682"/>
      <c r="I194" s="682"/>
      <c r="J194" s="682"/>
      <c r="K194" s="682"/>
      <c r="L194" s="682"/>
      <c r="M194" s="682"/>
      <c r="N194" s="682"/>
      <c r="O194" s="682"/>
    </row>
    <row r="195" spans="1:15">
      <c r="A195" s="682"/>
      <c r="B195" s="682"/>
      <c r="C195" s="682"/>
      <c r="D195" s="682"/>
      <c r="E195" s="682"/>
      <c r="F195" s="682"/>
      <c r="G195" s="682"/>
      <c r="H195" s="682"/>
      <c r="I195" s="682"/>
      <c r="J195" s="682"/>
      <c r="K195" s="682"/>
      <c r="L195" s="682"/>
      <c r="M195" s="682"/>
      <c r="N195" s="682"/>
      <c r="O195" s="682"/>
    </row>
    <row r="196" spans="1:15">
      <c r="A196" s="682"/>
      <c r="B196" s="682"/>
      <c r="C196" s="682"/>
      <c r="D196" s="682"/>
      <c r="E196" s="682"/>
      <c r="F196" s="682"/>
      <c r="G196" s="682"/>
      <c r="H196" s="682"/>
      <c r="I196" s="682"/>
      <c r="J196" s="682"/>
      <c r="K196" s="682"/>
      <c r="L196" s="682"/>
      <c r="M196" s="682"/>
      <c r="N196" s="682"/>
      <c r="O196" s="682"/>
    </row>
    <row r="197" spans="1:15">
      <c r="A197" s="682"/>
      <c r="B197" s="682"/>
      <c r="C197" s="682"/>
      <c r="D197" s="682"/>
      <c r="E197" s="682"/>
      <c r="F197" s="682"/>
      <c r="G197" s="682"/>
      <c r="H197" s="682"/>
      <c r="I197" s="682"/>
      <c r="J197" s="682"/>
      <c r="K197" s="682"/>
      <c r="L197" s="682"/>
      <c r="M197" s="682"/>
      <c r="N197" s="682"/>
      <c r="O197" s="682"/>
    </row>
    <row r="198" spans="1:15">
      <c r="A198" s="682"/>
      <c r="B198" s="682"/>
      <c r="C198" s="682"/>
      <c r="D198" s="682"/>
      <c r="E198" s="682"/>
      <c r="F198" s="682"/>
      <c r="G198" s="682"/>
      <c r="H198" s="682"/>
      <c r="I198" s="682"/>
      <c r="J198" s="682"/>
      <c r="K198" s="682"/>
      <c r="L198" s="682"/>
      <c r="M198" s="682"/>
      <c r="N198" s="682"/>
      <c r="O198" s="682"/>
    </row>
    <row r="199" spans="1:15">
      <c r="A199" s="682"/>
      <c r="B199" s="682"/>
      <c r="C199" s="682"/>
      <c r="D199" s="682"/>
      <c r="E199" s="682"/>
      <c r="F199" s="682"/>
      <c r="G199" s="682"/>
      <c r="H199" s="682"/>
      <c r="I199" s="682"/>
      <c r="J199" s="682"/>
      <c r="K199" s="682"/>
      <c r="L199" s="682"/>
      <c r="M199" s="682"/>
      <c r="N199" s="682"/>
      <c r="O199" s="682"/>
    </row>
    <row r="200" spans="1:15">
      <c r="A200" s="682"/>
      <c r="B200" s="682"/>
      <c r="C200" s="682"/>
      <c r="D200" s="682"/>
      <c r="E200" s="682"/>
      <c r="F200" s="682"/>
      <c r="G200" s="682"/>
      <c r="H200" s="682"/>
      <c r="I200" s="682"/>
      <c r="J200" s="682"/>
      <c r="K200" s="682"/>
      <c r="L200" s="682"/>
      <c r="M200" s="682"/>
      <c r="N200" s="682"/>
      <c r="O200" s="682"/>
    </row>
    <row r="201" spans="1:15">
      <c r="A201" s="682"/>
      <c r="B201" s="682"/>
      <c r="C201" s="682"/>
      <c r="D201" s="682"/>
      <c r="E201" s="682"/>
      <c r="F201" s="682"/>
      <c r="G201" s="682"/>
      <c r="H201" s="682"/>
      <c r="I201" s="682"/>
      <c r="J201" s="682"/>
      <c r="K201" s="682"/>
      <c r="L201" s="682"/>
      <c r="M201" s="682"/>
      <c r="N201" s="682"/>
      <c r="O201" s="682"/>
    </row>
    <row r="202" spans="1:15">
      <c r="A202" s="682"/>
      <c r="B202" s="682"/>
      <c r="C202" s="682"/>
      <c r="D202" s="682"/>
      <c r="E202" s="682"/>
      <c r="F202" s="682"/>
      <c r="G202" s="682"/>
      <c r="H202" s="682"/>
      <c r="I202" s="682"/>
      <c r="J202" s="682"/>
      <c r="K202" s="682"/>
      <c r="L202" s="682"/>
      <c r="M202" s="682"/>
      <c r="N202" s="682"/>
      <c r="O202" s="682"/>
    </row>
    <row r="203" spans="1:15">
      <c r="A203" s="682"/>
      <c r="B203" s="682"/>
      <c r="C203" s="682"/>
      <c r="D203" s="682"/>
      <c r="E203" s="682"/>
      <c r="F203" s="682"/>
      <c r="G203" s="682"/>
      <c r="H203" s="682"/>
      <c r="I203" s="682"/>
      <c r="J203" s="682"/>
      <c r="K203" s="682"/>
      <c r="L203" s="682"/>
      <c r="M203" s="682"/>
      <c r="N203" s="682"/>
      <c r="O203" s="682"/>
    </row>
    <row r="204" spans="1:15">
      <c r="A204" s="682"/>
      <c r="B204" s="682"/>
      <c r="C204" s="682"/>
      <c r="D204" s="682"/>
      <c r="E204" s="682"/>
      <c r="F204" s="682"/>
      <c r="G204" s="682"/>
      <c r="H204" s="682"/>
      <c r="I204" s="682"/>
      <c r="J204" s="682"/>
      <c r="K204" s="682"/>
      <c r="L204" s="682"/>
      <c r="M204" s="682"/>
      <c r="N204" s="682"/>
      <c r="O204" s="682"/>
    </row>
    <row r="205" spans="1:15">
      <c r="A205" s="682"/>
      <c r="B205" s="682"/>
      <c r="C205" s="682"/>
      <c r="D205" s="682"/>
      <c r="E205" s="682"/>
      <c r="F205" s="682"/>
      <c r="G205" s="682"/>
      <c r="H205" s="682"/>
      <c r="I205" s="682"/>
      <c r="J205" s="682"/>
      <c r="K205" s="682"/>
      <c r="L205" s="682"/>
      <c r="M205" s="682"/>
      <c r="N205" s="682"/>
      <c r="O205" s="682"/>
    </row>
    <row r="206" spans="1:15">
      <c r="A206" s="682"/>
      <c r="B206" s="682"/>
      <c r="C206" s="682"/>
      <c r="D206" s="682"/>
      <c r="E206" s="682"/>
      <c r="F206" s="682"/>
      <c r="G206" s="682"/>
      <c r="H206" s="682"/>
      <c r="I206" s="682"/>
      <c r="J206" s="682"/>
      <c r="K206" s="682"/>
      <c r="L206" s="682"/>
      <c r="M206" s="682"/>
      <c r="N206" s="682"/>
      <c r="O206" s="682"/>
    </row>
    <row r="207" spans="1:15">
      <c r="A207" s="682"/>
      <c r="B207" s="682"/>
      <c r="C207" s="682"/>
      <c r="D207" s="682"/>
      <c r="E207" s="682"/>
      <c r="F207" s="682"/>
      <c r="G207" s="682"/>
      <c r="H207" s="682"/>
      <c r="I207" s="682"/>
      <c r="J207" s="682"/>
      <c r="K207" s="682"/>
      <c r="L207" s="682"/>
      <c r="M207" s="682"/>
      <c r="N207" s="682"/>
      <c r="O207" s="682"/>
    </row>
    <row r="208" spans="1:15">
      <c r="A208" s="682"/>
      <c r="B208" s="682"/>
      <c r="C208" s="682"/>
      <c r="D208" s="682"/>
      <c r="E208" s="682"/>
      <c r="F208" s="682"/>
      <c r="G208" s="682"/>
      <c r="H208" s="682"/>
      <c r="I208" s="682"/>
      <c r="J208" s="682"/>
      <c r="K208" s="682"/>
      <c r="L208" s="682"/>
      <c r="M208" s="682"/>
      <c r="N208" s="682"/>
      <c r="O208" s="682"/>
    </row>
    <row r="209" spans="1:15">
      <c r="A209" s="682"/>
      <c r="B209" s="682"/>
      <c r="C209" s="682"/>
      <c r="D209" s="682"/>
      <c r="E209" s="682"/>
      <c r="F209" s="682"/>
      <c r="G209" s="682"/>
      <c r="H209" s="682"/>
      <c r="I209" s="682"/>
      <c r="J209" s="682"/>
      <c r="K209" s="682"/>
      <c r="L209" s="682"/>
      <c r="M209" s="682"/>
      <c r="N209" s="682"/>
      <c r="O209" s="682"/>
    </row>
    <row r="210" spans="1:15">
      <c r="A210" s="682"/>
      <c r="B210" s="682"/>
      <c r="C210" s="682"/>
      <c r="D210" s="682"/>
      <c r="E210" s="682"/>
      <c r="F210" s="682"/>
      <c r="G210" s="682"/>
      <c r="H210" s="682"/>
      <c r="I210" s="682"/>
      <c r="J210" s="682"/>
      <c r="K210" s="682"/>
      <c r="L210" s="682"/>
      <c r="M210" s="682"/>
      <c r="N210" s="682"/>
      <c r="O210" s="682"/>
    </row>
    <row r="211" spans="1:15">
      <c r="A211" s="682"/>
      <c r="B211" s="682"/>
      <c r="C211" s="682"/>
      <c r="D211" s="682"/>
      <c r="E211" s="682"/>
      <c r="F211" s="682"/>
      <c r="G211" s="682"/>
      <c r="H211" s="682"/>
      <c r="I211" s="682"/>
      <c r="J211" s="682"/>
      <c r="K211" s="682"/>
      <c r="L211" s="682"/>
      <c r="M211" s="682"/>
      <c r="N211" s="682"/>
      <c r="O211" s="682"/>
    </row>
    <row r="212" spans="1:15">
      <c r="A212" s="682"/>
      <c r="B212" s="682"/>
      <c r="C212" s="682"/>
      <c r="D212" s="682"/>
      <c r="E212" s="682"/>
      <c r="F212" s="682"/>
      <c r="G212" s="682"/>
      <c r="H212" s="682"/>
      <c r="I212" s="682"/>
      <c r="J212" s="682"/>
      <c r="K212" s="682"/>
      <c r="L212" s="682"/>
      <c r="M212" s="682"/>
      <c r="N212" s="682"/>
      <c r="O212" s="682"/>
    </row>
    <row r="213" spans="1:15">
      <c r="A213" s="682"/>
      <c r="B213" s="682"/>
      <c r="C213" s="682"/>
      <c r="D213" s="682"/>
      <c r="E213" s="682"/>
      <c r="F213" s="682"/>
      <c r="G213" s="682"/>
      <c r="H213" s="682"/>
      <c r="I213" s="682"/>
      <c r="J213" s="682"/>
      <c r="K213" s="682"/>
      <c r="L213" s="682"/>
      <c r="M213" s="682"/>
      <c r="N213" s="682"/>
      <c r="O213" s="682"/>
    </row>
    <row r="214" spans="1:15">
      <c r="A214" s="682"/>
      <c r="B214" s="682"/>
      <c r="C214" s="682"/>
      <c r="D214" s="682"/>
      <c r="E214" s="682"/>
      <c r="F214" s="682"/>
      <c r="G214" s="682"/>
      <c r="H214" s="682"/>
      <c r="I214" s="682"/>
      <c r="J214" s="682"/>
      <c r="K214" s="682"/>
      <c r="L214" s="682"/>
      <c r="M214" s="682"/>
      <c r="N214" s="682"/>
      <c r="O214" s="682"/>
    </row>
    <row r="215" spans="1:15">
      <c r="A215" s="682"/>
      <c r="B215" s="682"/>
      <c r="C215" s="682"/>
      <c r="D215" s="682"/>
      <c r="E215" s="682"/>
      <c r="F215" s="682"/>
      <c r="G215" s="682"/>
      <c r="H215" s="682"/>
      <c r="I215" s="682"/>
      <c r="J215" s="682"/>
      <c r="K215" s="682"/>
      <c r="L215" s="682"/>
      <c r="M215" s="682"/>
      <c r="N215" s="682"/>
      <c r="O215" s="682"/>
    </row>
    <row r="216" spans="1:15">
      <c r="A216" s="682"/>
      <c r="B216" s="682"/>
      <c r="C216" s="682"/>
      <c r="D216" s="682"/>
      <c r="E216" s="682"/>
      <c r="F216" s="682"/>
      <c r="G216" s="682"/>
      <c r="H216" s="682"/>
      <c r="I216" s="682"/>
      <c r="J216" s="682"/>
      <c r="K216" s="682"/>
      <c r="L216" s="682"/>
      <c r="M216" s="682"/>
      <c r="N216" s="682"/>
      <c r="O216" s="682"/>
    </row>
    <row r="217" spans="1:15">
      <c r="A217" s="682"/>
      <c r="B217" s="682"/>
      <c r="C217" s="682"/>
      <c r="D217" s="682"/>
      <c r="E217" s="682"/>
      <c r="F217" s="682"/>
      <c r="G217" s="682"/>
      <c r="H217" s="682"/>
      <c r="I217" s="682"/>
      <c r="J217" s="682"/>
      <c r="K217" s="682"/>
      <c r="L217" s="682"/>
      <c r="M217" s="682"/>
      <c r="N217" s="682"/>
      <c r="O217" s="682"/>
    </row>
    <row r="218" spans="1:15">
      <c r="A218" s="682"/>
      <c r="B218" s="682"/>
      <c r="C218" s="682"/>
      <c r="D218" s="682"/>
      <c r="E218" s="682"/>
      <c r="F218" s="682"/>
      <c r="G218" s="682"/>
      <c r="H218" s="682"/>
      <c r="I218" s="682"/>
      <c r="J218" s="682"/>
      <c r="K218" s="682"/>
      <c r="L218" s="682"/>
      <c r="M218" s="682"/>
      <c r="N218" s="682"/>
      <c r="O218" s="682"/>
    </row>
    <row r="219" spans="1:15">
      <c r="A219" s="682"/>
      <c r="B219" s="682"/>
      <c r="C219" s="682"/>
      <c r="D219" s="682"/>
      <c r="E219" s="682"/>
      <c r="F219" s="682"/>
      <c r="G219" s="682"/>
      <c r="H219" s="682"/>
      <c r="I219" s="682"/>
      <c r="J219" s="682"/>
      <c r="K219" s="682"/>
      <c r="L219" s="682"/>
      <c r="M219" s="682"/>
      <c r="N219" s="682"/>
      <c r="O219" s="682"/>
    </row>
    <row r="220" spans="1:15">
      <c r="A220" s="682"/>
      <c r="B220" s="682"/>
      <c r="C220" s="682"/>
      <c r="D220" s="682"/>
      <c r="E220" s="682"/>
      <c r="F220" s="682"/>
      <c r="G220" s="682"/>
      <c r="H220" s="682"/>
      <c r="I220" s="682"/>
      <c r="J220" s="682"/>
      <c r="K220" s="682"/>
      <c r="L220" s="682"/>
      <c r="M220" s="682"/>
      <c r="N220" s="682"/>
      <c r="O220" s="682"/>
    </row>
    <row r="221" spans="1:15">
      <c r="A221" s="682"/>
      <c r="B221" s="682"/>
      <c r="C221" s="682"/>
      <c r="D221" s="682"/>
      <c r="E221" s="682"/>
      <c r="F221" s="682"/>
      <c r="G221" s="682"/>
      <c r="H221" s="682"/>
      <c r="I221" s="682"/>
      <c r="J221" s="682"/>
      <c r="K221" s="682"/>
      <c r="L221" s="682"/>
      <c r="M221" s="682"/>
      <c r="N221" s="682"/>
      <c r="O221" s="682"/>
    </row>
    <row r="222" spans="1:15">
      <c r="A222" s="682"/>
      <c r="B222" s="682"/>
      <c r="C222" s="682"/>
      <c r="D222" s="682"/>
      <c r="E222" s="682"/>
      <c r="F222" s="682"/>
      <c r="G222" s="682"/>
      <c r="H222" s="682"/>
      <c r="I222" s="682"/>
      <c r="J222" s="682"/>
      <c r="K222" s="682"/>
      <c r="L222" s="682"/>
      <c r="M222" s="682"/>
      <c r="N222" s="682"/>
      <c r="O222" s="682"/>
    </row>
    <row r="223" spans="1:15">
      <c r="A223" s="682"/>
      <c r="B223" s="682"/>
      <c r="C223" s="682"/>
      <c r="D223" s="682"/>
      <c r="E223" s="682"/>
      <c r="F223" s="682"/>
      <c r="G223" s="682"/>
      <c r="H223" s="682"/>
      <c r="I223" s="682"/>
      <c r="J223" s="682"/>
      <c r="K223" s="682"/>
      <c r="L223" s="682"/>
      <c r="M223" s="682"/>
      <c r="N223" s="682"/>
      <c r="O223" s="682"/>
    </row>
    <row r="224" spans="1:15">
      <c r="A224" s="682"/>
      <c r="B224" s="682"/>
      <c r="C224" s="682"/>
      <c r="D224" s="682"/>
      <c r="E224" s="682"/>
      <c r="F224" s="682"/>
      <c r="G224" s="682"/>
      <c r="H224" s="682"/>
      <c r="I224" s="682"/>
      <c r="J224" s="682"/>
      <c r="K224" s="682"/>
      <c r="L224" s="682"/>
      <c r="M224" s="682"/>
      <c r="N224" s="682"/>
      <c r="O224" s="682"/>
    </row>
    <row r="225" spans="1:15">
      <c r="A225" s="682"/>
      <c r="B225" s="682"/>
      <c r="C225" s="682"/>
      <c r="D225" s="682"/>
      <c r="E225" s="682"/>
      <c r="F225" s="682"/>
      <c r="G225" s="682"/>
      <c r="H225" s="682"/>
      <c r="I225" s="682"/>
      <c r="J225" s="682"/>
      <c r="K225" s="682"/>
      <c r="L225" s="682"/>
      <c r="M225" s="682"/>
      <c r="N225" s="682"/>
      <c r="O225" s="682"/>
    </row>
    <row r="226" spans="1:15">
      <c r="A226" s="682"/>
      <c r="B226" s="682"/>
      <c r="C226" s="682"/>
      <c r="D226" s="682"/>
      <c r="E226" s="682"/>
      <c r="F226" s="682"/>
      <c r="G226" s="682"/>
      <c r="H226" s="682"/>
      <c r="I226" s="682"/>
      <c r="J226" s="682"/>
      <c r="K226" s="682"/>
      <c r="L226" s="682"/>
      <c r="M226" s="682"/>
      <c r="N226" s="682"/>
      <c r="O226" s="682"/>
    </row>
    <row r="227" spans="1:15">
      <c r="A227" s="682"/>
      <c r="B227" s="682"/>
      <c r="C227" s="682"/>
      <c r="D227" s="682"/>
      <c r="E227" s="682"/>
      <c r="F227" s="682"/>
      <c r="G227" s="682"/>
      <c r="H227" s="682"/>
      <c r="I227" s="682"/>
      <c r="J227" s="682"/>
      <c r="K227" s="682"/>
      <c r="L227" s="682"/>
      <c r="M227" s="682"/>
      <c r="N227" s="682"/>
      <c r="O227" s="682"/>
    </row>
    <row r="228" spans="1:15">
      <c r="A228" s="682"/>
      <c r="B228" s="682"/>
      <c r="C228" s="682"/>
      <c r="D228" s="682"/>
      <c r="E228" s="682"/>
      <c r="F228" s="682"/>
      <c r="G228" s="682"/>
      <c r="H228" s="682"/>
      <c r="I228" s="682"/>
      <c r="J228" s="682"/>
      <c r="K228" s="682"/>
      <c r="L228" s="682"/>
      <c r="M228" s="682"/>
      <c r="N228" s="682"/>
      <c r="O228" s="682"/>
    </row>
    <row r="229" spans="1:15">
      <c r="A229" s="682"/>
      <c r="B229" s="682"/>
      <c r="C229" s="682"/>
      <c r="D229" s="682"/>
      <c r="E229" s="682"/>
      <c r="F229" s="682"/>
      <c r="G229" s="682"/>
      <c r="H229" s="682"/>
      <c r="I229" s="682"/>
      <c r="J229" s="682"/>
      <c r="K229" s="682"/>
      <c r="L229" s="682"/>
      <c r="M229" s="682"/>
      <c r="N229" s="682"/>
      <c r="O229" s="682"/>
    </row>
    <row r="230" spans="1:15">
      <c r="A230" s="682"/>
      <c r="B230" s="682"/>
      <c r="C230" s="682"/>
      <c r="D230" s="682"/>
      <c r="E230" s="682"/>
      <c r="F230" s="682"/>
      <c r="G230" s="682"/>
      <c r="H230" s="682"/>
      <c r="I230" s="682"/>
      <c r="J230" s="682"/>
      <c r="K230" s="682"/>
      <c r="L230" s="682"/>
      <c r="M230" s="682"/>
      <c r="N230" s="682"/>
      <c r="O230" s="682"/>
    </row>
    <row r="231" spans="1:15">
      <c r="A231" s="682"/>
      <c r="B231" s="682"/>
      <c r="C231" s="682"/>
      <c r="D231" s="682"/>
      <c r="E231" s="682"/>
      <c r="F231" s="682"/>
      <c r="G231" s="682"/>
      <c r="H231" s="682"/>
      <c r="I231" s="682"/>
      <c r="J231" s="682"/>
      <c r="K231" s="682"/>
      <c r="L231" s="682"/>
      <c r="M231" s="682"/>
      <c r="N231" s="682"/>
      <c r="O231" s="682"/>
    </row>
    <row r="232" spans="1:15">
      <c r="A232" s="682"/>
      <c r="B232" s="682"/>
      <c r="C232" s="682"/>
      <c r="D232" s="682"/>
      <c r="E232" s="682"/>
      <c r="F232" s="682"/>
      <c r="G232" s="682"/>
      <c r="H232" s="682"/>
      <c r="I232" s="682"/>
      <c r="J232" s="682"/>
      <c r="K232" s="682"/>
      <c r="L232" s="682"/>
      <c r="M232" s="682"/>
      <c r="N232" s="682"/>
      <c r="O232" s="682"/>
    </row>
    <row r="233" spans="1:15">
      <c r="A233" s="682"/>
      <c r="B233" s="682"/>
      <c r="C233" s="682"/>
      <c r="D233" s="682"/>
      <c r="E233" s="682"/>
      <c r="F233" s="682"/>
      <c r="G233" s="682"/>
      <c r="H233" s="682"/>
      <c r="I233" s="682"/>
      <c r="J233" s="682"/>
      <c r="K233" s="682"/>
      <c r="L233" s="682"/>
      <c r="M233" s="682"/>
      <c r="N233" s="682"/>
      <c r="O233" s="682"/>
    </row>
    <row r="234" spans="1:15">
      <c r="A234" s="682"/>
      <c r="B234" s="682"/>
      <c r="C234" s="682"/>
      <c r="D234" s="682"/>
      <c r="E234" s="682"/>
      <c r="F234" s="682"/>
      <c r="G234" s="682"/>
      <c r="H234" s="682"/>
      <c r="I234" s="682"/>
      <c r="J234" s="682"/>
      <c r="K234" s="682"/>
      <c r="L234" s="682"/>
      <c r="M234" s="682"/>
      <c r="N234" s="682"/>
      <c r="O234" s="682"/>
    </row>
    <row r="235" spans="1:15">
      <c r="A235" s="682"/>
      <c r="B235" s="682"/>
      <c r="C235" s="682"/>
      <c r="D235" s="682"/>
      <c r="E235" s="682"/>
      <c r="F235" s="682"/>
      <c r="G235" s="682"/>
      <c r="H235" s="682"/>
      <c r="I235" s="682"/>
      <c r="J235" s="682"/>
      <c r="K235" s="682"/>
      <c r="L235" s="682"/>
      <c r="M235" s="682"/>
      <c r="N235" s="682"/>
      <c r="O235" s="682"/>
    </row>
    <row r="236" spans="1:15">
      <c r="A236" s="682"/>
      <c r="B236" s="682"/>
      <c r="C236" s="682"/>
      <c r="D236" s="682"/>
      <c r="E236" s="682"/>
      <c r="F236" s="682"/>
      <c r="G236" s="682"/>
      <c r="H236" s="682"/>
      <c r="I236" s="682"/>
      <c r="J236" s="682"/>
      <c r="K236" s="682"/>
      <c r="L236" s="682"/>
      <c r="M236" s="682"/>
      <c r="N236" s="682"/>
      <c r="O236" s="682"/>
    </row>
    <row r="237" spans="1:15">
      <c r="A237" s="682"/>
      <c r="B237" s="682"/>
      <c r="C237" s="682"/>
      <c r="D237" s="682"/>
      <c r="E237" s="682"/>
      <c r="F237" s="682"/>
      <c r="G237" s="682"/>
      <c r="H237" s="682"/>
      <c r="I237" s="682"/>
      <c r="J237" s="682"/>
      <c r="K237" s="682"/>
      <c r="L237" s="682"/>
      <c r="M237" s="682"/>
      <c r="N237" s="682"/>
      <c r="O237" s="682"/>
    </row>
    <row r="238" spans="1:15">
      <c r="A238" s="682"/>
      <c r="B238" s="682"/>
      <c r="C238" s="682"/>
      <c r="D238" s="682"/>
      <c r="E238" s="682"/>
      <c r="F238" s="682"/>
      <c r="G238" s="682"/>
      <c r="H238" s="682"/>
      <c r="I238" s="682"/>
      <c r="J238" s="682"/>
      <c r="K238" s="682"/>
      <c r="L238" s="682"/>
      <c r="M238" s="682"/>
      <c r="N238" s="682"/>
      <c r="O238" s="682"/>
    </row>
    <row r="239" spans="1:15">
      <c r="A239" s="682"/>
      <c r="B239" s="682"/>
      <c r="C239" s="682"/>
      <c r="D239" s="682"/>
      <c r="E239" s="682"/>
      <c r="F239" s="682"/>
      <c r="G239" s="682"/>
      <c r="H239" s="682"/>
      <c r="I239" s="682"/>
      <c r="J239" s="682"/>
      <c r="K239" s="682"/>
      <c r="L239" s="682"/>
      <c r="M239" s="682"/>
      <c r="N239" s="682"/>
      <c r="O239" s="682"/>
    </row>
    <row r="240" spans="1:15">
      <c r="A240" s="682"/>
      <c r="B240" s="682"/>
      <c r="C240" s="682"/>
      <c r="D240" s="682"/>
      <c r="E240" s="682"/>
      <c r="F240" s="682"/>
      <c r="G240" s="682"/>
      <c r="H240" s="682"/>
      <c r="I240" s="682"/>
      <c r="J240" s="682"/>
      <c r="K240" s="682"/>
      <c r="L240" s="682"/>
      <c r="M240" s="682"/>
      <c r="N240" s="682"/>
      <c r="O240" s="682"/>
    </row>
    <row r="241" spans="1:15">
      <c r="A241" s="682"/>
      <c r="B241" s="682"/>
      <c r="C241" s="682"/>
      <c r="D241" s="682"/>
      <c r="E241" s="682"/>
      <c r="F241" s="682"/>
      <c r="G241" s="682"/>
      <c r="H241" s="682"/>
      <c r="I241" s="682"/>
      <c r="J241" s="682"/>
      <c r="K241" s="682"/>
      <c r="L241" s="682"/>
      <c r="M241" s="682"/>
      <c r="N241" s="682"/>
      <c r="O241" s="682"/>
    </row>
    <row r="242" spans="1:15">
      <c r="A242" s="682"/>
      <c r="B242" s="682"/>
      <c r="C242" s="682"/>
      <c r="D242" s="682"/>
      <c r="E242" s="682"/>
      <c r="F242" s="682"/>
      <c r="G242" s="682"/>
      <c r="H242" s="682"/>
      <c r="I242" s="682"/>
      <c r="J242" s="682"/>
      <c r="K242" s="682"/>
      <c r="L242" s="682"/>
      <c r="M242" s="682"/>
      <c r="N242" s="682"/>
      <c r="O242" s="682"/>
    </row>
    <row r="243" spans="1:15">
      <c r="A243" s="682"/>
      <c r="B243" s="682"/>
      <c r="C243" s="682"/>
      <c r="D243" s="682"/>
      <c r="E243" s="682"/>
      <c r="F243" s="682"/>
      <c r="G243" s="682"/>
      <c r="H243" s="682"/>
      <c r="I243" s="682"/>
      <c r="J243" s="682"/>
      <c r="K243" s="682"/>
      <c r="L243" s="682"/>
      <c r="M243" s="682"/>
      <c r="N243" s="682"/>
      <c r="O243" s="682"/>
    </row>
    <row r="244" spans="1:15">
      <c r="A244" s="682"/>
      <c r="B244" s="682"/>
      <c r="C244" s="682"/>
      <c r="D244" s="682"/>
      <c r="E244" s="682"/>
      <c r="F244" s="682"/>
      <c r="G244" s="682"/>
      <c r="H244" s="682"/>
      <c r="I244" s="682"/>
      <c r="J244" s="682"/>
      <c r="K244" s="682"/>
      <c r="L244" s="682"/>
      <c r="M244" s="682"/>
      <c r="N244" s="682"/>
      <c r="O244" s="682"/>
    </row>
    <row r="245" spans="1:15">
      <c r="A245" s="682"/>
      <c r="B245" s="682"/>
      <c r="C245" s="682"/>
      <c r="D245" s="682"/>
      <c r="E245" s="682"/>
      <c r="F245" s="682"/>
      <c r="G245" s="682"/>
      <c r="H245" s="682"/>
      <c r="I245" s="682"/>
      <c r="J245" s="682"/>
      <c r="K245" s="682"/>
      <c r="L245" s="682"/>
      <c r="M245" s="682"/>
      <c r="N245" s="682"/>
      <c r="O245" s="682"/>
    </row>
  </sheetData>
  <mergeCells count="11">
    <mergeCell ref="I41:L41"/>
    <mergeCell ref="A1:A32"/>
    <mergeCell ref="C2:H2"/>
    <mergeCell ref="D3:G3"/>
    <mergeCell ref="C5:H5"/>
    <mergeCell ref="E13:G13"/>
    <mergeCell ref="E18:G18"/>
    <mergeCell ref="C23:H23"/>
    <mergeCell ref="C24:I24"/>
    <mergeCell ref="C25:D25"/>
    <mergeCell ref="B27:H50"/>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ColWidth="9.109375" defaultRowHeight="13.2"/>
  <cols>
    <col min="1" max="1" width="109.5546875" style="409" customWidth="1"/>
    <col min="2" max="16384" width="9.109375" style="409"/>
  </cols>
  <sheetData>
    <row r="1" spans="1:1" ht="18.600000000000001" thickTop="1" thickBot="1">
      <c r="A1" s="768" t="s">
        <v>175</v>
      </c>
    </row>
    <row r="2" spans="1:1" ht="16.2" thickTop="1">
      <c r="A2" s="769"/>
    </row>
    <row r="3" spans="1:1" ht="15">
      <c r="A3" s="770"/>
    </row>
    <row r="4" spans="1:1" ht="43.5" customHeight="1">
      <c r="A4" s="770" t="s">
        <v>176</v>
      </c>
    </row>
    <row r="5" spans="1:1" ht="30.6">
      <c r="A5" s="770" t="s">
        <v>177</v>
      </c>
    </row>
    <row r="6" spans="1:1" ht="30.6">
      <c r="A6" s="770" t="s">
        <v>178</v>
      </c>
    </row>
    <row r="7" spans="1:1" ht="30.6">
      <c r="A7" s="770" t="s">
        <v>179</v>
      </c>
    </row>
    <row r="8" spans="1:1" ht="30.6">
      <c r="A8" s="770" t="s">
        <v>180</v>
      </c>
    </row>
    <row r="9" spans="1:1" ht="30.6">
      <c r="A9" s="770" t="s">
        <v>181</v>
      </c>
    </row>
    <row r="10" spans="1:1" ht="33" customHeight="1">
      <c r="A10" s="770" t="s">
        <v>182</v>
      </c>
    </row>
    <row r="11" spans="1:1" ht="45.6">
      <c r="A11" s="770" t="s">
        <v>183</v>
      </c>
    </row>
    <row r="12" spans="1:1" ht="30.6">
      <c r="A12" s="771" t="s">
        <v>184</v>
      </c>
    </row>
    <row r="13" spans="1:1" ht="15.6">
      <c r="A13" s="76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2598710</v>
      </c>
      <c r="C3" s="23">
        <v>2598337</v>
      </c>
      <c r="D3" s="24" t="s">
        <v>15</v>
      </c>
      <c r="E3" s="23">
        <v>2598710</v>
      </c>
      <c r="F3" s="23">
        <v>2598337</v>
      </c>
      <c r="G3" s="24" t="s">
        <v>15</v>
      </c>
      <c r="H3" s="23">
        <v>2598710</v>
      </c>
      <c r="I3" s="23">
        <v>2598337</v>
      </c>
      <c r="J3" s="25" t="s">
        <v>15</v>
      </c>
      <c r="K3" s="26">
        <v>2598710</v>
      </c>
      <c r="L3" s="23">
        <v>2598337</v>
      </c>
      <c r="M3" s="24" t="s">
        <v>15</v>
      </c>
      <c r="N3" s="23">
        <v>2598710</v>
      </c>
      <c r="O3" s="23">
        <v>2598337</v>
      </c>
      <c r="P3" s="24" t="s">
        <v>15</v>
      </c>
      <c r="Q3" s="23">
        <v>2598710</v>
      </c>
      <c r="R3" s="23">
        <v>2598337</v>
      </c>
      <c r="S3" s="24" t="s">
        <v>15</v>
      </c>
      <c r="T3" s="23">
        <v>2598710</v>
      </c>
      <c r="U3" s="23">
        <v>2598337</v>
      </c>
      <c r="V3" s="27">
        <v>2598710</v>
      </c>
      <c r="W3" s="28">
        <v>2598337</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206087</v>
      </c>
      <c r="C6" s="46">
        <v>197733</v>
      </c>
      <c r="D6" s="47">
        <v>4.2248891181542785E-2</v>
      </c>
      <c r="E6" s="46">
        <v>156723</v>
      </c>
      <c r="F6" s="46">
        <v>150687</v>
      </c>
      <c r="G6" s="47">
        <v>4.0056541042027514E-2</v>
      </c>
      <c r="H6" s="46">
        <v>49364</v>
      </c>
      <c r="I6" s="46">
        <v>47046</v>
      </c>
      <c r="J6" s="48">
        <v>4.9270926327424226E-2</v>
      </c>
      <c r="K6" s="49">
        <v>0.68875103629053513</v>
      </c>
      <c r="L6" s="50">
        <v>0.69591907272452891</v>
      </c>
      <c r="M6" s="51">
        <v>-0.70000000000000007</v>
      </c>
      <c r="N6" s="46">
        <v>287453</v>
      </c>
      <c r="O6" s="46">
        <v>285910</v>
      </c>
      <c r="P6" s="47">
        <v>5.3968031898149766E-3</v>
      </c>
      <c r="Q6" s="46">
        <v>417354</v>
      </c>
      <c r="R6" s="46">
        <v>410838</v>
      </c>
      <c r="S6" s="47">
        <v>1.5860266090283761E-2</v>
      </c>
      <c r="T6" s="46">
        <v>536117</v>
      </c>
      <c r="U6" s="52">
        <v>526683</v>
      </c>
      <c r="V6" s="53">
        <v>2.6014110545546298</v>
      </c>
      <c r="W6" s="54">
        <v>2.663606985176981</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197829</v>
      </c>
      <c r="C8" s="46">
        <v>188662</v>
      </c>
      <c r="D8" s="47">
        <v>4.8589541084055082E-2</v>
      </c>
      <c r="E8" s="46">
        <v>154077</v>
      </c>
      <c r="F8" s="46">
        <v>148098</v>
      </c>
      <c r="G8" s="47">
        <v>4.037191589352996E-2</v>
      </c>
      <c r="H8" s="46">
        <v>43752</v>
      </c>
      <c r="I8" s="46">
        <v>40564</v>
      </c>
      <c r="J8" s="48">
        <v>7.8591854846662063E-2</v>
      </c>
      <c r="K8" s="49">
        <v>0.70212493728048164</v>
      </c>
      <c r="L8" s="50">
        <v>0.71482706689492725</v>
      </c>
      <c r="M8" s="51">
        <v>-1.3</v>
      </c>
      <c r="N8" s="46">
        <v>279867</v>
      </c>
      <c r="O8" s="46">
        <v>277671</v>
      </c>
      <c r="P8" s="47">
        <v>7.9086400812472309E-3</v>
      </c>
      <c r="Q8" s="46">
        <v>398600</v>
      </c>
      <c r="R8" s="46">
        <v>388445</v>
      </c>
      <c r="S8" s="47">
        <v>2.6142697164334719E-2</v>
      </c>
      <c r="T8" s="46">
        <v>519097</v>
      </c>
      <c r="U8" s="52">
        <v>507995</v>
      </c>
      <c r="V8" s="53">
        <v>2.6239681745345727</v>
      </c>
      <c r="W8" s="54">
        <v>2.6926196054319367</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128947</v>
      </c>
      <c r="C10" s="68">
        <v>123591</v>
      </c>
      <c r="D10" s="69">
        <v>4.3336488902913646E-2</v>
      </c>
      <c r="E10" s="68">
        <v>110968</v>
      </c>
      <c r="F10" s="68">
        <v>106477</v>
      </c>
      <c r="G10" s="69">
        <v>4.2178122974914772E-2</v>
      </c>
      <c r="H10" s="68">
        <v>17979</v>
      </c>
      <c r="I10" s="68">
        <v>17114</v>
      </c>
      <c r="J10" s="70">
        <v>5.0543414748159404E-2</v>
      </c>
      <c r="K10" s="71">
        <v>0.77051176706065783</v>
      </c>
      <c r="L10" s="72">
        <v>0.79594206709174176</v>
      </c>
      <c r="M10" s="73">
        <v>-2.5</v>
      </c>
      <c r="N10" s="68">
        <v>182854</v>
      </c>
      <c r="O10" s="68">
        <v>181630</v>
      </c>
      <c r="P10" s="69">
        <v>6.7389748389583221E-3</v>
      </c>
      <c r="Q10" s="68">
        <v>237315</v>
      </c>
      <c r="R10" s="68">
        <v>228195</v>
      </c>
      <c r="S10" s="69">
        <v>3.9965818707684217E-2</v>
      </c>
      <c r="T10" s="68">
        <v>321837</v>
      </c>
      <c r="U10" s="74">
        <v>316757</v>
      </c>
      <c r="V10" s="75">
        <v>2.4958859066127945</v>
      </c>
      <c r="W10" s="76">
        <v>2.5629455219231172</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68882</v>
      </c>
      <c r="C12" s="68">
        <v>65071</v>
      </c>
      <c r="D12" s="69">
        <v>5.8566796268691122E-2</v>
      </c>
      <c r="E12" s="68">
        <v>43109</v>
      </c>
      <c r="F12" s="68">
        <v>41621</v>
      </c>
      <c r="G12" s="69">
        <v>3.5751183296893398E-2</v>
      </c>
      <c r="H12" s="68">
        <v>25773</v>
      </c>
      <c r="I12" s="68">
        <v>23450</v>
      </c>
      <c r="J12" s="70">
        <v>9.9061833688699363E-2</v>
      </c>
      <c r="K12" s="71">
        <v>0.60150044951483395</v>
      </c>
      <c r="L12" s="72">
        <v>0.59931981279251167</v>
      </c>
      <c r="M12" s="73">
        <v>0.2</v>
      </c>
      <c r="N12" s="68">
        <v>97013</v>
      </c>
      <c r="O12" s="68">
        <v>96041</v>
      </c>
      <c r="P12" s="69">
        <v>1.0120677627263356E-2</v>
      </c>
      <c r="Q12" s="68">
        <v>161285</v>
      </c>
      <c r="R12" s="68">
        <v>160250</v>
      </c>
      <c r="S12" s="69">
        <v>6.458658346333853E-3</v>
      </c>
      <c r="T12" s="68">
        <v>197260</v>
      </c>
      <c r="U12" s="74">
        <v>191238</v>
      </c>
      <c r="V12" s="75">
        <v>2.8637379867018962</v>
      </c>
      <c r="W12" s="76">
        <v>2.9389128797774737</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8258</v>
      </c>
      <c r="C14" s="46">
        <v>9071</v>
      </c>
      <c r="D14" s="47">
        <v>-8.9626281556608969E-2</v>
      </c>
      <c r="E14" s="46">
        <v>2646</v>
      </c>
      <c r="F14" s="46">
        <v>2589</v>
      </c>
      <c r="G14" s="47">
        <v>2.20162224797219E-2</v>
      </c>
      <c r="H14" s="46">
        <v>5612</v>
      </c>
      <c r="I14" s="46">
        <v>6482</v>
      </c>
      <c r="J14" s="48">
        <v>-0.13421783400185128</v>
      </c>
      <c r="K14" s="49">
        <v>0.40450037325370586</v>
      </c>
      <c r="L14" s="50">
        <v>0.3679274773366677</v>
      </c>
      <c r="M14" s="51">
        <v>3.6999999999999997</v>
      </c>
      <c r="N14" s="46">
        <v>7586</v>
      </c>
      <c r="O14" s="46">
        <v>8239</v>
      </c>
      <c r="P14" s="47">
        <v>-7.9257191406724117E-2</v>
      </c>
      <c r="Q14" s="46">
        <v>18754</v>
      </c>
      <c r="R14" s="46">
        <v>22393</v>
      </c>
      <c r="S14" s="47">
        <v>-0.16250614031170454</v>
      </c>
      <c r="T14" s="46">
        <v>17020</v>
      </c>
      <c r="U14" s="52">
        <v>18688</v>
      </c>
      <c r="V14" s="53">
        <v>2.0610317268103655</v>
      </c>
      <c r="W14" s="54">
        <v>2.0601918200859881</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187361</v>
      </c>
      <c r="C18" s="101">
        <v>178749</v>
      </c>
      <c r="D18" s="102">
        <v>4.8179290513513363E-2</v>
      </c>
      <c r="E18" s="101">
        <v>145655</v>
      </c>
      <c r="F18" s="101">
        <v>140212</v>
      </c>
      <c r="G18" s="102">
        <v>3.8819787179414027E-2</v>
      </c>
      <c r="H18" s="101">
        <v>41706</v>
      </c>
      <c r="I18" s="101">
        <v>38537</v>
      </c>
      <c r="J18" s="103">
        <v>8.2232659522017804E-2</v>
      </c>
      <c r="K18" s="104">
        <v>0.7098116496164687</v>
      </c>
      <c r="L18" s="105">
        <v>0.72306771454032059</v>
      </c>
      <c r="M18" s="106">
        <v>-1.3</v>
      </c>
      <c r="N18" s="101">
        <v>271224</v>
      </c>
      <c r="O18" s="101">
        <v>269389</v>
      </c>
      <c r="P18" s="102">
        <v>6.8117109458812348E-3</v>
      </c>
      <c r="Q18" s="101">
        <v>382107</v>
      </c>
      <c r="R18" s="101">
        <v>372564</v>
      </c>
      <c r="S18" s="102">
        <v>2.5614391084484812E-2</v>
      </c>
      <c r="T18" s="101">
        <v>502532</v>
      </c>
      <c r="U18" s="107">
        <v>492304</v>
      </c>
      <c r="V18" s="108">
        <v>2.6821590405687417</v>
      </c>
      <c r="W18" s="109">
        <v>2.7541636596568373</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120069</v>
      </c>
      <c r="C20" s="114">
        <v>115290</v>
      </c>
      <c r="D20" s="115">
        <v>4.1451990632318504E-2</v>
      </c>
      <c r="E20" s="114">
        <v>103127</v>
      </c>
      <c r="F20" s="114">
        <v>99104</v>
      </c>
      <c r="G20" s="115">
        <v>4.0593719728769774E-2</v>
      </c>
      <c r="H20" s="114">
        <v>16942</v>
      </c>
      <c r="I20" s="114">
        <v>16186</v>
      </c>
      <c r="J20" s="116">
        <v>4.6707030767329794E-2</v>
      </c>
      <c r="K20" s="117">
        <v>0.78206977613933859</v>
      </c>
      <c r="L20" s="118">
        <v>0.80932415403432045</v>
      </c>
      <c r="M20" s="119">
        <v>-2.7</v>
      </c>
      <c r="N20" s="114">
        <v>175656</v>
      </c>
      <c r="O20" s="114">
        <v>174691</v>
      </c>
      <c r="P20" s="115">
        <v>5.52403958990446E-3</v>
      </c>
      <c r="Q20" s="114">
        <v>224604</v>
      </c>
      <c r="R20" s="114">
        <v>215848</v>
      </c>
      <c r="S20" s="115">
        <v>4.0565583188169455E-2</v>
      </c>
      <c r="T20" s="114">
        <v>307968</v>
      </c>
      <c r="U20" s="120">
        <v>303440</v>
      </c>
      <c r="V20" s="121">
        <v>2.5649251680283838</v>
      </c>
      <c r="W20" s="122">
        <v>2.6319715500043368</v>
      </c>
    </row>
    <row r="21" spans="1:23" ht="15.6">
      <c r="A21" s="113" t="s">
        <v>23</v>
      </c>
      <c r="B21" s="114">
        <v>67292</v>
      </c>
      <c r="C21" s="68">
        <v>63459</v>
      </c>
      <c r="D21" s="115">
        <v>6.0401203926944959E-2</v>
      </c>
      <c r="E21" s="114">
        <v>42528</v>
      </c>
      <c r="F21" s="114">
        <v>41108</v>
      </c>
      <c r="G21" s="115">
        <v>3.4543154617106157E-2</v>
      </c>
      <c r="H21" s="114">
        <v>24764</v>
      </c>
      <c r="I21" s="114">
        <v>22351</v>
      </c>
      <c r="J21" s="116">
        <v>0.10795937541944432</v>
      </c>
      <c r="K21" s="117">
        <v>0.60676939486866921</v>
      </c>
      <c r="L21" s="118">
        <v>0.60426503994486847</v>
      </c>
      <c r="M21" s="119">
        <v>0.3</v>
      </c>
      <c r="N21" s="114">
        <v>95568</v>
      </c>
      <c r="O21" s="114">
        <v>94698</v>
      </c>
      <c r="P21" s="115">
        <v>9.1871000443515174E-3</v>
      </c>
      <c r="Q21" s="114">
        <v>157503</v>
      </c>
      <c r="R21" s="114">
        <v>156716</v>
      </c>
      <c r="S21" s="115">
        <v>5.0218229153372977E-3</v>
      </c>
      <c r="T21" s="114">
        <v>194564</v>
      </c>
      <c r="U21" s="120">
        <v>188864</v>
      </c>
      <c r="V21" s="121">
        <v>2.8913392379480474</v>
      </c>
      <c r="W21" s="122">
        <v>2.9761578341921555</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10468</v>
      </c>
      <c r="C24" s="101">
        <v>9913</v>
      </c>
      <c r="D24" s="102">
        <v>5.5987087662665184E-2</v>
      </c>
      <c r="E24" s="101">
        <v>8422</v>
      </c>
      <c r="F24" s="101">
        <v>7886</v>
      </c>
      <c r="G24" s="102">
        <v>6.7968551864062893E-2</v>
      </c>
      <c r="H24" s="101">
        <v>2046</v>
      </c>
      <c r="I24" s="101">
        <v>2027</v>
      </c>
      <c r="J24" s="103">
        <v>9.373458312777503E-3</v>
      </c>
      <c r="K24" s="104">
        <v>0.5240405020311647</v>
      </c>
      <c r="L24" s="105">
        <v>0.52150368364712552</v>
      </c>
      <c r="M24" s="106">
        <v>0.3</v>
      </c>
      <c r="N24" s="101">
        <v>8643</v>
      </c>
      <c r="O24" s="101">
        <v>8282</v>
      </c>
      <c r="P24" s="102">
        <v>4.358850519198261E-2</v>
      </c>
      <c r="Q24" s="101">
        <v>16493</v>
      </c>
      <c r="R24" s="101">
        <v>15881</v>
      </c>
      <c r="S24" s="102">
        <v>3.8536616082110696E-2</v>
      </c>
      <c r="T24" s="101">
        <v>16565</v>
      </c>
      <c r="U24" s="107">
        <v>15691</v>
      </c>
      <c r="V24" s="108">
        <v>1.5824417271685136</v>
      </c>
      <c r="W24" s="109">
        <v>1.5828709775042873</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8878</v>
      </c>
      <c r="C26" s="114">
        <v>8301</v>
      </c>
      <c r="D26" s="115">
        <v>6.9509697626791947E-2</v>
      </c>
      <c r="E26" s="114">
        <v>7841</v>
      </c>
      <c r="F26" s="114">
        <v>7373</v>
      </c>
      <c r="G26" s="115">
        <v>6.3474840634748411E-2</v>
      </c>
      <c r="H26" s="114">
        <v>1037</v>
      </c>
      <c r="I26" s="114">
        <v>928</v>
      </c>
      <c r="J26" s="116">
        <v>0.11745689655172414</v>
      </c>
      <c r="K26" s="117">
        <v>0.56628117378648413</v>
      </c>
      <c r="L26" s="118">
        <v>0.56199886612132499</v>
      </c>
      <c r="M26" s="119">
        <v>0.4</v>
      </c>
      <c r="N26" s="114">
        <v>7198</v>
      </c>
      <c r="O26" s="114">
        <v>6939</v>
      </c>
      <c r="P26" s="115">
        <v>3.732526300619686E-2</v>
      </c>
      <c r="Q26" s="114">
        <v>12711</v>
      </c>
      <c r="R26" s="114">
        <v>12347</v>
      </c>
      <c r="S26" s="115">
        <v>2.9480845549526201E-2</v>
      </c>
      <c r="T26" s="114">
        <v>13869</v>
      </c>
      <c r="U26" s="120">
        <v>13317</v>
      </c>
      <c r="V26" s="121">
        <v>1.5621761658031088</v>
      </c>
      <c r="W26" s="122">
        <v>1.6042645464401879</v>
      </c>
    </row>
    <row r="27" spans="1:23" ht="15.6">
      <c r="A27" s="113" t="s">
        <v>23</v>
      </c>
      <c r="B27" s="114">
        <v>1590</v>
      </c>
      <c r="C27" s="114">
        <v>1612</v>
      </c>
      <c r="D27" s="115">
        <v>-1.3647642679900745E-2</v>
      </c>
      <c r="E27" s="114">
        <v>581</v>
      </c>
      <c r="F27" s="114">
        <v>513</v>
      </c>
      <c r="G27" s="115">
        <v>0.13255360623781676</v>
      </c>
      <c r="H27" s="114">
        <v>1009</v>
      </c>
      <c r="I27" s="114">
        <v>1099</v>
      </c>
      <c r="J27" s="116">
        <v>-8.1892629663330302E-2</v>
      </c>
      <c r="K27" s="117">
        <v>0.3820729772607086</v>
      </c>
      <c r="L27" s="118">
        <v>0.38002263723825691</v>
      </c>
      <c r="M27" s="119">
        <v>0.2</v>
      </c>
      <c r="N27" s="114">
        <v>1445</v>
      </c>
      <c r="O27" s="114">
        <v>1343</v>
      </c>
      <c r="P27" s="115">
        <v>7.5949367088607597E-2</v>
      </c>
      <c r="Q27" s="114">
        <v>3782</v>
      </c>
      <c r="R27" s="114">
        <v>3534</v>
      </c>
      <c r="S27" s="115">
        <v>7.0175438596491224E-2</v>
      </c>
      <c r="T27" s="114">
        <v>2696</v>
      </c>
      <c r="U27" s="120">
        <v>2374</v>
      </c>
      <c r="V27" s="121">
        <v>1.6955974842767296</v>
      </c>
      <c r="W27" s="122">
        <v>1.4727047146401986</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JANUARY 2015 VS 2014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2015</v>
      </c>
      <c r="C3" s="166">
        <v>2014</v>
      </c>
      <c r="D3" s="167"/>
      <c r="E3" s="168">
        <v>2015</v>
      </c>
      <c r="F3" s="166">
        <v>2014</v>
      </c>
      <c r="G3" s="169"/>
      <c r="H3" s="166">
        <v>2015</v>
      </c>
      <c r="I3" s="166">
        <v>2014</v>
      </c>
      <c r="J3" s="170"/>
      <c r="K3" s="166">
        <v>2015</v>
      </c>
      <c r="L3" s="166">
        <v>2014</v>
      </c>
      <c r="M3" s="171"/>
      <c r="N3" s="166">
        <v>2015</v>
      </c>
      <c r="O3" s="166">
        <v>2014</v>
      </c>
      <c r="P3" s="172"/>
      <c r="Q3" s="168">
        <v>2015</v>
      </c>
      <c r="R3" s="166">
        <v>2014</v>
      </c>
      <c r="S3" s="169"/>
      <c r="T3" s="166">
        <v>2015</v>
      </c>
      <c r="U3" s="173">
        <v>2014</v>
      </c>
      <c r="V3" s="166">
        <v>2015</v>
      </c>
      <c r="W3" s="174">
        <v>2014</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1444146</v>
      </c>
      <c r="C6" s="195">
        <v>1383618</v>
      </c>
      <c r="D6" s="196">
        <v>4.374617849724418E-2</v>
      </c>
      <c r="E6" s="197">
        <v>936100</v>
      </c>
      <c r="F6" s="195">
        <v>877567</v>
      </c>
      <c r="G6" s="198">
        <v>6.6699180803289099E-2</v>
      </c>
      <c r="H6" s="195">
        <v>508046</v>
      </c>
      <c r="I6" s="195">
        <v>506051</v>
      </c>
      <c r="J6" s="196">
        <v>3.9422904015603173E-3</v>
      </c>
      <c r="K6" s="199">
        <v>0.67100000000000004</v>
      </c>
      <c r="L6" s="196">
        <v>0.67500000000000004</v>
      </c>
      <c r="M6" s="200">
        <v>-0.4</v>
      </c>
      <c r="N6" s="195">
        <v>1921578</v>
      </c>
      <c r="O6" s="195">
        <v>1889212</v>
      </c>
      <c r="P6" s="196">
        <v>1.7132010594893533E-2</v>
      </c>
      <c r="Q6" s="197">
        <v>2864573</v>
      </c>
      <c r="R6" s="195">
        <v>2799675</v>
      </c>
      <c r="S6" s="198">
        <v>2.3180547742148644E-2</v>
      </c>
      <c r="T6" s="195">
        <v>3770156</v>
      </c>
      <c r="U6" s="201">
        <v>3631974</v>
      </c>
      <c r="V6" s="202">
        <v>2.6106473999166289</v>
      </c>
      <c r="W6" s="203">
        <v>2.6249831962290169</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1375543</v>
      </c>
      <c r="C8" s="195">
        <v>1311393</v>
      </c>
      <c r="D8" s="196">
        <v>4.8917448850192127E-2</v>
      </c>
      <c r="E8" s="197">
        <v>921726</v>
      </c>
      <c r="F8" s="195">
        <v>863585</v>
      </c>
      <c r="G8" s="198">
        <v>6.7325161970159281E-2</v>
      </c>
      <c r="H8" s="195">
        <v>453817</v>
      </c>
      <c r="I8" s="195">
        <v>447808</v>
      </c>
      <c r="J8" s="196">
        <v>1.3418697298842361E-2</v>
      </c>
      <c r="K8" s="199">
        <v>0.68300000000000005</v>
      </c>
      <c r="L8" s="196">
        <v>0.69199999999999995</v>
      </c>
      <c r="M8" s="200">
        <v>-0.89999999999999991</v>
      </c>
      <c r="N8" s="195">
        <v>1865698</v>
      </c>
      <c r="O8" s="195">
        <v>1830477</v>
      </c>
      <c r="P8" s="196">
        <v>1.9241432697597403E-2</v>
      </c>
      <c r="Q8" s="197">
        <v>2733282</v>
      </c>
      <c r="R8" s="195">
        <v>2644169</v>
      </c>
      <c r="S8" s="198">
        <v>3.3701703635433289E-2</v>
      </c>
      <c r="T8" s="195">
        <v>3629644</v>
      </c>
      <c r="U8" s="201">
        <v>3485764</v>
      </c>
      <c r="V8" s="202">
        <v>2.6386990446681784</v>
      </c>
      <c r="W8" s="208">
        <v>2.6580620759756992</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838218</v>
      </c>
      <c r="C10" s="220">
        <v>779222</v>
      </c>
      <c r="D10" s="221">
        <v>7.5711414718783607E-2</v>
      </c>
      <c r="E10" s="222">
        <v>674397</v>
      </c>
      <c r="F10" s="220">
        <v>625060</v>
      </c>
      <c r="G10" s="223">
        <v>7.8931622564233833E-2</v>
      </c>
      <c r="H10" s="220">
        <v>163821</v>
      </c>
      <c r="I10" s="220">
        <v>154162</v>
      </c>
      <c r="J10" s="221">
        <v>6.2654869552808079E-2</v>
      </c>
      <c r="K10" s="224">
        <v>0.755</v>
      </c>
      <c r="L10" s="221">
        <v>0.77500000000000002</v>
      </c>
      <c r="M10" s="225">
        <v>-2</v>
      </c>
      <c r="N10" s="220">
        <v>1217256</v>
      </c>
      <c r="O10" s="220">
        <v>1182372</v>
      </c>
      <c r="P10" s="221">
        <v>2.950340501973998E-2</v>
      </c>
      <c r="Q10" s="222">
        <v>1611961</v>
      </c>
      <c r="R10" s="220">
        <v>1525127</v>
      </c>
      <c r="S10" s="223">
        <v>5.6935586347891025E-2</v>
      </c>
      <c r="T10" s="220">
        <v>2199933</v>
      </c>
      <c r="U10" s="226">
        <v>2065573</v>
      </c>
      <c r="V10" s="227">
        <v>2.624535621998096</v>
      </c>
      <c r="W10" s="228">
        <v>2.6508145303905692</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537325</v>
      </c>
      <c r="C12" s="220">
        <v>532171</v>
      </c>
      <c r="D12" s="221">
        <v>9.6848569350828969E-3</v>
      </c>
      <c r="E12" s="222">
        <v>247329</v>
      </c>
      <c r="F12" s="220">
        <v>238525</v>
      </c>
      <c r="G12" s="223">
        <v>3.6910177130279845E-2</v>
      </c>
      <c r="H12" s="220">
        <v>289996</v>
      </c>
      <c r="I12" s="220">
        <v>293646</v>
      </c>
      <c r="J12" s="221">
        <v>-1.2429932639981474E-2</v>
      </c>
      <c r="K12" s="224">
        <v>0.57799999999999996</v>
      </c>
      <c r="L12" s="221">
        <v>0.57899999999999996</v>
      </c>
      <c r="M12" s="225">
        <v>-0.1</v>
      </c>
      <c r="N12" s="220">
        <v>648442</v>
      </c>
      <c r="O12" s="220">
        <v>648105</v>
      </c>
      <c r="P12" s="221">
        <v>5.1997747278604547E-4</v>
      </c>
      <c r="Q12" s="222">
        <v>1121321</v>
      </c>
      <c r="R12" s="220">
        <v>1119042</v>
      </c>
      <c r="S12" s="223">
        <v>2.0365634176375863E-3</v>
      </c>
      <c r="T12" s="220">
        <v>1429711</v>
      </c>
      <c r="U12" s="226">
        <v>1420191</v>
      </c>
      <c r="V12" s="227">
        <v>2.6607937468012843</v>
      </c>
      <c r="W12" s="228">
        <v>2.6686741667621874</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68603</v>
      </c>
      <c r="C14" s="195">
        <v>72225</v>
      </c>
      <c r="D14" s="196">
        <v>-5.0148840429214261E-2</v>
      </c>
      <c r="E14" s="197">
        <v>14374</v>
      </c>
      <c r="F14" s="195">
        <v>13982</v>
      </c>
      <c r="G14" s="198">
        <v>2.8036046345301102E-2</v>
      </c>
      <c r="H14" s="195">
        <v>54229</v>
      </c>
      <c r="I14" s="195">
        <v>58243</v>
      </c>
      <c r="J14" s="196">
        <v>-6.8918153254468345E-2</v>
      </c>
      <c r="K14" s="199">
        <v>0.42599999999999999</v>
      </c>
      <c r="L14" s="196">
        <v>0.378</v>
      </c>
      <c r="M14" s="200">
        <v>4.8</v>
      </c>
      <c r="N14" s="195">
        <v>55880</v>
      </c>
      <c r="O14" s="195">
        <v>58735</v>
      </c>
      <c r="P14" s="196">
        <v>-4.86081552736869E-2</v>
      </c>
      <c r="Q14" s="197">
        <v>131291</v>
      </c>
      <c r="R14" s="195">
        <v>155506</v>
      </c>
      <c r="S14" s="198">
        <v>-0.15571746427790567</v>
      </c>
      <c r="T14" s="195">
        <v>140512</v>
      </c>
      <c r="U14" s="201">
        <v>146210</v>
      </c>
      <c r="V14" s="202">
        <v>2.0481903123770095</v>
      </c>
      <c r="W14" s="208">
        <v>2.0243682935271718</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1318681</v>
      </c>
      <c r="C18" s="252">
        <v>1257513</v>
      </c>
      <c r="D18" s="253">
        <v>4.8642041871535327E-2</v>
      </c>
      <c r="E18" s="254">
        <v>879474</v>
      </c>
      <c r="F18" s="252">
        <v>823516</v>
      </c>
      <c r="G18" s="255">
        <v>6.7950106616022035E-2</v>
      </c>
      <c r="H18" s="252">
        <v>439207</v>
      </c>
      <c r="I18" s="252">
        <v>433997</v>
      </c>
      <c r="J18" s="253">
        <v>1.2004691276667812E-2</v>
      </c>
      <c r="K18" s="256">
        <v>0.69199999999999995</v>
      </c>
      <c r="L18" s="253">
        <v>0.70299999999999996</v>
      </c>
      <c r="M18" s="257">
        <v>-1.0999999999999999</v>
      </c>
      <c r="N18" s="252">
        <v>1814376</v>
      </c>
      <c r="O18" s="252">
        <v>1781413</v>
      </c>
      <c r="P18" s="253">
        <v>1.85038505950052E-2</v>
      </c>
      <c r="Q18" s="254">
        <v>2620469</v>
      </c>
      <c r="R18" s="252">
        <v>2534688</v>
      </c>
      <c r="S18" s="255">
        <v>3.3842824047772349E-2</v>
      </c>
      <c r="T18" s="252">
        <v>3531658</v>
      </c>
      <c r="U18" s="258">
        <v>3393157</v>
      </c>
      <c r="V18" s="259">
        <v>2.678174630558869</v>
      </c>
      <c r="W18" s="260">
        <v>2.6983076914513009</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791953</v>
      </c>
      <c r="C20" s="264">
        <v>736379</v>
      </c>
      <c r="D20" s="265">
        <v>7.5469289591365313E-2</v>
      </c>
      <c r="E20" s="222">
        <v>634484</v>
      </c>
      <c r="F20" s="220">
        <v>587907</v>
      </c>
      <c r="G20" s="266">
        <v>7.9225115536981194E-2</v>
      </c>
      <c r="H20" s="220">
        <v>157469</v>
      </c>
      <c r="I20" s="220">
        <v>148472</v>
      </c>
      <c r="J20" s="265">
        <v>6.0597284336440543E-2</v>
      </c>
      <c r="K20" s="267">
        <v>0.77100000000000002</v>
      </c>
      <c r="L20" s="265">
        <v>0.79300000000000004</v>
      </c>
      <c r="M20" s="268">
        <v>-2.1999999999999997</v>
      </c>
      <c r="N20" s="220">
        <v>1175165</v>
      </c>
      <c r="O20" s="220">
        <v>1142498</v>
      </c>
      <c r="P20" s="265">
        <v>2.8592610227764076E-2</v>
      </c>
      <c r="Q20" s="222">
        <v>1523711</v>
      </c>
      <c r="R20" s="220">
        <v>1440866</v>
      </c>
      <c r="S20" s="266">
        <v>5.749667214022678E-2</v>
      </c>
      <c r="T20" s="220">
        <v>2119722</v>
      </c>
      <c r="U20" s="226">
        <v>1990074</v>
      </c>
      <c r="V20" s="269">
        <v>2.6765755038493446</v>
      </c>
      <c r="W20" s="270">
        <v>2.7025132438594799</v>
      </c>
    </row>
    <row r="21" spans="1:23" ht="15" customHeight="1">
      <c r="A21" s="263" t="s">
        <v>23</v>
      </c>
      <c r="B21" s="264">
        <v>526728</v>
      </c>
      <c r="C21" s="220">
        <v>521134</v>
      </c>
      <c r="D21" s="265">
        <v>1.0734283312929112E-2</v>
      </c>
      <c r="E21" s="222">
        <v>244990</v>
      </c>
      <c r="F21" s="220">
        <v>235609</v>
      </c>
      <c r="G21" s="266">
        <v>3.9815966283121611E-2</v>
      </c>
      <c r="H21" s="220">
        <v>281738</v>
      </c>
      <c r="I21" s="220">
        <v>285525</v>
      </c>
      <c r="J21" s="265">
        <v>-1.3263286927589529E-2</v>
      </c>
      <c r="K21" s="267">
        <v>0.58299999999999996</v>
      </c>
      <c r="L21" s="265">
        <v>0.58399999999999996</v>
      </c>
      <c r="M21" s="268">
        <v>-0.1</v>
      </c>
      <c r="N21" s="220">
        <v>639211</v>
      </c>
      <c r="O21" s="220">
        <v>638915</v>
      </c>
      <c r="P21" s="265">
        <v>4.6328541355266349E-4</v>
      </c>
      <c r="Q21" s="222">
        <v>1096758</v>
      </c>
      <c r="R21" s="220">
        <v>1093822</v>
      </c>
      <c r="S21" s="266">
        <v>2.6841661623189148E-3</v>
      </c>
      <c r="T21" s="220">
        <v>1411936</v>
      </c>
      <c r="U21" s="226">
        <v>1403083</v>
      </c>
      <c r="V21" s="269">
        <v>2.6805789705502652</v>
      </c>
      <c r="W21" s="270">
        <v>2.6923651114684515</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56862</v>
      </c>
      <c r="C24" s="252">
        <v>53880</v>
      </c>
      <c r="D24" s="253">
        <v>5.5345211581291756E-2</v>
      </c>
      <c r="E24" s="254">
        <v>42252</v>
      </c>
      <c r="F24" s="252">
        <v>40069</v>
      </c>
      <c r="G24" s="255">
        <v>5.4481020240085852E-2</v>
      </c>
      <c r="H24" s="252">
        <v>14610</v>
      </c>
      <c r="I24" s="252">
        <v>13811</v>
      </c>
      <c r="J24" s="253">
        <v>5.7852436463688366E-2</v>
      </c>
      <c r="K24" s="256">
        <v>0.45500000000000002</v>
      </c>
      <c r="L24" s="253">
        <v>0.44800000000000001</v>
      </c>
      <c r="M24" s="257">
        <v>0.70000000000000007</v>
      </c>
      <c r="N24" s="252">
        <v>51322</v>
      </c>
      <c r="O24" s="252">
        <v>49064</v>
      </c>
      <c r="P24" s="253">
        <v>4.6021522908853744E-2</v>
      </c>
      <c r="Q24" s="254">
        <v>112813</v>
      </c>
      <c r="R24" s="252">
        <v>109481</v>
      </c>
      <c r="S24" s="255">
        <v>3.0434504617239521E-2</v>
      </c>
      <c r="T24" s="252">
        <v>97986</v>
      </c>
      <c r="U24" s="258">
        <v>92607</v>
      </c>
      <c r="V24" s="259">
        <v>1.7232246491505752</v>
      </c>
      <c r="W24" s="260">
        <v>1.7187639198218263</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46265</v>
      </c>
      <c r="C26" s="264">
        <v>42843</v>
      </c>
      <c r="D26" s="265">
        <v>7.9873024764839068E-2</v>
      </c>
      <c r="E26" s="222">
        <v>39913</v>
      </c>
      <c r="F26" s="220">
        <v>37153</v>
      </c>
      <c r="G26" s="266">
        <v>7.4287406131402584E-2</v>
      </c>
      <c r="H26" s="220">
        <v>6352</v>
      </c>
      <c r="I26" s="220">
        <v>5690</v>
      </c>
      <c r="J26" s="265">
        <v>0.11634446397188049</v>
      </c>
      <c r="K26" s="267">
        <v>0.47699999999999998</v>
      </c>
      <c r="L26" s="265">
        <v>0.47299999999999998</v>
      </c>
      <c r="M26" s="268">
        <v>0.4</v>
      </c>
      <c r="N26" s="220">
        <v>42091</v>
      </c>
      <c r="O26" s="220">
        <v>39874</v>
      </c>
      <c r="P26" s="265">
        <v>5.5600140442393538E-2</v>
      </c>
      <c r="Q26" s="222">
        <v>88250</v>
      </c>
      <c r="R26" s="220">
        <v>84261</v>
      </c>
      <c r="S26" s="266">
        <v>4.7340999988132113E-2</v>
      </c>
      <c r="T26" s="220">
        <v>80211</v>
      </c>
      <c r="U26" s="226">
        <v>75499</v>
      </c>
      <c r="V26" s="269">
        <v>1.7337296012104182</v>
      </c>
      <c r="W26" s="270">
        <v>1.7622248675396215</v>
      </c>
    </row>
    <row r="27" spans="1:23" ht="15" customHeight="1">
      <c r="A27" s="263" t="s">
        <v>23</v>
      </c>
      <c r="B27" s="264">
        <v>10597</v>
      </c>
      <c r="C27" s="264">
        <v>11037</v>
      </c>
      <c r="D27" s="265">
        <v>-3.9865905590287215E-2</v>
      </c>
      <c r="E27" s="222">
        <v>2339</v>
      </c>
      <c r="F27" s="220">
        <v>2916</v>
      </c>
      <c r="G27" s="266">
        <v>-0.19787379972565158</v>
      </c>
      <c r="H27" s="220">
        <v>8258</v>
      </c>
      <c r="I27" s="220">
        <v>8121</v>
      </c>
      <c r="J27" s="265">
        <v>1.6869843615318309E-2</v>
      </c>
      <c r="K27" s="267">
        <v>0.376</v>
      </c>
      <c r="L27" s="265">
        <v>0.36399999999999999</v>
      </c>
      <c r="M27" s="268">
        <v>1.2</v>
      </c>
      <c r="N27" s="220">
        <v>9231</v>
      </c>
      <c r="O27" s="220">
        <v>9190</v>
      </c>
      <c r="P27" s="265">
        <v>4.4613710554951037E-3</v>
      </c>
      <c r="Q27" s="222">
        <v>24563</v>
      </c>
      <c r="R27" s="220">
        <v>25220</v>
      </c>
      <c r="S27" s="266">
        <v>-2.6050753370341E-2</v>
      </c>
      <c r="T27" s="220">
        <v>17775</v>
      </c>
      <c r="U27" s="226">
        <v>17108</v>
      </c>
      <c r="V27" s="269">
        <v>1.6773615174105878</v>
      </c>
      <c r="W27" s="270">
        <v>1.5500588928150765</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2014-2015 AS OF JANUARY 2015</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815" t="s">
        <v>36</v>
      </c>
      <c r="B1" s="815"/>
      <c r="C1" s="815"/>
      <c r="D1" s="815"/>
      <c r="E1" s="815"/>
      <c r="F1" s="815"/>
      <c r="G1" s="815"/>
      <c r="H1" s="815"/>
      <c r="I1" s="815"/>
      <c r="J1" s="815"/>
      <c r="K1" s="815"/>
      <c r="L1" s="815"/>
      <c r="M1" s="815"/>
      <c r="N1" s="815"/>
      <c r="O1" s="815"/>
      <c r="P1" s="815"/>
      <c r="Q1" s="815"/>
      <c r="R1" s="815"/>
      <c r="S1" s="815"/>
      <c r="T1" s="815"/>
      <c r="U1" s="815"/>
      <c r="V1" s="815"/>
      <c r="W1" s="815"/>
      <c r="X1" s="815"/>
      <c r="Y1" s="815"/>
      <c r="Z1" s="815"/>
    </row>
    <row r="2" spans="1:26" s="297" customFormat="1" ht="15" customHeight="1">
      <c r="A2" s="816"/>
      <c r="B2" s="816"/>
      <c r="C2" s="816"/>
      <c r="D2" s="816"/>
      <c r="E2" s="816"/>
      <c r="F2" s="816"/>
      <c r="G2" s="816"/>
      <c r="H2" s="816"/>
      <c r="I2" s="816"/>
      <c r="J2" s="816"/>
      <c r="K2" s="816"/>
      <c r="L2" s="816"/>
      <c r="M2" s="816"/>
      <c r="N2" s="816"/>
      <c r="O2" s="816"/>
      <c r="P2" s="816"/>
      <c r="Q2" s="816"/>
      <c r="R2" s="816"/>
      <c r="S2" s="816"/>
      <c r="T2" s="816"/>
      <c r="U2" s="816"/>
      <c r="V2" s="816"/>
      <c r="W2" s="816"/>
      <c r="X2" s="816"/>
      <c r="Y2" s="816"/>
      <c r="Z2" s="816"/>
    </row>
    <row r="3" spans="1:26" s="297" customFormat="1" ht="15" customHeight="1">
      <c r="A3" s="298"/>
      <c r="B3" s="298"/>
      <c r="C3" s="298"/>
      <c r="D3" s="298"/>
      <c r="E3" s="298"/>
      <c r="F3" s="298"/>
      <c r="G3" s="298"/>
      <c r="H3" s="298"/>
      <c r="I3" s="298"/>
      <c r="J3" s="298"/>
      <c r="K3" s="298"/>
      <c r="L3" s="298"/>
      <c r="M3" s="298"/>
      <c r="N3" s="298"/>
      <c r="O3" s="298"/>
      <c r="P3" s="298"/>
      <c r="Q3" s="298"/>
      <c r="R3" s="298"/>
      <c r="S3" s="298"/>
      <c r="T3" s="298"/>
      <c r="U3" s="298"/>
      <c r="V3" s="298"/>
      <c r="W3" s="298"/>
      <c r="X3" s="298"/>
      <c r="Y3" s="298"/>
      <c r="Z3" s="298"/>
    </row>
    <row r="4" spans="1:26" ht="23.4" thickBot="1">
      <c r="A4" s="817" t="s">
        <v>37</v>
      </c>
      <c r="B4" s="817"/>
      <c r="C4" s="817"/>
      <c r="D4" s="817"/>
      <c r="E4" s="817"/>
      <c r="F4" s="817"/>
      <c r="G4" s="817"/>
      <c r="H4" s="817"/>
      <c r="I4" s="817"/>
      <c r="J4" s="817"/>
      <c r="K4" s="817"/>
      <c r="L4" s="817"/>
      <c r="M4" s="817"/>
      <c r="N4" s="817"/>
      <c r="O4" s="817"/>
      <c r="P4" s="817"/>
      <c r="Q4" s="817"/>
      <c r="R4" s="817"/>
      <c r="S4" s="817"/>
      <c r="T4" s="817"/>
      <c r="U4" s="817"/>
      <c r="V4" s="817"/>
      <c r="W4" s="817"/>
      <c r="X4" s="817"/>
      <c r="Y4" s="817"/>
      <c r="Z4" s="817"/>
    </row>
    <row r="5" spans="1:26" ht="13.8">
      <c r="A5" s="299"/>
      <c r="B5" s="300"/>
      <c r="C5" s="818" t="s">
        <v>38</v>
      </c>
      <c r="D5" s="818"/>
      <c r="E5" s="301" t="s">
        <v>39</v>
      </c>
      <c r="F5" s="818" t="s">
        <v>40</v>
      </c>
      <c r="G5" s="818"/>
      <c r="H5" s="301" t="s">
        <v>39</v>
      </c>
      <c r="I5" s="818" t="s">
        <v>41</v>
      </c>
      <c r="J5" s="818"/>
      <c r="K5" s="302" t="s">
        <v>39</v>
      </c>
      <c r="L5" s="303"/>
      <c r="M5" s="819" t="s">
        <v>42</v>
      </c>
      <c r="N5" s="819"/>
      <c r="O5" s="301" t="s">
        <v>43</v>
      </c>
      <c r="P5" s="818" t="s">
        <v>44</v>
      </c>
      <c r="Q5" s="818"/>
      <c r="R5" s="301" t="s">
        <v>39</v>
      </c>
      <c r="S5" s="818" t="s">
        <v>45</v>
      </c>
      <c r="T5" s="818"/>
      <c r="U5" s="301" t="s">
        <v>39</v>
      </c>
      <c r="V5" s="818" t="s">
        <v>46</v>
      </c>
      <c r="W5" s="818"/>
      <c r="X5" s="301" t="s">
        <v>39</v>
      </c>
      <c r="Y5" s="820" t="s">
        <v>47</v>
      </c>
      <c r="Z5" s="821"/>
    </row>
    <row r="6" spans="1:26" ht="28.2" thickBot="1">
      <c r="A6" s="304" t="s">
        <v>48</v>
      </c>
      <c r="B6" s="305" t="s">
        <v>49</v>
      </c>
      <c r="C6" s="306">
        <v>2015</v>
      </c>
      <c r="D6" s="306">
        <v>2014</v>
      </c>
      <c r="E6" s="307" t="s">
        <v>50</v>
      </c>
      <c r="F6" s="306">
        <v>2015</v>
      </c>
      <c r="G6" s="306">
        <v>2014</v>
      </c>
      <c r="H6" s="307" t="s">
        <v>50</v>
      </c>
      <c r="I6" s="306">
        <v>2015</v>
      </c>
      <c r="J6" s="306">
        <v>2014</v>
      </c>
      <c r="K6" s="307" t="s">
        <v>50</v>
      </c>
      <c r="L6" s="308"/>
      <c r="M6" s="309">
        <v>2015</v>
      </c>
      <c r="N6" s="306">
        <v>2014</v>
      </c>
      <c r="O6" s="307" t="s">
        <v>50</v>
      </c>
      <c r="P6" s="306">
        <v>2015</v>
      </c>
      <c r="Q6" s="306">
        <v>2014</v>
      </c>
      <c r="R6" s="307" t="s">
        <v>50</v>
      </c>
      <c r="S6" s="306">
        <v>2015</v>
      </c>
      <c r="T6" s="306">
        <v>2014</v>
      </c>
      <c r="U6" s="307" t="s">
        <v>50</v>
      </c>
      <c r="V6" s="306">
        <v>2015</v>
      </c>
      <c r="W6" s="306">
        <v>2014</v>
      </c>
      <c r="X6" s="307" t="s">
        <v>50</v>
      </c>
      <c r="Y6" s="310">
        <v>2015</v>
      </c>
      <c r="Z6" s="311">
        <v>2014</v>
      </c>
    </row>
    <row r="7" spans="1:26" ht="13.8">
      <c r="A7" s="813" t="s">
        <v>51</v>
      </c>
      <c r="B7" s="312" t="s">
        <v>52</v>
      </c>
      <c r="C7" s="313">
        <v>13037</v>
      </c>
      <c r="D7" s="313">
        <v>13070</v>
      </c>
      <c r="E7" s="314">
        <v>-2.5248661055853098E-3</v>
      </c>
      <c r="F7" s="313">
        <v>10494</v>
      </c>
      <c r="G7" s="313">
        <v>9985</v>
      </c>
      <c r="H7" s="314">
        <v>5.0976464697045566E-2</v>
      </c>
      <c r="I7" s="313">
        <v>2543</v>
      </c>
      <c r="J7" s="313">
        <v>3085</v>
      </c>
      <c r="K7" s="314">
        <v>-0.17568881685575366</v>
      </c>
      <c r="L7" s="315"/>
      <c r="M7" s="316">
        <v>0.61154024735131485</v>
      </c>
      <c r="N7" s="316">
        <v>0.61643835616438358</v>
      </c>
      <c r="O7" s="317">
        <v>-0.5</v>
      </c>
      <c r="P7" s="313">
        <v>14488</v>
      </c>
      <c r="Q7" s="313">
        <v>13860</v>
      </c>
      <c r="R7" s="314">
        <v>4.5310245310245308E-2</v>
      </c>
      <c r="S7" s="313">
        <v>23691</v>
      </c>
      <c r="T7" s="313">
        <v>22484</v>
      </c>
      <c r="U7" s="314">
        <v>5.3682618751111903E-2</v>
      </c>
      <c r="V7" s="313">
        <v>27414</v>
      </c>
      <c r="W7" s="313">
        <v>26713</v>
      </c>
      <c r="X7" s="314">
        <v>2.6241904690600084E-2</v>
      </c>
      <c r="Y7" s="318">
        <v>2.1027843829101789</v>
      </c>
      <c r="Z7" s="319">
        <v>2.0438408569242541</v>
      </c>
    </row>
    <row r="8" spans="1:26" ht="13.8">
      <c r="A8" s="822"/>
      <c r="B8" s="312" t="s">
        <v>53</v>
      </c>
      <c r="C8" s="313">
        <v>20375</v>
      </c>
      <c r="D8" s="313">
        <v>15761</v>
      </c>
      <c r="E8" s="314">
        <v>0.29274792208616207</v>
      </c>
      <c r="F8" s="313">
        <v>17033</v>
      </c>
      <c r="G8" s="313">
        <v>13923</v>
      </c>
      <c r="H8" s="314">
        <v>0.22337139984198809</v>
      </c>
      <c r="I8" s="313">
        <v>3342</v>
      </c>
      <c r="J8" s="313">
        <v>1838</v>
      </c>
      <c r="K8" s="314">
        <v>0.81828073993471162</v>
      </c>
      <c r="L8" s="315"/>
      <c r="M8" s="316">
        <v>0.77181230873852436</v>
      </c>
      <c r="N8" s="316">
        <v>0.7978901836158192</v>
      </c>
      <c r="O8" s="317">
        <v>-2.6</v>
      </c>
      <c r="P8" s="313">
        <v>22699</v>
      </c>
      <c r="Q8" s="313">
        <v>18077</v>
      </c>
      <c r="R8" s="314">
        <v>0.25568401836587928</v>
      </c>
      <c r="S8" s="313">
        <v>29410</v>
      </c>
      <c r="T8" s="313">
        <v>22656</v>
      </c>
      <c r="U8" s="314">
        <v>0.2981108757062147</v>
      </c>
      <c r="V8" s="313">
        <v>41385</v>
      </c>
      <c r="W8" s="313">
        <v>32053</v>
      </c>
      <c r="X8" s="314">
        <v>0.29114279474620158</v>
      </c>
      <c r="Y8" s="318">
        <v>2.0311656441717791</v>
      </c>
      <c r="Z8" s="319">
        <v>2.033690755662712</v>
      </c>
    </row>
    <row r="9" spans="1:26" ht="14.4" thickBot="1">
      <c r="A9" s="814"/>
      <c r="B9" s="312" t="s">
        <v>54</v>
      </c>
      <c r="C9" s="313">
        <v>94057</v>
      </c>
      <c r="D9" s="313">
        <v>93237</v>
      </c>
      <c r="E9" s="314">
        <v>8.7947917672168766E-3</v>
      </c>
      <c r="F9" s="313">
        <v>82677</v>
      </c>
      <c r="G9" s="313">
        <v>81801</v>
      </c>
      <c r="H9" s="314">
        <v>1.0708915538929841E-2</v>
      </c>
      <c r="I9" s="313">
        <v>11380</v>
      </c>
      <c r="J9" s="313">
        <v>11436</v>
      </c>
      <c r="K9" s="314">
        <v>-4.8968170689052118E-3</v>
      </c>
      <c r="L9" s="315"/>
      <c r="M9" s="316">
        <v>0.79489482994781702</v>
      </c>
      <c r="N9" s="316">
        <v>0.8216850127483416</v>
      </c>
      <c r="O9" s="317">
        <v>-2.7</v>
      </c>
      <c r="P9" s="313">
        <v>143341</v>
      </c>
      <c r="Q9" s="313">
        <v>147278</v>
      </c>
      <c r="R9" s="314">
        <v>-2.6731758986406659E-2</v>
      </c>
      <c r="S9" s="313">
        <v>180327</v>
      </c>
      <c r="T9" s="313">
        <v>179239</v>
      </c>
      <c r="U9" s="314">
        <v>6.0701075100843011E-3</v>
      </c>
      <c r="V9" s="313">
        <v>249343</v>
      </c>
      <c r="W9" s="313">
        <v>254183</v>
      </c>
      <c r="X9" s="314">
        <v>-1.9041399306798646E-2</v>
      </c>
      <c r="Y9" s="318">
        <v>2.6509775986901558</v>
      </c>
      <c r="Z9" s="319">
        <v>2.7262031167883993</v>
      </c>
    </row>
    <row r="10" spans="1:26" ht="14.4" thickBot="1">
      <c r="A10" s="320" t="s">
        <v>55</v>
      </c>
      <c r="B10" s="321"/>
      <c r="C10" s="322">
        <v>127469</v>
      </c>
      <c r="D10" s="322">
        <v>122068</v>
      </c>
      <c r="E10" s="323">
        <v>4.424583019300718E-2</v>
      </c>
      <c r="F10" s="322">
        <v>110204</v>
      </c>
      <c r="G10" s="322">
        <v>105709</v>
      </c>
      <c r="H10" s="323">
        <v>4.2522396390089777E-2</v>
      </c>
      <c r="I10" s="322">
        <v>17265</v>
      </c>
      <c r="J10" s="322">
        <v>16359</v>
      </c>
      <c r="K10" s="323">
        <v>5.5382358334861541E-2</v>
      </c>
      <c r="L10" s="315"/>
      <c r="M10" s="324">
        <v>0.77337765820724158</v>
      </c>
      <c r="N10" s="324">
        <v>0.79871556607347394</v>
      </c>
      <c r="O10" s="325">
        <v>-2.5</v>
      </c>
      <c r="P10" s="322">
        <v>180528</v>
      </c>
      <c r="Q10" s="322">
        <v>179215</v>
      </c>
      <c r="R10" s="323">
        <v>7.3263956700053007E-3</v>
      </c>
      <c r="S10" s="322">
        <v>233428</v>
      </c>
      <c r="T10" s="322">
        <v>224379</v>
      </c>
      <c r="U10" s="323">
        <v>4.0329086055290377E-2</v>
      </c>
      <c r="V10" s="322">
        <v>318142</v>
      </c>
      <c r="W10" s="322">
        <v>312949</v>
      </c>
      <c r="X10" s="323">
        <v>1.6593758088378617E-2</v>
      </c>
      <c r="Y10" s="326">
        <v>2.4958382037985705</v>
      </c>
      <c r="Z10" s="327">
        <v>2.5637267752400303</v>
      </c>
    </row>
    <row r="11" spans="1:26" ht="13.8">
      <c r="A11" s="813" t="s">
        <v>56</v>
      </c>
      <c r="B11" s="312" t="s">
        <v>52</v>
      </c>
      <c r="C11" s="313">
        <v>11697</v>
      </c>
      <c r="D11" s="313">
        <v>11178</v>
      </c>
      <c r="E11" s="314">
        <v>4.6430488459473965E-2</v>
      </c>
      <c r="F11" s="313">
        <v>3362</v>
      </c>
      <c r="G11" s="313">
        <v>2727</v>
      </c>
      <c r="H11" s="314">
        <v>0.23285661899523286</v>
      </c>
      <c r="I11" s="313">
        <v>8335</v>
      </c>
      <c r="J11" s="313">
        <v>8451</v>
      </c>
      <c r="K11" s="314">
        <v>-1.3726186250147911E-2</v>
      </c>
      <c r="L11" s="315"/>
      <c r="M11" s="316">
        <v>0.38937644341801386</v>
      </c>
      <c r="N11" s="316">
        <v>0.32238966630785792</v>
      </c>
      <c r="O11" s="317">
        <v>6.7</v>
      </c>
      <c r="P11" s="313">
        <v>10959</v>
      </c>
      <c r="Q11" s="313">
        <v>10183</v>
      </c>
      <c r="R11" s="314">
        <v>7.6205440439948938E-2</v>
      </c>
      <c r="S11" s="313">
        <v>28145</v>
      </c>
      <c r="T11" s="313">
        <v>31586</v>
      </c>
      <c r="U11" s="314">
        <v>-0.10894066991705185</v>
      </c>
      <c r="V11" s="313">
        <v>23648</v>
      </c>
      <c r="W11" s="313">
        <v>22265</v>
      </c>
      <c r="X11" s="314">
        <v>6.2115427801482145E-2</v>
      </c>
      <c r="Y11" s="318">
        <v>2.0217149696503376</v>
      </c>
      <c r="Z11" s="319">
        <v>1.9918590087672212</v>
      </c>
    </row>
    <row r="12" spans="1:26" ht="14.4" thickBot="1">
      <c r="A12" s="814"/>
      <c r="B12" s="312" t="s">
        <v>53</v>
      </c>
      <c r="C12" s="313">
        <v>12532</v>
      </c>
      <c r="D12" s="313">
        <v>12212</v>
      </c>
      <c r="E12" s="314">
        <v>2.6203734032099576E-2</v>
      </c>
      <c r="F12" s="313">
        <v>5013</v>
      </c>
      <c r="G12" s="313">
        <v>4745</v>
      </c>
      <c r="H12" s="314">
        <v>5.6480505795574287E-2</v>
      </c>
      <c r="I12" s="313">
        <v>7519</v>
      </c>
      <c r="J12" s="313">
        <v>7467</v>
      </c>
      <c r="K12" s="314">
        <v>6.9639748225525646E-3</v>
      </c>
      <c r="L12" s="315"/>
      <c r="M12" s="316">
        <v>0.57250470809792842</v>
      </c>
      <c r="N12" s="316">
        <v>0.51754593486318112</v>
      </c>
      <c r="O12" s="317">
        <v>5.5</v>
      </c>
      <c r="P12" s="313">
        <v>14592</v>
      </c>
      <c r="Q12" s="313">
        <v>13126</v>
      </c>
      <c r="R12" s="314">
        <v>0.1116867286301996</v>
      </c>
      <c r="S12" s="313">
        <v>25488</v>
      </c>
      <c r="T12" s="313">
        <v>25362</v>
      </c>
      <c r="U12" s="314">
        <v>4.9680624556422996E-3</v>
      </c>
      <c r="V12" s="313">
        <v>31415</v>
      </c>
      <c r="W12" s="313">
        <v>28017</v>
      </c>
      <c r="X12" s="314">
        <v>0.12128350644251705</v>
      </c>
      <c r="Y12" s="318">
        <v>2.5067826364506862</v>
      </c>
      <c r="Z12" s="319">
        <v>2.2942188011791682</v>
      </c>
    </row>
    <row r="13" spans="1:26" ht="14.4" thickBot="1">
      <c r="A13" s="320" t="s">
        <v>55</v>
      </c>
      <c r="B13" s="321"/>
      <c r="C13" s="322">
        <v>24229</v>
      </c>
      <c r="D13" s="322">
        <v>23390</v>
      </c>
      <c r="E13" s="323">
        <v>3.5870029927319365E-2</v>
      </c>
      <c r="F13" s="322">
        <v>8375</v>
      </c>
      <c r="G13" s="322">
        <v>7472</v>
      </c>
      <c r="H13" s="323">
        <v>0.12085117773019272</v>
      </c>
      <c r="I13" s="322">
        <v>15854</v>
      </c>
      <c r="J13" s="322">
        <v>15918</v>
      </c>
      <c r="K13" s="323">
        <v>-4.02060560371906E-3</v>
      </c>
      <c r="L13" s="315"/>
      <c r="M13" s="324">
        <v>0.47640445248261332</v>
      </c>
      <c r="N13" s="324">
        <v>0.40930322399381891</v>
      </c>
      <c r="O13" s="325">
        <v>6.7</v>
      </c>
      <c r="P13" s="322">
        <v>25551</v>
      </c>
      <c r="Q13" s="322">
        <v>23309</v>
      </c>
      <c r="R13" s="323">
        <v>9.6186022566390666E-2</v>
      </c>
      <c r="S13" s="322">
        <v>53633</v>
      </c>
      <c r="T13" s="322">
        <v>56948</v>
      </c>
      <c r="U13" s="323">
        <v>-5.8210999508323383E-2</v>
      </c>
      <c r="V13" s="322">
        <v>55063</v>
      </c>
      <c r="W13" s="322">
        <v>50282</v>
      </c>
      <c r="X13" s="323">
        <v>9.5083727775347043E-2</v>
      </c>
      <c r="Y13" s="326">
        <v>2.2726072062404556</v>
      </c>
      <c r="Z13" s="327">
        <v>2.1497221034630183</v>
      </c>
    </row>
    <row r="14" spans="1:26" ht="13.8">
      <c r="A14" s="813" t="s">
        <v>57</v>
      </c>
      <c r="B14" s="312" t="s">
        <v>52</v>
      </c>
      <c r="C14" s="313">
        <v>1310</v>
      </c>
      <c r="D14" s="313">
        <v>1506</v>
      </c>
      <c r="E14" s="314">
        <v>-0.13014608233731739</v>
      </c>
      <c r="F14" s="313">
        <v>509</v>
      </c>
      <c r="G14" s="313">
        <v>583</v>
      </c>
      <c r="H14" s="314">
        <v>-0.12692967409948541</v>
      </c>
      <c r="I14" s="313">
        <v>801</v>
      </c>
      <c r="J14" s="313">
        <v>923</v>
      </c>
      <c r="K14" s="314">
        <v>-0.13217768147345613</v>
      </c>
      <c r="L14" s="315"/>
      <c r="M14" s="316">
        <v>0.28378378378378377</v>
      </c>
      <c r="N14" s="316">
        <v>0.36146150500217483</v>
      </c>
      <c r="O14" s="317">
        <v>-7.8</v>
      </c>
      <c r="P14" s="313">
        <v>1302</v>
      </c>
      <c r="Q14" s="313">
        <v>1662</v>
      </c>
      <c r="R14" s="314">
        <v>-0.21660649819494585</v>
      </c>
      <c r="S14" s="313">
        <v>4588</v>
      </c>
      <c r="T14" s="313">
        <v>4598</v>
      </c>
      <c r="U14" s="314">
        <v>-2.1748586341887779E-3</v>
      </c>
      <c r="V14" s="313">
        <v>2805</v>
      </c>
      <c r="W14" s="313">
        <v>3364</v>
      </c>
      <c r="X14" s="314">
        <v>-0.16617122473246135</v>
      </c>
      <c r="Y14" s="318">
        <v>2.1412213740458017</v>
      </c>
      <c r="Z14" s="319">
        <v>2.2337317397078351</v>
      </c>
    </row>
    <row r="15" spans="1:26" ht="13.8">
      <c r="A15" s="822"/>
      <c r="B15" s="312" t="s">
        <v>53</v>
      </c>
      <c r="C15" s="313">
        <v>8765</v>
      </c>
      <c r="D15" s="313">
        <v>8139</v>
      </c>
      <c r="E15" s="314">
        <v>7.6913625752549453E-2</v>
      </c>
      <c r="F15" s="313">
        <v>6091</v>
      </c>
      <c r="G15" s="313">
        <v>5779</v>
      </c>
      <c r="H15" s="314">
        <v>5.3988579338985987E-2</v>
      </c>
      <c r="I15" s="313">
        <v>2674</v>
      </c>
      <c r="J15" s="313">
        <v>2360</v>
      </c>
      <c r="K15" s="314">
        <v>0.13305084745762713</v>
      </c>
      <c r="L15" s="315"/>
      <c r="M15" s="316">
        <v>0.70086612489307099</v>
      </c>
      <c r="N15" s="316">
        <v>0.65761565653978171</v>
      </c>
      <c r="O15" s="317">
        <v>4.3</v>
      </c>
      <c r="P15" s="313">
        <v>13109</v>
      </c>
      <c r="Q15" s="313">
        <v>12836</v>
      </c>
      <c r="R15" s="314">
        <v>2.1268307884076035E-2</v>
      </c>
      <c r="S15" s="313">
        <v>18704</v>
      </c>
      <c r="T15" s="313">
        <v>19519</v>
      </c>
      <c r="U15" s="314">
        <v>-4.1754188226855886E-2</v>
      </c>
      <c r="V15" s="313">
        <v>24584</v>
      </c>
      <c r="W15" s="313">
        <v>22958</v>
      </c>
      <c r="X15" s="314">
        <v>7.0824984754769574E-2</v>
      </c>
      <c r="Y15" s="318">
        <v>2.8047917855105533</v>
      </c>
      <c r="Z15" s="319">
        <v>2.8207396486054797</v>
      </c>
    </row>
    <row r="16" spans="1:26" ht="14.4" thickBot="1">
      <c r="A16" s="814"/>
      <c r="B16" s="312" t="s">
        <v>54</v>
      </c>
      <c r="C16" s="313">
        <v>23945</v>
      </c>
      <c r="D16" s="313">
        <v>24281</v>
      </c>
      <c r="E16" s="314">
        <v>-1.3837980313825625E-2</v>
      </c>
      <c r="F16" s="313">
        <v>19631</v>
      </c>
      <c r="G16" s="313">
        <v>20223</v>
      </c>
      <c r="H16" s="314">
        <v>-2.9273599367057312E-2</v>
      </c>
      <c r="I16" s="313">
        <v>4314</v>
      </c>
      <c r="J16" s="313">
        <v>4058</v>
      </c>
      <c r="K16" s="314">
        <v>6.3085263676688028E-2</v>
      </c>
      <c r="L16" s="315"/>
      <c r="M16" s="316">
        <v>0.67017277524759633</v>
      </c>
      <c r="N16" s="316">
        <v>0.69734414010203716</v>
      </c>
      <c r="O16" s="317">
        <v>-2.7</v>
      </c>
      <c r="P16" s="313">
        <v>37082</v>
      </c>
      <c r="Q16" s="313">
        <v>38545</v>
      </c>
      <c r="R16" s="314">
        <v>-3.7955636269295628E-2</v>
      </c>
      <c r="S16" s="313">
        <v>55332</v>
      </c>
      <c r="T16" s="313">
        <v>55274</v>
      </c>
      <c r="U16" s="314">
        <v>1.0493179433368311E-3</v>
      </c>
      <c r="V16" s="313">
        <v>79611</v>
      </c>
      <c r="W16" s="313">
        <v>82610</v>
      </c>
      <c r="X16" s="314">
        <v>-3.6303111003510469E-2</v>
      </c>
      <c r="Y16" s="318">
        <v>3.3247442054708709</v>
      </c>
      <c r="Z16" s="319">
        <v>3.4022486718009968</v>
      </c>
    </row>
    <row r="17" spans="1:26" ht="14.4" thickBot="1">
      <c r="A17" s="320" t="s">
        <v>55</v>
      </c>
      <c r="B17" s="321"/>
      <c r="C17" s="322">
        <v>34020</v>
      </c>
      <c r="D17" s="322">
        <v>33926</v>
      </c>
      <c r="E17" s="323">
        <v>2.7707363084360078E-3</v>
      </c>
      <c r="F17" s="322">
        <v>26231</v>
      </c>
      <c r="G17" s="322">
        <v>26585</v>
      </c>
      <c r="H17" s="323">
        <v>-1.331577957494828E-2</v>
      </c>
      <c r="I17" s="322">
        <v>7789</v>
      </c>
      <c r="J17" s="322">
        <v>7341</v>
      </c>
      <c r="K17" s="323">
        <v>6.1027108023430053E-2</v>
      </c>
      <c r="L17" s="315"/>
      <c r="M17" s="324">
        <v>0.65492724867724872</v>
      </c>
      <c r="N17" s="324">
        <v>0.66812359083523321</v>
      </c>
      <c r="O17" s="325">
        <v>-1.3</v>
      </c>
      <c r="P17" s="322">
        <v>51493</v>
      </c>
      <c r="Q17" s="322">
        <v>53043</v>
      </c>
      <c r="R17" s="323">
        <v>-2.9221574948626587E-2</v>
      </c>
      <c r="S17" s="322">
        <v>78624</v>
      </c>
      <c r="T17" s="322">
        <v>79391</v>
      </c>
      <c r="U17" s="323">
        <v>-9.6610447028000652E-3</v>
      </c>
      <c r="V17" s="322">
        <v>107000</v>
      </c>
      <c r="W17" s="322">
        <v>108932</v>
      </c>
      <c r="X17" s="323">
        <v>-1.7735835199941249E-2</v>
      </c>
      <c r="Y17" s="326">
        <v>3.1452087007642562</v>
      </c>
      <c r="Z17" s="327">
        <v>3.2108707186228851</v>
      </c>
    </row>
    <row r="18" spans="1:26" ht="13.8">
      <c r="A18" s="813" t="s">
        <v>58</v>
      </c>
      <c r="B18" s="312" t="s">
        <v>52</v>
      </c>
      <c r="C18" s="313">
        <v>3321</v>
      </c>
      <c r="D18" s="313">
        <v>3398</v>
      </c>
      <c r="E18" s="314">
        <v>-2.2660388463802236E-2</v>
      </c>
      <c r="F18" s="313">
        <v>1082</v>
      </c>
      <c r="G18" s="313">
        <v>1179</v>
      </c>
      <c r="H18" s="314">
        <v>-8.2273112807463952E-2</v>
      </c>
      <c r="I18" s="313">
        <v>2239</v>
      </c>
      <c r="J18" s="313">
        <v>2219</v>
      </c>
      <c r="K18" s="314">
        <v>9.0130689499774673E-3</v>
      </c>
      <c r="L18" s="315"/>
      <c r="M18" s="316">
        <v>0.36063804269609018</v>
      </c>
      <c r="N18" s="316">
        <v>0.35020738062320533</v>
      </c>
      <c r="O18" s="317">
        <v>1</v>
      </c>
      <c r="P18" s="313">
        <v>3007</v>
      </c>
      <c r="Q18" s="313">
        <v>3293</v>
      </c>
      <c r="R18" s="314">
        <v>-8.6850895839659881E-2</v>
      </c>
      <c r="S18" s="313">
        <v>8338</v>
      </c>
      <c r="T18" s="313">
        <v>9403</v>
      </c>
      <c r="U18" s="314">
        <v>-0.11326172498138892</v>
      </c>
      <c r="V18" s="313">
        <v>5882</v>
      </c>
      <c r="W18" s="313">
        <v>5935</v>
      </c>
      <c r="X18" s="314">
        <v>-8.9300758213984831E-3</v>
      </c>
      <c r="Y18" s="318">
        <v>1.7711532670882264</v>
      </c>
      <c r="Z18" s="319">
        <v>1.7466156562683932</v>
      </c>
    </row>
    <row r="19" spans="1:26" ht="14.4" thickBot="1">
      <c r="A19" s="814"/>
      <c r="B19" s="312" t="s">
        <v>59</v>
      </c>
      <c r="C19" s="313">
        <v>8141</v>
      </c>
      <c r="D19" s="313">
        <v>7401</v>
      </c>
      <c r="E19" s="314">
        <v>9.9986488312390223E-2</v>
      </c>
      <c r="F19" s="313">
        <v>4968</v>
      </c>
      <c r="G19" s="313">
        <v>4778</v>
      </c>
      <c r="H19" s="314">
        <v>3.976559229803265E-2</v>
      </c>
      <c r="I19" s="313">
        <v>3173</v>
      </c>
      <c r="J19" s="313">
        <v>2623</v>
      </c>
      <c r="K19" s="314">
        <v>0.20968356843309188</v>
      </c>
      <c r="L19" s="315"/>
      <c r="M19" s="316">
        <v>0.60376736519896401</v>
      </c>
      <c r="N19" s="316">
        <v>0.63174178056889541</v>
      </c>
      <c r="O19" s="317">
        <v>-2.8000000000000003</v>
      </c>
      <c r="P19" s="313">
        <v>12821</v>
      </c>
      <c r="Q19" s="313">
        <v>13681</v>
      </c>
      <c r="R19" s="314">
        <v>-6.2860901980849357E-2</v>
      </c>
      <c r="S19" s="313">
        <v>21235</v>
      </c>
      <c r="T19" s="313">
        <v>21656</v>
      </c>
      <c r="U19" s="314">
        <v>-1.94403398596232E-2</v>
      </c>
      <c r="V19" s="313">
        <v>22115</v>
      </c>
      <c r="W19" s="313">
        <v>22599</v>
      </c>
      <c r="X19" s="314">
        <v>-2.1416876852958094E-2</v>
      </c>
      <c r="Y19" s="318">
        <v>2.7164967448716375</v>
      </c>
      <c r="Z19" s="319">
        <v>3.0535062829347384</v>
      </c>
    </row>
    <row r="20" spans="1:26" ht="14.4" thickBot="1">
      <c r="A20" s="320" t="s">
        <v>55</v>
      </c>
      <c r="B20" s="321"/>
      <c r="C20" s="322">
        <v>11462</v>
      </c>
      <c r="D20" s="322">
        <v>10799</v>
      </c>
      <c r="E20" s="323">
        <v>6.1394573571627004E-2</v>
      </c>
      <c r="F20" s="322">
        <v>6050</v>
      </c>
      <c r="G20" s="322">
        <v>5957</v>
      </c>
      <c r="H20" s="323">
        <v>1.5611885177102568E-2</v>
      </c>
      <c r="I20" s="322">
        <v>5412</v>
      </c>
      <c r="J20" s="322">
        <v>4842</v>
      </c>
      <c r="K20" s="323">
        <v>0.11771995043370508</v>
      </c>
      <c r="L20" s="315"/>
      <c r="M20" s="324">
        <v>0.53521793527880157</v>
      </c>
      <c r="N20" s="324">
        <v>0.54650825847580409</v>
      </c>
      <c r="O20" s="325">
        <v>-1.0999999999999999</v>
      </c>
      <c r="P20" s="322">
        <v>15828</v>
      </c>
      <c r="Q20" s="322">
        <v>16974</v>
      </c>
      <c r="R20" s="323">
        <v>-6.7515022976316716E-2</v>
      </c>
      <c r="S20" s="322">
        <v>29573</v>
      </c>
      <c r="T20" s="322">
        <v>31059</v>
      </c>
      <c r="U20" s="323">
        <v>-4.7844425126372388E-2</v>
      </c>
      <c r="V20" s="322">
        <v>27997</v>
      </c>
      <c r="W20" s="322">
        <v>28534</v>
      </c>
      <c r="X20" s="323">
        <v>-1.8819653746407795E-2</v>
      </c>
      <c r="Y20" s="326">
        <v>2.4425929157215145</v>
      </c>
      <c r="Z20" s="327">
        <v>2.6422816927493287</v>
      </c>
    </row>
    <row r="21" spans="1:26" ht="13.8">
      <c r="A21" s="813" t="s">
        <v>60</v>
      </c>
      <c r="B21" s="312" t="s">
        <v>52</v>
      </c>
      <c r="C21" s="313">
        <v>2332</v>
      </c>
      <c r="D21" s="313">
        <v>2485</v>
      </c>
      <c r="E21" s="314">
        <v>-6.1569416498993966E-2</v>
      </c>
      <c r="F21" s="313">
        <v>1367</v>
      </c>
      <c r="G21" s="313">
        <v>1289</v>
      </c>
      <c r="H21" s="314">
        <v>6.0512024825446084E-2</v>
      </c>
      <c r="I21" s="313">
        <v>965</v>
      </c>
      <c r="J21" s="313">
        <v>1196</v>
      </c>
      <c r="K21" s="314">
        <v>-0.19314381270903011</v>
      </c>
      <c r="L21" s="315"/>
      <c r="M21" s="316">
        <v>0.51756078734079503</v>
      </c>
      <c r="N21" s="316">
        <v>0.52362278244631189</v>
      </c>
      <c r="O21" s="317">
        <v>-0.6</v>
      </c>
      <c r="P21" s="313">
        <v>2682</v>
      </c>
      <c r="Q21" s="313">
        <v>2804</v>
      </c>
      <c r="R21" s="314">
        <v>-4.3509272467902996E-2</v>
      </c>
      <c r="S21" s="313">
        <v>5182</v>
      </c>
      <c r="T21" s="313">
        <v>5355</v>
      </c>
      <c r="U21" s="314">
        <v>-3.2306255835667604E-2</v>
      </c>
      <c r="V21" s="313">
        <v>4834</v>
      </c>
      <c r="W21" s="313">
        <v>4790</v>
      </c>
      <c r="X21" s="314">
        <v>9.1858037578288095E-3</v>
      </c>
      <c r="Y21" s="318">
        <v>2.0728987993138936</v>
      </c>
      <c r="Z21" s="319">
        <v>1.9275653923541247</v>
      </c>
    </row>
    <row r="22" spans="1:26" ht="14.4" thickBot="1">
      <c r="A22" s="814"/>
      <c r="B22" s="312" t="s">
        <v>53</v>
      </c>
      <c r="C22" s="313">
        <v>6575</v>
      </c>
      <c r="D22" s="313">
        <v>5065</v>
      </c>
      <c r="E22" s="314">
        <v>0.29812438302073052</v>
      </c>
      <c r="F22" s="313">
        <v>4496</v>
      </c>
      <c r="G22" s="313">
        <v>3675</v>
      </c>
      <c r="H22" s="314">
        <v>0.22340136054421769</v>
      </c>
      <c r="I22" s="313">
        <v>2079</v>
      </c>
      <c r="J22" s="313">
        <v>1390</v>
      </c>
      <c r="K22" s="314">
        <v>0.49568345323741009</v>
      </c>
      <c r="L22" s="315"/>
      <c r="M22" s="316">
        <v>0.67228331559654719</v>
      </c>
      <c r="N22" s="316">
        <v>0.77083029330220343</v>
      </c>
      <c r="O22" s="317">
        <v>-9.9</v>
      </c>
      <c r="P22" s="313">
        <v>11371</v>
      </c>
      <c r="Q22" s="313">
        <v>10565</v>
      </c>
      <c r="R22" s="314">
        <v>7.6289635589209648E-2</v>
      </c>
      <c r="S22" s="313">
        <v>16914</v>
      </c>
      <c r="T22" s="313">
        <v>13706</v>
      </c>
      <c r="U22" s="314">
        <v>0.23405807675470597</v>
      </c>
      <c r="V22" s="313">
        <v>23081</v>
      </c>
      <c r="W22" s="313">
        <v>21196</v>
      </c>
      <c r="X22" s="314">
        <v>8.8931873938478956E-2</v>
      </c>
      <c r="Y22" s="318">
        <v>3.5104182509505701</v>
      </c>
      <c r="Z22" s="319">
        <v>4.1847976307996051</v>
      </c>
    </row>
    <row r="23" spans="1:26" ht="14.4" thickBot="1">
      <c r="A23" s="320" t="s">
        <v>55</v>
      </c>
      <c r="B23" s="321"/>
      <c r="C23" s="322">
        <v>8907</v>
      </c>
      <c r="D23" s="322">
        <v>7550</v>
      </c>
      <c r="E23" s="323">
        <v>0.17973509933774834</v>
      </c>
      <c r="F23" s="322">
        <v>5863</v>
      </c>
      <c r="G23" s="322">
        <v>4964</v>
      </c>
      <c r="H23" s="323">
        <v>0.18110394842868655</v>
      </c>
      <c r="I23" s="322">
        <v>3044</v>
      </c>
      <c r="J23" s="322">
        <v>2586</v>
      </c>
      <c r="K23" s="323">
        <v>0.17710750193348801</v>
      </c>
      <c r="L23" s="328"/>
      <c r="M23" s="324">
        <v>0.63599746560463433</v>
      </c>
      <c r="N23" s="324">
        <v>0.70137978070405538</v>
      </c>
      <c r="O23" s="325">
        <v>-6.5</v>
      </c>
      <c r="P23" s="322">
        <v>14053</v>
      </c>
      <c r="Q23" s="322">
        <v>13369</v>
      </c>
      <c r="R23" s="323">
        <v>5.1163138604233674E-2</v>
      </c>
      <c r="S23" s="322">
        <v>22096</v>
      </c>
      <c r="T23" s="322">
        <v>19061</v>
      </c>
      <c r="U23" s="323">
        <v>0.15922564398510047</v>
      </c>
      <c r="V23" s="322">
        <v>27915</v>
      </c>
      <c r="W23" s="322">
        <v>25986</v>
      </c>
      <c r="X23" s="323">
        <v>7.4232278919418151E-2</v>
      </c>
      <c r="Y23" s="326">
        <v>3.1340518693162682</v>
      </c>
      <c r="Z23" s="327">
        <v>3.4418543046357617</v>
      </c>
    </row>
    <row r="24" spans="1:26" ht="4.5" customHeight="1" thickBot="1">
      <c r="A24" s="329"/>
      <c r="B24" s="330"/>
      <c r="C24" s="331"/>
      <c r="D24" s="331"/>
      <c r="E24" s="332"/>
      <c r="F24" s="331"/>
      <c r="G24" s="331"/>
      <c r="H24" s="332"/>
      <c r="I24" s="331"/>
      <c r="J24" s="331"/>
      <c r="K24" s="332"/>
      <c r="L24" s="333"/>
      <c r="M24" s="334" t="e">
        <v>#DIV/0!</v>
      </c>
      <c r="N24" s="334" t="e">
        <v>#DIV/0!</v>
      </c>
      <c r="O24" s="335" t="e">
        <v>#DIV/0!</v>
      </c>
      <c r="P24" s="331"/>
      <c r="Q24" s="331"/>
      <c r="R24" s="332" t="e">
        <v>#DIV/0!</v>
      </c>
      <c r="S24" s="331"/>
      <c r="T24" s="331"/>
      <c r="U24" s="332" t="e">
        <v>#DIV/0!</v>
      </c>
      <c r="V24" s="331"/>
      <c r="W24" s="331"/>
      <c r="X24" s="332" t="e">
        <v>#DIV/0!</v>
      </c>
      <c r="Y24" s="336" t="e">
        <v>#DIV/0!</v>
      </c>
      <c r="Z24" s="337" t="e">
        <v>#DIV/0!</v>
      </c>
    </row>
    <row r="25" spans="1:26" ht="16.2" thickBot="1">
      <c r="A25" s="823" t="s">
        <v>61</v>
      </c>
      <c r="B25" s="824"/>
      <c r="C25" s="338">
        <v>206087</v>
      </c>
      <c r="D25" s="338">
        <v>197733</v>
      </c>
      <c r="E25" s="339">
        <v>4.2248891181542785E-2</v>
      </c>
      <c r="F25" s="338">
        <v>156723</v>
      </c>
      <c r="G25" s="338">
        <v>150687</v>
      </c>
      <c r="H25" s="339">
        <v>4.0056541042027514E-2</v>
      </c>
      <c r="I25" s="338">
        <v>49364</v>
      </c>
      <c r="J25" s="338">
        <v>47046</v>
      </c>
      <c r="K25" s="339">
        <v>4.9270926327424226E-2</v>
      </c>
      <c r="L25" s="340"/>
      <c r="M25" s="341">
        <v>0.68875103629053513</v>
      </c>
      <c r="N25" s="341">
        <v>0.69591907272452891</v>
      </c>
      <c r="O25" s="342">
        <v>-0.70000000000000007</v>
      </c>
      <c r="P25" s="338">
        <v>287453</v>
      </c>
      <c r="Q25" s="338">
        <v>285910</v>
      </c>
      <c r="R25" s="339">
        <v>5.3968031898149766E-3</v>
      </c>
      <c r="S25" s="338">
        <v>417354</v>
      </c>
      <c r="T25" s="338">
        <v>410838</v>
      </c>
      <c r="U25" s="339">
        <v>1.5860266090283761E-2</v>
      </c>
      <c r="V25" s="338">
        <v>536117</v>
      </c>
      <c r="W25" s="338">
        <v>526683</v>
      </c>
      <c r="X25" s="339">
        <v>1.7912102725928119E-2</v>
      </c>
      <c r="Y25" s="343">
        <v>2.6014110545546298</v>
      </c>
      <c r="Z25" s="344">
        <v>2.663606985176981</v>
      </c>
    </row>
    <row r="26" spans="1:26" s="347" customFormat="1" ht="11.25" customHeight="1" thickBot="1">
      <c r="A26" s="345"/>
      <c r="B26" s="345"/>
      <c r="C26" s="313"/>
      <c r="D26" s="313"/>
      <c r="E26" s="316"/>
      <c r="F26" s="313"/>
      <c r="G26" s="313"/>
      <c r="H26" s="316"/>
      <c r="I26" s="313"/>
      <c r="J26" s="313"/>
      <c r="K26" s="316"/>
      <c r="L26" s="345"/>
      <c r="M26" s="316"/>
      <c r="N26" s="316"/>
      <c r="O26" s="316"/>
      <c r="P26" s="313"/>
      <c r="Q26" s="313"/>
      <c r="R26" s="316"/>
      <c r="S26" s="313"/>
      <c r="T26" s="313"/>
      <c r="U26" s="316"/>
      <c r="V26" s="313"/>
      <c r="W26" s="313"/>
      <c r="X26" s="316"/>
      <c r="Y26" s="346"/>
      <c r="Z26" s="346"/>
    </row>
    <row r="27" spans="1:26" ht="16.2" thickBot="1">
      <c r="A27" s="825" t="s">
        <v>62</v>
      </c>
      <c r="B27" s="826"/>
      <c r="C27" s="348">
        <v>8258</v>
      </c>
      <c r="D27" s="348">
        <v>9071</v>
      </c>
      <c r="E27" s="349">
        <v>-8.9626281556608969E-2</v>
      </c>
      <c r="F27" s="348">
        <v>2646</v>
      </c>
      <c r="G27" s="348">
        <v>2589</v>
      </c>
      <c r="H27" s="349">
        <v>2.20162224797219E-2</v>
      </c>
      <c r="I27" s="348">
        <v>5612</v>
      </c>
      <c r="J27" s="348">
        <v>6482</v>
      </c>
      <c r="K27" s="349">
        <v>-0.13421783400185128</v>
      </c>
      <c r="L27" s="350"/>
      <c r="M27" s="351">
        <v>0.40450037325370586</v>
      </c>
      <c r="N27" s="351">
        <v>0.3679274773366677</v>
      </c>
      <c r="O27" s="352">
        <v>3.6999999999999997</v>
      </c>
      <c r="P27" s="348">
        <v>7586</v>
      </c>
      <c r="Q27" s="348">
        <v>8239</v>
      </c>
      <c r="R27" s="349">
        <v>-7.9257191406724117E-2</v>
      </c>
      <c r="S27" s="348">
        <v>18754</v>
      </c>
      <c r="T27" s="348">
        <v>22393</v>
      </c>
      <c r="U27" s="349">
        <v>-0.16250614031170454</v>
      </c>
      <c r="V27" s="348">
        <v>17020</v>
      </c>
      <c r="W27" s="348">
        <v>18688</v>
      </c>
      <c r="X27" s="349">
        <v>-8.9255136986301373E-2</v>
      </c>
      <c r="Y27" s="353">
        <v>2.0610317268103655</v>
      </c>
      <c r="Z27" s="354">
        <v>2.0601918200859881</v>
      </c>
    </row>
    <row r="28" spans="1:26">
      <c r="O28" s="355"/>
    </row>
    <row r="30" spans="1:26" ht="23.4" thickBot="1">
      <c r="A30" s="827" t="s">
        <v>63</v>
      </c>
      <c r="B30" s="827"/>
      <c r="C30" s="827"/>
      <c r="D30" s="827"/>
      <c r="E30" s="827"/>
      <c r="F30" s="827"/>
      <c r="G30" s="827"/>
      <c r="H30" s="827"/>
      <c r="I30" s="827"/>
      <c r="J30" s="827"/>
      <c r="K30" s="827"/>
      <c r="L30" s="827"/>
      <c r="M30" s="827"/>
      <c r="N30" s="827"/>
      <c r="O30" s="827"/>
      <c r="P30" s="827"/>
      <c r="Q30" s="827"/>
      <c r="R30" s="827"/>
      <c r="S30" s="827"/>
      <c r="T30" s="827"/>
      <c r="U30" s="827"/>
      <c r="V30" s="827"/>
      <c r="W30" s="827"/>
      <c r="X30" s="827"/>
      <c r="Y30" s="827"/>
      <c r="Z30" s="827"/>
    </row>
    <row r="31" spans="1:26" ht="13.8">
      <c r="A31" s="299"/>
      <c r="B31" s="300"/>
      <c r="C31" s="818" t="s">
        <v>38</v>
      </c>
      <c r="D31" s="818"/>
      <c r="E31" s="301" t="s">
        <v>39</v>
      </c>
      <c r="F31" s="818" t="s">
        <v>40</v>
      </c>
      <c r="G31" s="818"/>
      <c r="H31" s="301" t="s">
        <v>39</v>
      </c>
      <c r="I31" s="818" t="s">
        <v>41</v>
      </c>
      <c r="J31" s="818"/>
      <c r="K31" s="302" t="s">
        <v>39</v>
      </c>
      <c r="L31" s="303"/>
      <c r="M31" s="819" t="s">
        <v>42</v>
      </c>
      <c r="N31" s="819"/>
      <c r="O31" s="301" t="s">
        <v>43</v>
      </c>
      <c r="P31" s="818" t="s">
        <v>44</v>
      </c>
      <c r="Q31" s="818"/>
      <c r="R31" s="301" t="s">
        <v>39</v>
      </c>
      <c r="S31" s="818" t="s">
        <v>45</v>
      </c>
      <c r="T31" s="818"/>
      <c r="U31" s="301" t="s">
        <v>39</v>
      </c>
      <c r="V31" s="818" t="s">
        <v>46</v>
      </c>
      <c r="W31" s="818"/>
      <c r="X31" s="301" t="s">
        <v>39</v>
      </c>
      <c r="Y31" s="820" t="s">
        <v>47</v>
      </c>
      <c r="Z31" s="821"/>
    </row>
    <row r="32" spans="1:26" ht="28.5" customHeight="1" thickBot="1">
      <c r="A32" s="828" t="s">
        <v>49</v>
      </c>
      <c r="B32" s="829"/>
      <c r="C32" s="306">
        <v>2015</v>
      </c>
      <c r="D32" s="306">
        <v>2014</v>
      </c>
      <c r="E32" s="307" t="s">
        <v>50</v>
      </c>
      <c r="F32" s="306">
        <v>2015</v>
      </c>
      <c r="G32" s="306">
        <v>2014</v>
      </c>
      <c r="H32" s="307" t="s">
        <v>50</v>
      </c>
      <c r="I32" s="306">
        <v>2015</v>
      </c>
      <c r="J32" s="306">
        <v>2014</v>
      </c>
      <c r="K32" s="307" t="s">
        <v>50</v>
      </c>
      <c r="L32" s="308"/>
      <c r="M32" s="306">
        <v>2015</v>
      </c>
      <c r="N32" s="306">
        <v>2014</v>
      </c>
      <c r="O32" s="307" t="s">
        <v>50</v>
      </c>
      <c r="P32" s="306">
        <v>2015</v>
      </c>
      <c r="Q32" s="306">
        <v>2014</v>
      </c>
      <c r="R32" s="307" t="s">
        <v>50</v>
      </c>
      <c r="S32" s="306">
        <v>2015</v>
      </c>
      <c r="T32" s="306">
        <v>2014</v>
      </c>
      <c r="U32" s="307" t="s">
        <v>50</v>
      </c>
      <c r="V32" s="306">
        <v>2015</v>
      </c>
      <c r="W32" s="306">
        <v>2014</v>
      </c>
      <c r="X32" s="307" t="s">
        <v>50</v>
      </c>
      <c r="Y32" s="306">
        <v>2015</v>
      </c>
      <c r="Z32" s="311">
        <v>2014</v>
      </c>
    </row>
    <row r="33" spans="1:26" ht="13.8">
      <c r="A33" s="830" t="s">
        <v>52</v>
      </c>
      <c r="B33" s="831"/>
      <c r="C33" s="313">
        <f>C7+C11+C14+C18+C21</f>
        <v>31697</v>
      </c>
      <c r="D33" s="313">
        <f>D7+D11+D14+D18+D21</f>
        <v>31637</v>
      </c>
      <c r="E33" s="314">
        <f>(C33-D33)/D33</f>
        <v>1.8965135758763473E-3</v>
      </c>
      <c r="F33" s="313">
        <f>F7+F11+F14+F18+F21</f>
        <v>16814</v>
      </c>
      <c r="G33" s="313">
        <f>G7+G11+G14+G18+G21</f>
        <v>15763</v>
      </c>
      <c r="H33" s="314">
        <f>(F33-G33)/G33</f>
        <v>6.6675125293408619E-2</v>
      </c>
      <c r="I33" s="313">
        <f>I7+I11+I14+I18+I21</f>
        <v>14883</v>
      </c>
      <c r="J33" s="313">
        <f>J7+J11+J14+J18+J21</f>
        <v>15874</v>
      </c>
      <c r="K33" s="314">
        <f>(I33-J33)/J33</f>
        <v>-6.2429129393977573E-2</v>
      </c>
      <c r="L33" s="356"/>
      <c r="M33" s="316">
        <f t="shared" ref="M33:N35" si="0">P33/S33</f>
        <v>0.46377101681345079</v>
      </c>
      <c r="N33" s="316">
        <f t="shared" si="0"/>
        <v>0.43311633481328138</v>
      </c>
      <c r="O33" s="317">
        <f>ROUND(+M33-N33,3)*100</f>
        <v>3.1</v>
      </c>
      <c r="P33" s="313">
        <f>P7+P11+P14+P18+P21</f>
        <v>32438</v>
      </c>
      <c r="Q33" s="313">
        <f>Q7+Q11+Q14+Q18+Q21</f>
        <v>31802</v>
      </c>
      <c r="R33" s="314">
        <f>(P33-Q33)/Q33</f>
        <v>1.99987422174706E-2</v>
      </c>
      <c r="S33" s="313">
        <f>S7+S11+S14+S18+S21</f>
        <v>69944</v>
      </c>
      <c r="T33" s="313">
        <f>T7+T11+T14+T18+T21</f>
        <v>73426</v>
      </c>
      <c r="U33" s="314">
        <f>(S33-T33)/T33</f>
        <v>-4.7421894151935283E-2</v>
      </c>
      <c r="V33" s="313">
        <f>V7+V11+V14+V18+V21</f>
        <v>64583</v>
      </c>
      <c r="W33" s="313">
        <f>W7+W11+W14+W18+W21</f>
        <v>63067</v>
      </c>
      <c r="X33" s="314">
        <f>(V33-W33)/W33</f>
        <v>2.4037927917928553E-2</v>
      </c>
      <c r="Y33" s="357">
        <f t="shared" ref="Y33:Z35" si="1">V33/C33</f>
        <v>2.0375114364135407</v>
      </c>
      <c r="Z33" s="358">
        <f t="shared" si="1"/>
        <v>1.9934570281632267</v>
      </c>
    </row>
    <row r="34" spans="1:26" ht="13.8">
      <c r="A34" s="832" t="s">
        <v>53</v>
      </c>
      <c r="B34" s="833"/>
      <c r="C34" s="359">
        <f>C8+C12+C19+C15+C22</f>
        <v>56388</v>
      </c>
      <c r="D34" s="359">
        <f>D8+D12+D19+D15+D22</f>
        <v>48578</v>
      </c>
      <c r="E34" s="360">
        <f>(C34-D34)/D34</f>
        <v>0.16077236609164641</v>
      </c>
      <c r="F34" s="359">
        <f>F8+F12+F19+F15+F22</f>
        <v>37601</v>
      </c>
      <c r="G34" s="359">
        <f>G8+G12+G19+G15+G22</f>
        <v>32900</v>
      </c>
      <c r="H34" s="360">
        <f>(F34-G34)/G34</f>
        <v>0.14288753799392098</v>
      </c>
      <c r="I34" s="359">
        <f>I8+I12+I19+I15+I22</f>
        <v>18787</v>
      </c>
      <c r="J34" s="359">
        <f>J8+J12+J19+J15+J22</f>
        <v>15678</v>
      </c>
      <c r="K34" s="360">
        <f>(I34-J34)/J34</f>
        <v>0.19830335501977292</v>
      </c>
      <c r="L34" s="356"/>
      <c r="M34" s="361">
        <f t="shared" si="0"/>
        <v>0.66748395987507947</v>
      </c>
      <c r="N34" s="362">
        <f t="shared" si="0"/>
        <v>0.66361189127202402</v>
      </c>
      <c r="O34" s="363">
        <f>ROUND(+M34-N34,3)*100</f>
        <v>0.4</v>
      </c>
      <c r="P34" s="359">
        <f>P8+P12+P19+P15+P22</f>
        <v>74592</v>
      </c>
      <c r="Q34" s="359">
        <f>Q8+Q12+Q19+Q15+Q22</f>
        <v>68285</v>
      </c>
      <c r="R34" s="360">
        <f>(P34-Q34)/Q34</f>
        <v>9.2362890825217842E-2</v>
      </c>
      <c r="S34" s="359">
        <f>S8+S12+S19+S15+S22</f>
        <v>111751</v>
      </c>
      <c r="T34" s="359">
        <f>T8+T12+T19+T15+T22</f>
        <v>102899</v>
      </c>
      <c r="U34" s="360">
        <f>(S34-T34)/T34</f>
        <v>8.6026103266309689E-2</v>
      </c>
      <c r="V34" s="359">
        <f>V8+V12+V19+V15+V22</f>
        <v>142580</v>
      </c>
      <c r="W34" s="359">
        <f>W8+W12+W19+W15+W22</f>
        <v>126823</v>
      </c>
      <c r="X34" s="360">
        <f>(V34-W34)/W34</f>
        <v>0.12424402513739621</v>
      </c>
      <c r="Y34" s="364">
        <f t="shared" si="1"/>
        <v>2.5285521742214656</v>
      </c>
      <c r="Z34" s="365">
        <f t="shared" si="1"/>
        <v>2.6107085511960149</v>
      </c>
    </row>
    <row r="35" spans="1:26" ht="14.4" thickBot="1">
      <c r="A35" s="834" t="s">
        <v>54</v>
      </c>
      <c r="B35" s="835"/>
      <c r="C35" s="366">
        <f>C9+C16</f>
        <v>118002</v>
      </c>
      <c r="D35" s="367">
        <f>D9+D16</f>
        <v>117518</v>
      </c>
      <c r="E35" s="368">
        <f>(C35-D35)/D35</f>
        <v>4.1185180142616446E-3</v>
      </c>
      <c r="F35" s="369">
        <f>F9+F16</f>
        <v>102308</v>
      </c>
      <c r="G35" s="367">
        <f>G9+G16</f>
        <v>102024</v>
      </c>
      <c r="H35" s="368">
        <f>(F35-G35)/G35</f>
        <v>2.7836587469614992E-3</v>
      </c>
      <c r="I35" s="369">
        <f>I9+I16</f>
        <v>15694</v>
      </c>
      <c r="J35" s="367">
        <f>J9+J16</f>
        <v>15494</v>
      </c>
      <c r="K35" s="370">
        <f>(I35-J35)/J35</f>
        <v>1.2908222537756552E-2</v>
      </c>
      <c r="L35" s="371"/>
      <c r="M35" s="372">
        <f t="shared" si="0"/>
        <v>0.76561047954883965</v>
      </c>
      <c r="N35" s="373">
        <f t="shared" si="0"/>
        <v>0.79237824768776144</v>
      </c>
      <c r="O35" s="374">
        <f>ROUND(+M35-N35,3)*100</f>
        <v>-2.7</v>
      </c>
      <c r="P35" s="369">
        <f>P9+P16</f>
        <v>180423</v>
      </c>
      <c r="Q35" s="367">
        <f>Q9+Q16</f>
        <v>185823</v>
      </c>
      <c r="R35" s="368">
        <f>(P35-Q35)/Q35</f>
        <v>-2.9059911851600718E-2</v>
      </c>
      <c r="S35" s="369">
        <f>S9+S16</f>
        <v>235659</v>
      </c>
      <c r="T35" s="367">
        <f>T9+T16</f>
        <v>234513</v>
      </c>
      <c r="U35" s="368">
        <f>(S35-T35)/T35</f>
        <v>4.8867226976756087E-3</v>
      </c>
      <c r="V35" s="369">
        <f>V9+V16</f>
        <v>328954</v>
      </c>
      <c r="W35" s="367">
        <f>W9+W16</f>
        <v>336793</v>
      </c>
      <c r="X35" s="370">
        <f>(V35-W35)/W35</f>
        <v>-2.3275424370459007E-2</v>
      </c>
      <c r="Y35" s="375">
        <f t="shared" si="1"/>
        <v>2.7876985135845156</v>
      </c>
      <c r="Z35" s="376">
        <f t="shared" si="1"/>
        <v>2.86588437515955</v>
      </c>
    </row>
    <row r="36" spans="1:26" ht="4.5" customHeight="1" thickBot="1">
      <c r="A36" s="329"/>
      <c r="B36" s="330"/>
      <c r="C36" s="331"/>
      <c r="D36" s="331"/>
      <c r="E36" s="377"/>
      <c r="F36" s="331"/>
      <c r="G36" s="331"/>
      <c r="H36" s="377"/>
      <c r="I36" s="331"/>
      <c r="J36" s="331"/>
      <c r="K36" s="378"/>
      <c r="L36" s="332"/>
      <c r="M36" s="334"/>
      <c r="N36" s="334"/>
      <c r="O36" s="379"/>
      <c r="P36" s="331"/>
      <c r="Q36" s="331"/>
      <c r="R36" s="377"/>
      <c r="S36" s="331"/>
      <c r="T36" s="331"/>
      <c r="U36" s="377"/>
      <c r="V36" s="331"/>
      <c r="W36" s="331"/>
      <c r="X36" s="377"/>
      <c r="Y36" s="380"/>
      <c r="Z36" s="380"/>
    </row>
    <row r="37" spans="1:26" ht="16.2" thickBot="1">
      <c r="A37" s="823" t="s">
        <v>61</v>
      </c>
      <c r="B37" s="824"/>
      <c r="C37" s="338">
        <f>SUM(C33:C35)</f>
        <v>206087</v>
      </c>
      <c r="D37" s="338">
        <f>SUM(D33:D35)</f>
        <v>197733</v>
      </c>
      <c r="E37" s="339">
        <f>(C37-D37)/D37</f>
        <v>4.2248891181542785E-2</v>
      </c>
      <c r="F37" s="338">
        <f>SUM(F33:F35)</f>
        <v>156723</v>
      </c>
      <c r="G37" s="338">
        <f>SUM(G33:G35)</f>
        <v>150687</v>
      </c>
      <c r="H37" s="339">
        <f>(F37-G37)/G37</f>
        <v>4.0056541042027514E-2</v>
      </c>
      <c r="I37" s="338">
        <f>SUM(I33:I35)</f>
        <v>49364</v>
      </c>
      <c r="J37" s="338">
        <f>SUM(J33:J35)</f>
        <v>47046</v>
      </c>
      <c r="K37" s="339">
        <f>(I37-J37)/J37</f>
        <v>4.9270926327424226E-2</v>
      </c>
      <c r="L37" s="381"/>
      <c r="M37" s="341">
        <f>P37/S37</f>
        <v>0.68875103629053513</v>
      </c>
      <c r="N37" s="341">
        <f>Q37/T37</f>
        <v>0.69591907272452891</v>
      </c>
      <c r="O37" s="342">
        <f>ROUND(+M37-N37,3)*100</f>
        <v>-0.70000000000000007</v>
      </c>
      <c r="P37" s="338">
        <f>SUM(P33:P35)</f>
        <v>287453</v>
      </c>
      <c r="Q37" s="338">
        <f>SUM(Q33:Q35)</f>
        <v>285910</v>
      </c>
      <c r="R37" s="339">
        <f>(P37-Q37)/Q37</f>
        <v>5.3968031898149766E-3</v>
      </c>
      <c r="S37" s="338">
        <f>SUM(S33:S35)</f>
        <v>417354</v>
      </c>
      <c r="T37" s="338">
        <f>SUM(T33:T35)</f>
        <v>410838</v>
      </c>
      <c r="U37" s="339">
        <f>(S37-T37)/T37</f>
        <v>1.5860266090283761E-2</v>
      </c>
      <c r="V37" s="338">
        <f>SUM(V33:V35)</f>
        <v>536117</v>
      </c>
      <c r="W37" s="338">
        <f>SUM(W33:W35)</f>
        <v>526683</v>
      </c>
      <c r="X37" s="339">
        <f>(V37-W37)/W37</f>
        <v>1.7912102725928119E-2</v>
      </c>
      <c r="Y37" s="382">
        <f>V37/C37</f>
        <v>2.6014110545546298</v>
      </c>
      <c r="Z37" s="383">
        <f>W37/D37</f>
        <v>2.663606985176981</v>
      </c>
    </row>
    <row r="38" spans="1:26" ht="11.25" customHeight="1">
      <c r="A38" s="384"/>
      <c r="B38" s="384"/>
      <c r="C38" s="384"/>
      <c r="D38" s="384"/>
      <c r="E38" s="385"/>
      <c r="F38" s="384"/>
      <c r="G38" s="384"/>
      <c r="H38" s="385"/>
      <c r="I38" s="384"/>
      <c r="J38" s="384"/>
      <c r="K38" s="385"/>
      <c r="L38" s="384"/>
      <c r="M38" s="386"/>
      <c r="N38" s="386"/>
      <c r="O38" s="385"/>
      <c r="P38" s="384"/>
      <c r="Q38" s="384"/>
      <c r="R38" s="384"/>
      <c r="S38" s="384"/>
      <c r="T38" s="384"/>
      <c r="U38" s="384"/>
      <c r="V38" s="384"/>
      <c r="W38" s="384"/>
      <c r="X38" s="384"/>
      <c r="Y38" s="384"/>
      <c r="Z38" s="384"/>
    </row>
    <row r="39" spans="1:26">
      <c r="C39" s="387"/>
      <c r="D39" s="387"/>
      <c r="E39" s="387"/>
      <c r="F39" s="387"/>
      <c r="G39" s="387"/>
      <c r="H39" s="387"/>
      <c r="I39" s="387"/>
    </row>
    <row r="40" spans="1:26" ht="23.4" thickBot="1">
      <c r="A40" s="827" t="s">
        <v>64</v>
      </c>
      <c r="B40" s="827"/>
      <c r="C40" s="827"/>
      <c r="D40" s="827"/>
      <c r="E40" s="827"/>
      <c r="F40" s="827"/>
      <c r="G40" s="827"/>
      <c r="H40" s="827"/>
      <c r="I40" s="827"/>
      <c r="J40" s="827"/>
      <c r="K40" s="827"/>
      <c r="L40" s="827"/>
      <c r="M40" s="827"/>
      <c r="N40" s="827"/>
      <c r="O40" s="827"/>
      <c r="P40" s="827"/>
      <c r="Q40" s="827"/>
      <c r="R40" s="827"/>
      <c r="S40" s="827"/>
      <c r="T40" s="827"/>
      <c r="U40" s="827"/>
      <c r="V40" s="827"/>
      <c r="W40" s="827"/>
      <c r="X40" s="827"/>
      <c r="Y40" s="827"/>
      <c r="Z40" s="827"/>
    </row>
    <row r="41" spans="1:26" ht="13.8">
      <c r="A41" s="299"/>
      <c r="B41" s="300"/>
      <c r="C41" s="818" t="s">
        <v>38</v>
      </c>
      <c r="D41" s="818"/>
      <c r="E41" s="301" t="s">
        <v>39</v>
      </c>
      <c r="F41" s="818" t="s">
        <v>40</v>
      </c>
      <c r="G41" s="818"/>
      <c r="H41" s="301" t="s">
        <v>39</v>
      </c>
      <c r="I41" s="818" t="s">
        <v>41</v>
      </c>
      <c r="J41" s="818"/>
      <c r="K41" s="302" t="s">
        <v>39</v>
      </c>
      <c r="L41" s="303"/>
      <c r="M41" s="819" t="s">
        <v>42</v>
      </c>
      <c r="N41" s="819"/>
      <c r="O41" s="301" t="s">
        <v>43</v>
      </c>
      <c r="P41" s="818" t="s">
        <v>44</v>
      </c>
      <c r="Q41" s="818"/>
      <c r="R41" s="301" t="s">
        <v>39</v>
      </c>
      <c r="S41" s="818" t="s">
        <v>45</v>
      </c>
      <c r="T41" s="818"/>
      <c r="U41" s="301" t="s">
        <v>39</v>
      </c>
      <c r="V41" s="818" t="s">
        <v>46</v>
      </c>
      <c r="W41" s="818"/>
      <c r="X41" s="301" t="s">
        <v>39</v>
      </c>
      <c r="Y41" s="820" t="s">
        <v>47</v>
      </c>
      <c r="Z41" s="821"/>
    </row>
    <row r="42" spans="1:26" ht="14.4" thickBot="1">
      <c r="A42" s="836" t="s">
        <v>48</v>
      </c>
      <c r="B42" s="837"/>
      <c r="C42" s="306">
        <v>2015</v>
      </c>
      <c r="D42" s="306">
        <v>2014</v>
      </c>
      <c r="E42" s="307" t="s">
        <v>50</v>
      </c>
      <c r="F42" s="306">
        <v>2015</v>
      </c>
      <c r="G42" s="306">
        <v>2014</v>
      </c>
      <c r="H42" s="307" t="s">
        <v>50</v>
      </c>
      <c r="I42" s="306">
        <v>2015</v>
      </c>
      <c r="J42" s="306">
        <v>2014</v>
      </c>
      <c r="K42" s="307" t="s">
        <v>50</v>
      </c>
      <c r="L42" s="308"/>
      <c r="M42" s="306">
        <v>2015</v>
      </c>
      <c r="N42" s="306">
        <v>2014</v>
      </c>
      <c r="O42" s="307" t="s">
        <v>50</v>
      </c>
      <c r="P42" s="306">
        <v>2015</v>
      </c>
      <c r="Q42" s="306">
        <v>2014</v>
      </c>
      <c r="R42" s="307" t="s">
        <v>50</v>
      </c>
      <c r="S42" s="306">
        <v>2015</v>
      </c>
      <c r="T42" s="306">
        <v>2014</v>
      </c>
      <c r="U42" s="307" t="s">
        <v>50</v>
      </c>
      <c r="V42" s="306">
        <v>2015</v>
      </c>
      <c r="W42" s="306">
        <v>2014</v>
      </c>
      <c r="X42" s="307" t="s">
        <v>50</v>
      </c>
      <c r="Y42" s="306">
        <v>2015</v>
      </c>
      <c r="Z42" s="311">
        <v>2015</v>
      </c>
    </row>
    <row r="43" spans="1:26" s="391" customFormat="1" ht="13.8">
      <c r="A43" s="838" t="s">
        <v>51</v>
      </c>
      <c r="B43" s="839"/>
      <c r="C43" s="331">
        <f>C10</f>
        <v>127469</v>
      </c>
      <c r="D43" s="388">
        <f>D10</f>
        <v>122068</v>
      </c>
      <c r="E43" s="377">
        <f>(C43-D43)/D43</f>
        <v>4.424583019300718E-2</v>
      </c>
      <c r="F43" s="331">
        <f>F10</f>
        <v>110204</v>
      </c>
      <c r="G43" s="388">
        <f>G10</f>
        <v>105709</v>
      </c>
      <c r="H43" s="377">
        <f>(F43-G43)/G43</f>
        <v>4.2522396390089777E-2</v>
      </c>
      <c r="I43" s="331">
        <f>I10</f>
        <v>17265</v>
      </c>
      <c r="J43" s="388">
        <f>J10</f>
        <v>16359</v>
      </c>
      <c r="K43" s="377">
        <f>(I43-J43)/J43</f>
        <v>5.5382358334861541E-2</v>
      </c>
      <c r="L43" s="356"/>
      <c r="M43" s="334">
        <f t="shared" ref="M43:N47" si="2">P43/S43</f>
        <v>0.77337765820724158</v>
      </c>
      <c r="N43" s="389">
        <f t="shared" si="2"/>
        <v>0.79871556607347394</v>
      </c>
      <c r="O43" s="379">
        <f>ROUND(+M43-N43,3)*100</f>
        <v>-2.5</v>
      </c>
      <c r="P43" s="331">
        <f>P10</f>
        <v>180528</v>
      </c>
      <c r="Q43" s="388">
        <f>Q10</f>
        <v>179215</v>
      </c>
      <c r="R43" s="377">
        <f>(P43-Q43)/Q43</f>
        <v>7.3263956700053007E-3</v>
      </c>
      <c r="S43" s="331">
        <f>S10</f>
        <v>233428</v>
      </c>
      <c r="T43" s="388">
        <f>T10</f>
        <v>224379</v>
      </c>
      <c r="U43" s="377">
        <f>(S43-T43)/T43</f>
        <v>4.0329086055290377E-2</v>
      </c>
      <c r="V43" s="331">
        <f>V10</f>
        <v>318142</v>
      </c>
      <c r="W43" s="388">
        <f>W10</f>
        <v>312949</v>
      </c>
      <c r="X43" s="377">
        <f>(V43-W43)/W43</f>
        <v>1.6593758088378617E-2</v>
      </c>
      <c r="Y43" s="380">
        <f t="shared" ref="Y43:Z47" si="3">V43/C43</f>
        <v>2.4958382037985705</v>
      </c>
      <c r="Z43" s="390">
        <f t="shared" si="3"/>
        <v>2.5637267752400303</v>
      </c>
    </row>
    <row r="44" spans="1:26" s="391" customFormat="1" ht="13.8">
      <c r="A44" s="840" t="s">
        <v>56</v>
      </c>
      <c r="B44" s="841"/>
      <c r="C44" s="392">
        <f>C13</f>
        <v>24229</v>
      </c>
      <c r="D44" s="393">
        <f>D13</f>
        <v>23390</v>
      </c>
      <c r="E44" s="394">
        <f>(C44-D44)/D44</f>
        <v>3.5870029927319365E-2</v>
      </c>
      <c r="F44" s="392">
        <f>F13</f>
        <v>8375</v>
      </c>
      <c r="G44" s="393">
        <f>G13</f>
        <v>7472</v>
      </c>
      <c r="H44" s="394">
        <f>(F44-G44)/G44</f>
        <v>0.12085117773019272</v>
      </c>
      <c r="I44" s="392">
        <f>I13</f>
        <v>15854</v>
      </c>
      <c r="J44" s="393">
        <f>J13</f>
        <v>15918</v>
      </c>
      <c r="K44" s="394">
        <f>(I44-J44)/J44</f>
        <v>-4.02060560371906E-3</v>
      </c>
      <c r="L44" s="356"/>
      <c r="M44" s="395">
        <f t="shared" si="2"/>
        <v>0.47640445248261332</v>
      </c>
      <c r="N44" s="396">
        <f t="shared" si="2"/>
        <v>0.40930322399381891</v>
      </c>
      <c r="O44" s="397">
        <f>ROUND(+M44-N44,3)*100</f>
        <v>6.7</v>
      </c>
      <c r="P44" s="392">
        <f>P13</f>
        <v>25551</v>
      </c>
      <c r="Q44" s="393">
        <f>Q13</f>
        <v>23309</v>
      </c>
      <c r="R44" s="394">
        <f>(P44-Q44)/Q44</f>
        <v>9.6186022566390666E-2</v>
      </c>
      <c r="S44" s="392">
        <f>S13</f>
        <v>53633</v>
      </c>
      <c r="T44" s="393">
        <f>T13</f>
        <v>56948</v>
      </c>
      <c r="U44" s="394">
        <f>(S44-T44)/T44</f>
        <v>-5.8210999508323383E-2</v>
      </c>
      <c r="V44" s="392">
        <f>V13</f>
        <v>55063</v>
      </c>
      <c r="W44" s="393">
        <f>W13</f>
        <v>50282</v>
      </c>
      <c r="X44" s="394">
        <f>(V44-W44)/W44</f>
        <v>9.5083727775347043E-2</v>
      </c>
      <c r="Y44" s="398">
        <f t="shared" si="3"/>
        <v>2.2726072062404556</v>
      </c>
      <c r="Z44" s="399">
        <f t="shared" si="3"/>
        <v>2.1497221034630183</v>
      </c>
    </row>
    <row r="45" spans="1:26" s="391" customFormat="1" ht="13.8">
      <c r="A45" s="840" t="s">
        <v>57</v>
      </c>
      <c r="B45" s="841"/>
      <c r="C45" s="392">
        <f>C17</f>
        <v>34020</v>
      </c>
      <c r="D45" s="393">
        <f>D17</f>
        <v>33926</v>
      </c>
      <c r="E45" s="394">
        <f>(C45-D45)/D45</f>
        <v>2.7707363084360078E-3</v>
      </c>
      <c r="F45" s="392">
        <f>F17</f>
        <v>26231</v>
      </c>
      <c r="G45" s="393">
        <f>G17</f>
        <v>26585</v>
      </c>
      <c r="H45" s="394">
        <f>(F45-G45)/G45</f>
        <v>-1.331577957494828E-2</v>
      </c>
      <c r="I45" s="392">
        <f>I17</f>
        <v>7789</v>
      </c>
      <c r="J45" s="393">
        <f>J17</f>
        <v>7341</v>
      </c>
      <c r="K45" s="394">
        <f>(I45-J45)/J45</f>
        <v>6.1027108023430053E-2</v>
      </c>
      <c r="L45" s="356"/>
      <c r="M45" s="395">
        <f t="shared" si="2"/>
        <v>0.65492724867724872</v>
      </c>
      <c r="N45" s="396">
        <f t="shared" si="2"/>
        <v>0.66812359083523321</v>
      </c>
      <c r="O45" s="397">
        <f>ROUND(+M45-N45,3)*100</f>
        <v>-1.3</v>
      </c>
      <c r="P45" s="392">
        <f>P17</f>
        <v>51493</v>
      </c>
      <c r="Q45" s="393">
        <f>Q17</f>
        <v>53043</v>
      </c>
      <c r="R45" s="394">
        <f>(P45-Q45)/Q45</f>
        <v>-2.9221574948626587E-2</v>
      </c>
      <c r="S45" s="392">
        <f>S17</f>
        <v>78624</v>
      </c>
      <c r="T45" s="393">
        <f>T17</f>
        <v>79391</v>
      </c>
      <c r="U45" s="394">
        <f>(S45-T45)/T45</f>
        <v>-9.6610447028000652E-3</v>
      </c>
      <c r="V45" s="392">
        <f>V17</f>
        <v>107000</v>
      </c>
      <c r="W45" s="393">
        <f>W17</f>
        <v>108932</v>
      </c>
      <c r="X45" s="394">
        <f>(V45-W45)/W45</f>
        <v>-1.7735835199941249E-2</v>
      </c>
      <c r="Y45" s="398">
        <f t="shared" si="3"/>
        <v>3.1452087007642562</v>
      </c>
      <c r="Z45" s="399">
        <f t="shared" si="3"/>
        <v>3.2108707186228851</v>
      </c>
    </row>
    <row r="46" spans="1:26" s="391" customFormat="1" ht="13.8">
      <c r="A46" s="840" t="s">
        <v>58</v>
      </c>
      <c r="B46" s="841"/>
      <c r="C46" s="392">
        <f>C20</f>
        <v>11462</v>
      </c>
      <c r="D46" s="393">
        <f>D20</f>
        <v>10799</v>
      </c>
      <c r="E46" s="394">
        <f>(C46-D46)/D46</f>
        <v>6.1394573571627004E-2</v>
      </c>
      <c r="F46" s="392">
        <f>F20</f>
        <v>6050</v>
      </c>
      <c r="G46" s="393">
        <f>G20</f>
        <v>5957</v>
      </c>
      <c r="H46" s="394">
        <f>(F46-G46)/G46</f>
        <v>1.5611885177102568E-2</v>
      </c>
      <c r="I46" s="392">
        <f>I20</f>
        <v>5412</v>
      </c>
      <c r="J46" s="393">
        <f>J20</f>
        <v>4842</v>
      </c>
      <c r="K46" s="394">
        <f>(I46-J46)/J46</f>
        <v>0.11771995043370508</v>
      </c>
      <c r="L46" s="356"/>
      <c r="M46" s="395">
        <f t="shared" si="2"/>
        <v>0.53521793527880157</v>
      </c>
      <c r="N46" s="396">
        <f t="shared" si="2"/>
        <v>0.54650825847580409</v>
      </c>
      <c r="O46" s="397">
        <f>ROUND(+M46-N46,3)*100</f>
        <v>-1.0999999999999999</v>
      </c>
      <c r="P46" s="392">
        <f>P20</f>
        <v>15828</v>
      </c>
      <c r="Q46" s="393">
        <f>Q20</f>
        <v>16974</v>
      </c>
      <c r="R46" s="394">
        <f>(P46-Q46)/Q46</f>
        <v>-6.7515022976316716E-2</v>
      </c>
      <c r="S46" s="392">
        <f>S20</f>
        <v>29573</v>
      </c>
      <c r="T46" s="393">
        <f>T20</f>
        <v>31059</v>
      </c>
      <c r="U46" s="394">
        <f>(S46-T46)/T46</f>
        <v>-4.7844425126372388E-2</v>
      </c>
      <c r="V46" s="392">
        <f>V20</f>
        <v>27997</v>
      </c>
      <c r="W46" s="393">
        <f>W20</f>
        <v>28534</v>
      </c>
      <c r="X46" s="394">
        <f>(V46-W46)/W46</f>
        <v>-1.8819653746407795E-2</v>
      </c>
      <c r="Y46" s="398">
        <f t="shared" si="3"/>
        <v>2.4425929157215145</v>
      </c>
      <c r="Z46" s="399">
        <f t="shared" si="3"/>
        <v>2.6422816927493287</v>
      </c>
    </row>
    <row r="47" spans="1:26" s="391" customFormat="1" ht="14.4" thickBot="1">
      <c r="A47" s="842" t="s">
        <v>60</v>
      </c>
      <c r="B47" s="843"/>
      <c r="C47" s="400">
        <f>C23</f>
        <v>8907</v>
      </c>
      <c r="D47" s="401">
        <f>D23</f>
        <v>7550</v>
      </c>
      <c r="E47" s="402">
        <f>(C47-D47)/D47</f>
        <v>0.17973509933774834</v>
      </c>
      <c r="F47" s="400">
        <f>F23</f>
        <v>5863</v>
      </c>
      <c r="G47" s="401">
        <f>G23</f>
        <v>4964</v>
      </c>
      <c r="H47" s="402">
        <f>(F47-G47)/G47</f>
        <v>0.18110394842868655</v>
      </c>
      <c r="I47" s="400">
        <f>I23</f>
        <v>3044</v>
      </c>
      <c r="J47" s="401">
        <f>J23</f>
        <v>2586</v>
      </c>
      <c r="K47" s="402">
        <f>(I47-J47)/J47</f>
        <v>0.17710750193348801</v>
      </c>
      <c r="L47" s="371"/>
      <c r="M47" s="403">
        <f t="shared" si="2"/>
        <v>0.63599746560463433</v>
      </c>
      <c r="N47" s="404">
        <f t="shared" si="2"/>
        <v>0.70137978070405538</v>
      </c>
      <c r="O47" s="405">
        <f>ROUND(+M47-N47,3)*100</f>
        <v>-6.5</v>
      </c>
      <c r="P47" s="400">
        <f>P23</f>
        <v>14053</v>
      </c>
      <c r="Q47" s="401">
        <f>Q23</f>
        <v>13369</v>
      </c>
      <c r="R47" s="402">
        <f>(P47-Q47)/Q47</f>
        <v>5.1163138604233674E-2</v>
      </c>
      <c r="S47" s="400">
        <f>S23</f>
        <v>22096</v>
      </c>
      <c r="T47" s="401">
        <f>T23</f>
        <v>19061</v>
      </c>
      <c r="U47" s="402">
        <f>(S47-T47)/T47</f>
        <v>0.15922564398510047</v>
      </c>
      <c r="V47" s="400">
        <f>V23</f>
        <v>27915</v>
      </c>
      <c r="W47" s="401">
        <f>W23</f>
        <v>25986</v>
      </c>
      <c r="X47" s="402">
        <f>(V47-W47)/W47</f>
        <v>7.4232278919418151E-2</v>
      </c>
      <c r="Y47" s="406">
        <f t="shared" si="3"/>
        <v>3.1340518693162682</v>
      </c>
      <c r="Z47" s="407">
        <f t="shared" si="3"/>
        <v>3.4418543046357617</v>
      </c>
    </row>
    <row r="48" spans="1:26" ht="4.5" customHeight="1" thickBot="1">
      <c r="A48" s="329"/>
      <c r="B48" s="330"/>
      <c r="C48" s="331"/>
      <c r="D48" s="331"/>
      <c r="E48" s="377"/>
      <c r="F48" s="331"/>
      <c r="G48" s="331"/>
      <c r="H48" s="377"/>
      <c r="I48" s="331"/>
      <c r="J48" s="331"/>
      <c r="K48" s="378"/>
      <c r="L48" s="332"/>
      <c r="M48" s="334"/>
      <c r="N48" s="334"/>
      <c r="O48" s="379"/>
      <c r="P48" s="331"/>
      <c r="Q48" s="331"/>
      <c r="R48" s="377"/>
      <c r="S48" s="331"/>
      <c r="T48" s="331"/>
      <c r="U48" s="377"/>
      <c r="V48" s="331"/>
      <c r="W48" s="331"/>
      <c r="X48" s="377"/>
      <c r="Y48" s="380"/>
      <c r="Z48" s="380"/>
    </row>
    <row r="49" spans="1:26" ht="16.2" thickBot="1">
      <c r="A49" s="823" t="s">
        <v>61</v>
      </c>
      <c r="B49" s="824"/>
      <c r="C49" s="338">
        <f>SUM(C43:C47)</f>
        <v>206087</v>
      </c>
      <c r="D49" s="338">
        <f>SUM(D43:D47)</f>
        <v>197733</v>
      </c>
      <c r="E49" s="339">
        <f>(C49-D49)/D49</f>
        <v>4.2248891181542785E-2</v>
      </c>
      <c r="F49" s="338">
        <f>SUM(F43:F47)</f>
        <v>156723</v>
      </c>
      <c r="G49" s="338">
        <f>SUM(G43:G47)</f>
        <v>150687</v>
      </c>
      <c r="H49" s="339">
        <f>(F49-G49)/G49</f>
        <v>4.0056541042027514E-2</v>
      </c>
      <c r="I49" s="338">
        <f>SUM(I43:I47)</f>
        <v>49364</v>
      </c>
      <c r="J49" s="338">
        <f>SUM(J43:J47)</f>
        <v>47046</v>
      </c>
      <c r="K49" s="339">
        <f>(I49-J49)/J49</f>
        <v>4.9270926327424226E-2</v>
      </c>
      <c r="L49" s="381"/>
      <c r="M49" s="341">
        <f>P49/S49</f>
        <v>0.68875103629053513</v>
      </c>
      <c r="N49" s="341">
        <f>Q49/T49</f>
        <v>0.69591907272452891</v>
      </c>
      <c r="O49" s="342">
        <f>ROUND(+M49-N49,3)*100</f>
        <v>-0.70000000000000007</v>
      </c>
      <c r="P49" s="338">
        <f>SUM(P43:P47)</f>
        <v>287453</v>
      </c>
      <c r="Q49" s="338">
        <f>SUM(Q43:Q47)</f>
        <v>285910</v>
      </c>
      <c r="R49" s="339">
        <f>(P49-Q49)/Q49</f>
        <v>5.3968031898149766E-3</v>
      </c>
      <c r="S49" s="338">
        <f>SUM(S43:S47)</f>
        <v>417354</v>
      </c>
      <c r="T49" s="338">
        <f>SUM(T43:T47)</f>
        <v>410838</v>
      </c>
      <c r="U49" s="339">
        <f>(S49-T49)/T49</f>
        <v>1.5860266090283761E-2</v>
      </c>
      <c r="V49" s="338">
        <f>SUM(V43:V47)</f>
        <v>536117</v>
      </c>
      <c r="W49" s="338">
        <f>SUM(W43:W47)</f>
        <v>526683</v>
      </c>
      <c r="X49" s="339">
        <f>(V49-W49)/W49</f>
        <v>1.7912102725928119E-2</v>
      </c>
      <c r="Y49" s="382">
        <f>V49/C49</f>
        <v>2.6014110545546298</v>
      </c>
      <c r="Z49" s="383">
        <f>W49/D49</f>
        <v>2.663606985176981</v>
      </c>
    </row>
    <row r="50" spans="1:26" ht="11.25" customHeight="1">
      <c r="A50" s="384"/>
      <c r="B50" s="384"/>
      <c r="C50" s="384"/>
      <c r="D50" s="384"/>
      <c r="E50" s="385"/>
      <c r="F50" s="384"/>
      <c r="G50" s="384"/>
      <c r="H50" s="385"/>
      <c r="I50" s="384"/>
      <c r="J50" s="384"/>
      <c r="K50" s="385"/>
      <c r="L50" s="384"/>
      <c r="M50" s="386"/>
      <c r="N50" s="386"/>
      <c r="O50" s="385"/>
      <c r="P50" s="384"/>
      <c r="Q50" s="384"/>
      <c r="R50" s="384"/>
      <c r="S50" s="384"/>
      <c r="T50" s="384"/>
      <c r="U50" s="384"/>
      <c r="V50" s="384"/>
      <c r="W50" s="384"/>
      <c r="X50" s="384"/>
      <c r="Y50" s="384"/>
      <c r="Z50" s="384"/>
    </row>
    <row r="51" spans="1:26">
      <c r="A51" s="408" t="s">
        <v>65</v>
      </c>
      <c r="C51" s="387"/>
      <c r="D51" s="387"/>
    </row>
    <row r="52" spans="1:26">
      <c r="A52" s="408" t="s">
        <v>66</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09" customWidth="1"/>
    <col min="2" max="2" width="30.5546875" style="409" bestFit="1" customWidth="1"/>
    <col min="3" max="4" width="11.44140625" style="409" bestFit="1" customWidth="1"/>
    <col min="5" max="5" width="13.88671875" style="409" customWidth="1"/>
    <col min="6" max="7" width="11.44140625" style="409" bestFit="1" customWidth="1"/>
    <col min="8" max="8" width="11.33203125" style="409" customWidth="1"/>
    <col min="9" max="10" width="9.5546875" style="409" bestFit="1" customWidth="1"/>
    <col min="11" max="11" width="11.33203125" style="409" customWidth="1"/>
    <col min="12" max="12" width="1.109375" style="409" customWidth="1"/>
    <col min="13" max="14" width="11.44140625" style="409" bestFit="1" customWidth="1"/>
    <col min="15" max="15" width="10.33203125" style="409" bestFit="1" customWidth="1"/>
    <col min="16" max="17" width="11.44140625" style="409" customWidth="1"/>
    <col min="18" max="18" width="11.33203125" style="409" customWidth="1"/>
    <col min="19" max="19" width="12.5546875" style="409" customWidth="1"/>
    <col min="20" max="20" width="12" style="409" customWidth="1"/>
    <col min="21" max="21" width="11.33203125" style="409" customWidth="1"/>
    <col min="22" max="22" width="11.6640625" style="409" customWidth="1"/>
    <col min="23" max="24" width="11.33203125" style="409" customWidth="1"/>
    <col min="25" max="26" width="12.33203125" style="409" customWidth="1"/>
    <col min="27" max="16384" width="9.109375" style="409"/>
  </cols>
  <sheetData>
    <row r="1" spans="1:26" ht="24.6">
      <c r="A1" s="846" t="s">
        <v>36</v>
      </c>
      <c r="B1" s="846"/>
      <c r="C1" s="846"/>
      <c r="D1" s="846"/>
      <c r="E1" s="846"/>
      <c r="F1" s="846"/>
      <c r="G1" s="846"/>
      <c r="H1" s="846"/>
      <c r="I1" s="846"/>
      <c r="J1" s="846"/>
      <c r="K1" s="846"/>
      <c r="L1" s="846"/>
      <c r="M1" s="846"/>
      <c r="N1" s="846"/>
      <c r="O1" s="846"/>
      <c r="P1" s="846"/>
      <c r="Q1" s="846"/>
      <c r="R1" s="846"/>
      <c r="S1" s="846"/>
      <c r="T1" s="846"/>
      <c r="U1" s="846"/>
      <c r="V1" s="846"/>
      <c r="W1" s="846"/>
      <c r="X1" s="846"/>
      <c r="Y1" s="846"/>
      <c r="Z1" s="846"/>
    </row>
    <row r="2" spans="1:26" s="410" customFormat="1" ht="26.25" customHeight="1">
      <c r="A2" s="846" t="s">
        <v>67</v>
      </c>
      <c r="B2" s="846"/>
      <c r="C2" s="846"/>
      <c r="D2" s="846"/>
      <c r="E2" s="846"/>
      <c r="F2" s="846"/>
      <c r="G2" s="846"/>
      <c r="H2" s="846"/>
      <c r="I2" s="846"/>
      <c r="J2" s="846"/>
      <c r="K2" s="846"/>
      <c r="L2" s="846"/>
      <c r="M2" s="846"/>
      <c r="N2" s="846"/>
      <c r="O2" s="846"/>
      <c r="P2" s="846"/>
      <c r="Q2" s="846"/>
      <c r="R2" s="846"/>
      <c r="S2" s="846"/>
      <c r="T2" s="846"/>
      <c r="U2" s="846"/>
      <c r="V2" s="846"/>
      <c r="W2" s="846"/>
      <c r="X2" s="846"/>
      <c r="Y2" s="846"/>
      <c r="Z2" s="846"/>
    </row>
    <row r="3" spans="1:26" s="410" customFormat="1" ht="20.25" customHeight="1">
      <c r="A3" s="411"/>
      <c r="B3" s="411"/>
      <c r="C3" s="411"/>
      <c r="D3" s="411"/>
      <c r="E3" s="411"/>
      <c r="F3" s="411"/>
      <c r="G3" s="411"/>
      <c r="H3" s="411"/>
      <c r="I3" s="411"/>
      <c r="J3" s="411"/>
      <c r="K3" s="411"/>
      <c r="L3" s="411"/>
      <c r="M3" s="411"/>
      <c r="N3" s="411"/>
      <c r="O3" s="412"/>
      <c r="P3" s="411"/>
      <c r="Q3" s="411"/>
      <c r="R3" s="411"/>
      <c r="S3" s="411"/>
      <c r="T3" s="411"/>
      <c r="U3" s="411"/>
      <c r="V3" s="411"/>
      <c r="W3" s="411"/>
      <c r="X3" s="411"/>
      <c r="Y3" s="413"/>
      <c r="Z3" s="413"/>
    </row>
    <row r="4" spans="1:26" ht="23.4" thickBot="1">
      <c r="A4" s="847" t="s">
        <v>68</v>
      </c>
      <c r="B4" s="847"/>
      <c r="C4" s="847"/>
      <c r="D4" s="847"/>
      <c r="E4" s="847"/>
      <c r="F4" s="847"/>
      <c r="G4" s="847"/>
      <c r="H4" s="847"/>
      <c r="I4" s="847"/>
      <c r="J4" s="847"/>
      <c r="K4" s="847"/>
      <c r="L4" s="847"/>
      <c r="M4" s="847"/>
      <c r="N4" s="847"/>
      <c r="O4" s="847"/>
      <c r="P4" s="847"/>
      <c r="Q4" s="847"/>
      <c r="R4" s="847"/>
      <c r="S4" s="847"/>
      <c r="T4" s="847"/>
      <c r="U4" s="847"/>
      <c r="V4" s="847"/>
      <c r="W4" s="847"/>
      <c r="X4" s="847"/>
      <c r="Y4" s="847"/>
      <c r="Z4" s="847"/>
    </row>
    <row r="5" spans="1:26" ht="13.8">
      <c r="A5" s="414"/>
      <c r="B5" s="415"/>
      <c r="C5" s="848" t="s">
        <v>38</v>
      </c>
      <c r="D5" s="848"/>
      <c r="E5" s="416" t="s">
        <v>39</v>
      </c>
      <c r="F5" s="848" t="s">
        <v>40</v>
      </c>
      <c r="G5" s="848"/>
      <c r="H5" s="416" t="s">
        <v>39</v>
      </c>
      <c r="I5" s="848" t="s">
        <v>41</v>
      </c>
      <c r="J5" s="848"/>
      <c r="K5" s="417" t="s">
        <v>39</v>
      </c>
      <c r="L5" s="418"/>
      <c r="M5" s="849" t="s">
        <v>42</v>
      </c>
      <c r="N5" s="849"/>
      <c r="O5" s="416" t="s">
        <v>43</v>
      </c>
      <c r="P5" s="848" t="s">
        <v>44</v>
      </c>
      <c r="Q5" s="848"/>
      <c r="R5" s="416" t="s">
        <v>39</v>
      </c>
      <c r="S5" s="848" t="s">
        <v>45</v>
      </c>
      <c r="T5" s="848"/>
      <c r="U5" s="416" t="s">
        <v>39</v>
      </c>
      <c r="V5" s="848" t="s">
        <v>46</v>
      </c>
      <c r="W5" s="848"/>
      <c r="X5" s="416" t="s">
        <v>39</v>
      </c>
      <c r="Y5" s="850" t="s">
        <v>47</v>
      </c>
      <c r="Z5" s="851"/>
    </row>
    <row r="6" spans="1:26" ht="28.2" thickBot="1">
      <c r="A6" s="419" t="s">
        <v>48</v>
      </c>
      <c r="B6" s="420" t="s">
        <v>49</v>
      </c>
      <c r="C6" s="421">
        <v>2015</v>
      </c>
      <c r="D6" s="421">
        <v>2014</v>
      </c>
      <c r="E6" s="422" t="s">
        <v>50</v>
      </c>
      <c r="F6" s="421">
        <v>2015</v>
      </c>
      <c r="G6" s="421">
        <v>2014</v>
      </c>
      <c r="H6" s="422" t="s">
        <v>50</v>
      </c>
      <c r="I6" s="421">
        <v>2015</v>
      </c>
      <c r="J6" s="421">
        <v>2014</v>
      </c>
      <c r="K6" s="422" t="s">
        <v>50</v>
      </c>
      <c r="L6" s="423"/>
      <c r="M6" s="424">
        <v>2015</v>
      </c>
      <c r="N6" s="421">
        <v>2014</v>
      </c>
      <c r="O6" s="422" t="s">
        <v>50</v>
      </c>
      <c r="P6" s="421">
        <v>2015</v>
      </c>
      <c r="Q6" s="421">
        <v>2014</v>
      </c>
      <c r="R6" s="422" t="s">
        <v>50</v>
      </c>
      <c r="S6" s="421">
        <v>2015</v>
      </c>
      <c r="T6" s="421">
        <v>2014</v>
      </c>
      <c r="U6" s="422" t="s">
        <v>50</v>
      </c>
      <c r="V6" s="421">
        <v>2015</v>
      </c>
      <c r="W6" s="421">
        <v>2014</v>
      </c>
      <c r="X6" s="422" t="s">
        <v>50</v>
      </c>
      <c r="Y6" s="425">
        <v>2015</v>
      </c>
      <c r="Z6" s="426">
        <v>2014</v>
      </c>
    </row>
    <row r="7" spans="1:26" ht="13.8">
      <c r="A7" s="844" t="s">
        <v>51</v>
      </c>
      <c r="B7" s="427" t="s">
        <v>52</v>
      </c>
      <c r="C7" s="428">
        <v>74442</v>
      </c>
      <c r="D7" s="428">
        <v>73492</v>
      </c>
      <c r="E7" s="429">
        <v>1.2926577042399173E-2</v>
      </c>
      <c r="F7" s="428">
        <v>56715</v>
      </c>
      <c r="G7" s="428">
        <v>55333</v>
      </c>
      <c r="H7" s="429">
        <v>2.4976054072614894E-2</v>
      </c>
      <c r="I7" s="428">
        <v>17727</v>
      </c>
      <c r="J7" s="428">
        <v>18159</v>
      </c>
      <c r="K7" s="429">
        <v>-2.3789856269618371E-2</v>
      </c>
      <c r="L7" s="430"/>
      <c r="M7" s="431">
        <v>0.53900887737435998</v>
      </c>
      <c r="N7" s="431">
        <v>0.56870258805772056</v>
      </c>
      <c r="O7" s="432">
        <v>-3</v>
      </c>
      <c r="P7" s="428">
        <v>87797</v>
      </c>
      <c r="Q7" s="428">
        <v>87413</v>
      </c>
      <c r="R7" s="429">
        <v>4.392939265326668E-3</v>
      </c>
      <c r="S7" s="428">
        <v>162886</v>
      </c>
      <c r="T7" s="428">
        <v>153706</v>
      </c>
      <c r="U7" s="429">
        <v>5.9724408936541191E-2</v>
      </c>
      <c r="V7" s="428">
        <v>166748</v>
      </c>
      <c r="W7" s="428">
        <v>166734</v>
      </c>
      <c r="X7" s="429">
        <v>8.3966077704607345E-5</v>
      </c>
      <c r="Y7" s="433">
        <v>2.2399720587840197</v>
      </c>
      <c r="Z7" s="434">
        <v>2.2687367332498773</v>
      </c>
    </row>
    <row r="8" spans="1:26" ht="13.8">
      <c r="A8" s="852"/>
      <c r="B8" s="427" t="s">
        <v>53</v>
      </c>
      <c r="C8" s="428">
        <v>121790</v>
      </c>
      <c r="D8" s="428">
        <v>82595</v>
      </c>
      <c r="E8" s="429">
        <v>0.47454446395060235</v>
      </c>
      <c r="F8" s="428">
        <v>95526</v>
      </c>
      <c r="G8" s="428">
        <v>69095</v>
      </c>
      <c r="H8" s="429">
        <v>0.38253129748896447</v>
      </c>
      <c r="I8" s="428">
        <v>26264</v>
      </c>
      <c r="J8" s="428">
        <v>13500</v>
      </c>
      <c r="K8" s="429">
        <v>0.94548148148148148</v>
      </c>
      <c r="L8" s="430"/>
      <c r="M8" s="431">
        <v>0.72835541947092686</v>
      </c>
      <c r="N8" s="431">
        <v>0.73218544238297367</v>
      </c>
      <c r="O8" s="432">
        <v>-0.4</v>
      </c>
      <c r="P8" s="428">
        <v>146532</v>
      </c>
      <c r="Q8" s="428">
        <v>97634</v>
      </c>
      <c r="R8" s="429">
        <v>0.50082962902267658</v>
      </c>
      <c r="S8" s="428">
        <v>201182</v>
      </c>
      <c r="T8" s="428">
        <v>133346</v>
      </c>
      <c r="U8" s="429">
        <v>0.50872167144121305</v>
      </c>
      <c r="V8" s="428">
        <v>269046</v>
      </c>
      <c r="W8" s="428">
        <v>168236</v>
      </c>
      <c r="X8" s="429">
        <v>0.59921776551986494</v>
      </c>
      <c r="Y8" s="433">
        <v>2.2090976270629774</v>
      </c>
      <c r="Z8" s="434">
        <v>2.036878745686785</v>
      </c>
    </row>
    <row r="9" spans="1:26" ht="14.4" thickBot="1">
      <c r="A9" s="845"/>
      <c r="B9" s="427" t="s">
        <v>54</v>
      </c>
      <c r="C9" s="428">
        <v>630228</v>
      </c>
      <c r="D9" s="428">
        <v>611088</v>
      </c>
      <c r="E9" s="429">
        <v>3.1321184510250573E-2</v>
      </c>
      <c r="F9" s="428">
        <v>516465</v>
      </c>
      <c r="G9" s="428">
        <v>495889</v>
      </c>
      <c r="H9" s="429">
        <v>4.1493156734672479E-2</v>
      </c>
      <c r="I9" s="428">
        <v>113763</v>
      </c>
      <c r="J9" s="428">
        <v>115199</v>
      </c>
      <c r="K9" s="429">
        <v>-1.2465385984253336E-2</v>
      </c>
      <c r="L9" s="430"/>
      <c r="M9" s="431">
        <v>0.79098443881812319</v>
      </c>
      <c r="N9" s="431">
        <v>0.80782943119241823</v>
      </c>
      <c r="O9" s="432">
        <v>-1.7000000000000002</v>
      </c>
      <c r="P9" s="428">
        <v>965985</v>
      </c>
      <c r="Q9" s="428">
        <v>978628</v>
      </c>
      <c r="R9" s="429">
        <v>-1.2919107158184723E-2</v>
      </c>
      <c r="S9" s="428">
        <v>1221244</v>
      </c>
      <c r="T9" s="428">
        <v>1211429</v>
      </c>
      <c r="U9" s="429">
        <v>8.1020018507068931E-3</v>
      </c>
      <c r="V9" s="428">
        <v>1734647</v>
      </c>
      <c r="W9" s="428">
        <v>1700410</v>
      </c>
      <c r="X9" s="429">
        <v>2.0134555783605131E-2</v>
      </c>
      <c r="Y9" s="433">
        <v>2.7524118255615426</v>
      </c>
      <c r="Z9" s="434">
        <v>2.782594323567146</v>
      </c>
    </row>
    <row r="10" spans="1:26" ht="14.4" thickBot="1">
      <c r="A10" s="435" t="s">
        <v>55</v>
      </c>
      <c r="B10" s="436"/>
      <c r="C10" s="437">
        <v>826460</v>
      </c>
      <c r="D10" s="437">
        <v>767175</v>
      </c>
      <c r="E10" s="438">
        <v>7.7277022843549384E-2</v>
      </c>
      <c r="F10" s="437">
        <v>668706</v>
      </c>
      <c r="G10" s="437">
        <v>620317</v>
      </c>
      <c r="H10" s="438">
        <v>7.8006890025583697E-2</v>
      </c>
      <c r="I10" s="437">
        <v>157754</v>
      </c>
      <c r="J10" s="437">
        <v>146858</v>
      </c>
      <c r="K10" s="438">
        <v>7.4194119489574967E-2</v>
      </c>
      <c r="L10" s="430"/>
      <c r="M10" s="439">
        <v>0.7571468581578894</v>
      </c>
      <c r="N10" s="439">
        <v>0.77656973962299158</v>
      </c>
      <c r="O10" s="440">
        <v>-1.9</v>
      </c>
      <c r="P10" s="437">
        <v>1200314</v>
      </c>
      <c r="Q10" s="437">
        <v>1163675</v>
      </c>
      <c r="R10" s="438">
        <v>3.1485595204846714E-2</v>
      </c>
      <c r="S10" s="437">
        <v>1585312</v>
      </c>
      <c r="T10" s="437">
        <v>1498481</v>
      </c>
      <c r="U10" s="438">
        <v>5.7946013329498336E-2</v>
      </c>
      <c r="V10" s="437">
        <v>2170441</v>
      </c>
      <c r="W10" s="437">
        <v>2035380</v>
      </c>
      <c r="X10" s="438">
        <v>6.6356650846524978E-2</v>
      </c>
      <c r="Y10" s="441">
        <v>2.6261900152457471</v>
      </c>
      <c r="Z10" s="442">
        <v>2.6530843679734089</v>
      </c>
    </row>
    <row r="11" spans="1:26" ht="13.8">
      <c r="A11" s="844" t="s">
        <v>56</v>
      </c>
      <c r="B11" s="427" t="s">
        <v>52</v>
      </c>
      <c r="C11" s="428">
        <v>91669</v>
      </c>
      <c r="D11" s="428">
        <v>97466</v>
      </c>
      <c r="E11" s="429">
        <v>-5.947715100650483E-2</v>
      </c>
      <c r="F11" s="428">
        <v>19114</v>
      </c>
      <c r="G11" s="428">
        <v>19047</v>
      </c>
      <c r="H11" s="429">
        <v>3.5176143224654802E-3</v>
      </c>
      <c r="I11" s="428">
        <v>72555</v>
      </c>
      <c r="J11" s="428">
        <v>78419</v>
      </c>
      <c r="K11" s="429">
        <v>-7.477779619735013E-2</v>
      </c>
      <c r="L11" s="430"/>
      <c r="M11" s="431">
        <v>0.3991454610721123</v>
      </c>
      <c r="N11" s="431">
        <v>0.36253994659195377</v>
      </c>
      <c r="O11" s="432">
        <v>3.6999999999999997</v>
      </c>
      <c r="P11" s="428">
        <v>80059</v>
      </c>
      <c r="Q11" s="428">
        <v>82815</v>
      </c>
      <c r="R11" s="429">
        <v>-3.3278995351083744E-2</v>
      </c>
      <c r="S11" s="428">
        <v>200576</v>
      </c>
      <c r="T11" s="428">
        <v>228430</v>
      </c>
      <c r="U11" s="429">
        <v>-0.12193669833209299</v>
      </c>
      <c r="V11" s="428">
        <v>185510</v>
      </c>
      <c r="W11" s="428">
        <v>193747</v>
      </c>
      <c r="X11" s="429">
        <v>-4.2514206671587174E-2</v>
      </c>
      <c r="Y11" s="433">
        <v>2.0236939423360134</v>
      </c>
      <c r="Z11" s="434">
        <v>1.9878419141033796</v>
      </c>
    </row>
    <row r="12" spans="1:26" ht="14.4" thickBot="1">
      <c r="A12" s="845"/>
      <c r="B12" s="427" t="s">
        <v>53</v>
      </c>
      <c r="C12" s="428">
        <v>96683</v>
      </c>
      <c r="D12" s="428">
        <v>99509</v>
      </c>
      <c r="E12" s="429">
        <v>-2.8399441256569756E-2</v>
      </c>
      <c r="F12" s="428">
        <v>28547</v>
      </c>
      <c r="G12" s="428">
        <v>27849</v>
      </c>
      <c r="H12" s="429">
        <v>2.5063736579410391E-2</v>
      </c>
      <c r="I12" s="428">
        <v>68136</v>
      </c>
      <c r="J12" s="428">
        <v>71660</v>
      </c>
      <c r="K12" s="429">
        <v>-4.9176667596985767E-2</v>
      </c>
      <c r="L12" s="430"/>
      <c r="M12" s="431">
        <v>0.6057286310915535</v>
      </c>
      <c r="N12" s="431">
        <v>0.56829849344025773</v>
      </c>
      <c r="O12" s="432">
        <v>3.6999999999999997</v>
      </c>
      <c r="P12" s="428">
        <v>105441</v>
      </c>
      <c r="Q12" s="428">
        <v>101622</v>
      </c>
      <c r="R12" s="429">
        <v>3.7580445179193483E-2</v>
      </c>
      <c r="S12" s="428">
        <v>174073</v>
      </c>
      <c r="T12" s="428">
        <v>178818</v>
      </c>
      <c r="U12" s="429">
        <v>-2.6535359974946594E-2</v>
      </c>
      <c r="V12" s="428">
        <v>232788</v>
      </c>
      <c r="W12" s="428">
        <v>234177</v>
      </c>
      <c r="X12" s="429">
        <v>-5.9314108558910566E-3</v>
      </c>
      <c r="Y12" s="433">
        <v>2.4077448982758085</v>
      </c>
      <c r="Z12" s="434">
        <v>2.353324824890211</v>
      </c>
    </row>
    <row r="13" spans="1:26" ht="14.4" thickBot="1">
      <c r="A13" s="435" t="s">
        <v>55</v>
      </c>
      <c r="B13" s="436"/>
      <c r="C13" s="437">
        <v>188352</v>
      </c>
      <c r="D13" s="437">
        <v>196975</v>
      </c>
      <c r="E13" s="438">
        <v>-4.3777129077294072E-2</v>
      </c>
      <c r="F13" s="437">
        <v>47661</v>
      </c>
      <c r="G13" s="437">
        <v>46896</v>
      </c>
      <c r="H13" s="438">
        <v>1.6312691914022518E-2</v>
      </c>
      <c r="I13" s="437">
        <v>140691</v>
      </c>
      <c r="J13" s="437">
        <v>150079</v>
      </c>
      <c r="K13" s="438">
        <v>-6.255372170656788E-2</v>
      </c>
      <c r="L13" s="430"/>
      <c r="M13" s="439">
        <v>0.49513010844817418</v>
      </c>
      <c r="N13" s="439">
        <v>0.45288620201940832</v>
      </c>
      <c r="O13" s="440">
        <v>4.2</v>
      </c>
      <c r="P13" s="437">
        <v>185500</v>
      </c>
      <c r="Q13" s="437">
        <v>184437</v>
      </c>
      <c r="R13" s="438">
        <v>5.7634856346611583E-3</v>
      </c>
      <c r="S13" s="437">
        <v>374649</v>
      </c>
      <c r="T13" s="437">
        <v>407248</v>
      </c>
      <c r="U13" s="438">
        <v>-8.0047047499312463E-2</v>
      </c>
      <c r="V13" s="437">
        <v>418298</v>
      </c>
      <c r="W13" s="437">
        <v>427924</v>
      </c>
      <c r="X13" s="438">
        <v>-2.2494648582458567E-2</v>
      </c>
      <c r="Y13" s="441">
        <v>2.2208312096500169</v>
      </c>
      <c r="Z13" s="442">
        <v>2.1724787409569744</v>
      </c>
    </row>
    <row r="14" spans="1:26" ht="13.8">
      <c r="A14" s="844" t="s">
        <v>57</v>
      </c>
      <c r="B14" s="427" t="s">
        <v>52</v>
      </c>
      <c r="C14" s="428">
        <v>13912</v>
      </c>
      <c r="D14" s="428">
        <v>10753</v>
      </c>
      <c r="E14" s="429">
        <v>0.29377848042406768</v>
      </c>
      <c r="F14" s="428">
        <v>2373</v>
      </c>
      <c r="G14" s="428">
        <v>2236</v>
      </c>
      <c r="H14" s="429">
        <v>6.1270125223613595E-2</v>
      </c>
      <c r="I14" s="428">
        <v>11539</v>
      </c>
      <c r="J14" s="428">
        <v>8517</v>
      </c>
      <c r="K14" s="429">
        <v>0.35481977222026534</v>
      </c>
      <c r="L14" s="430"/>
      <c r="M14" s="431">
        <v>0.3636620336962319</v>
      </c>
      <c r="N14" s="431">
        <v>0.34308816564043576</v>
      </c>
      <c r="O14" s="432">
        <v>2.1</v>
      </c>
      <c r="P14" s="428">
        <v>11591</v>
      </c>
      <c r="Q14" s="428">
        <v>10141</v>
      </c>
      <c r="R14" s="429">
        <v>0.14298392663445419</v>
      </c>
      <c r="S14" s="428">
        <v>31873</v>
      </c>
      <c r="T14" s="428">
        <v>29558</v>
      </c>
      <c r="U14" s="429">
        <v>7.8320590026388789E-2</v>
      </c>
      <c r="V14" s="428">
        <v>28171</v>
      </c>
      <c r="W14" s="428">
        <v>22903</v>
      </c>
      <c r="X14" s="429">
        <v>0.23001353534471466</v>
      </c>
      <c r="Y14" s="433">
        <v>2.0249424956871764</v>
      </c>
      <c r="Z14" s="434">
        <v>2.1299172324002602</v>
      </c>
    </row>
    <row r="15" spans="1:26" ht="13.8">
      <c r="A15" s="852"/>
      <c r="B15" s="427" t="s">
        <v>53</v>
      </c>
      <c r="C15" s="428">
        <v>60961</v>
      </c>
      <c r="D15" s="428">
        <v>57140</v>
      </c>
      <c r="E15" s="429">
        <v>6.6870843542177108E-2</v>
      </c>
      <c r="F15" s="428">
        <v>37138</v>
      </c>
      <c r="G15" s="428">
        <v>35339</v>
      </c>
      <c r="H15" s="429">
        <v>5.0906930020657062E-2</v>
      </c>
      <c r="I15" s="428">
        <v>23823</v>
      </c>
      <c r="J15" s="428">
        <v>21801</v>
      </c>
      <c r="K15" s="429">
        <v>9.2748039080776112E-2</v>
      </c>
      <c r="L15" s="430"/>
      <c r="M15" s="431">
        <v>0.61678325941505496</v>
      </c>
      <c r="N15" s="431">
        <v>0.6194640273016413</v>
      </c>
      <c r="O15" s="432">
        <v>-0.3</v>
      </c>
      <c r="P15" s="428">
        <v>80938</v>
      </c>
      <c r="Q15" s="428">
        <v>80049</v>
      </c>
      <c r="R15" s="429">
        <v>1.1105697760121925E-2</v>
      </c>
      <c r="S15" s="428">
        <v>131226</v>
      </c>
      <c r="T15" s="428">
        <v>129223</v>
      </c>
      <c r="U15" s="429">
        <v>1.5500336627380575E-2</v>
      </c>
      <c r="V15" s="428">
        <v>159062</v>
      </c>
      <c r="W15" s="428">
        <v>151041</v>
      </c>
      <c r="X15" s="429">
        <v>5.3104786117676654E-2</v>
      </c>
      <c r="Y15" s="433">
        <v>2.6092419743770607</v>
      </c>
      <c r="Z15" s="434">
        <v>2.6433496674833741</v>
      </c>
    </row>
    <row r="16" spans="1:26" ht="14.4" thickBot="1">
      <c r="A16" s="845"/>
      <c r="B16" s="427" t="s">
        <v>54</v>
      </c>
      <c r="C16" s="428">
        <v>203851</v>
      </c>
      <c r="D16" s="428">
        <v>211995</v>
      </c>
      <c r="E16" s="429">
        <v>-3.8416000377367393E-2</v>
      </c>
      <c r="F16" s="428">
        <v>112495</v>
      </c>
      <c r="G16" s="428">
        <v>112476</v>
      </c>
      <c r="H16" s="429">
        <v>1.6892492620647961E-4</v>
      </c>
      <c r="I16" s="428">
        <v>91356</v>
      </c>
      <c r="J16" s="428">
        <v>99519</v>
      </c>
      <c r="K16" s="429">
        <v>-8.2024538027914262E-2</v>
      </c>
      <c r="L16" s="430"/>
      <c r="M16" s="431">
        <v>0.66296661626269748</v>
      </c>
      <c r="N16" s="431">
        <v>0.68573186957756727</v>
      </c>
      <c r="O16" s="432">
        <v>-2.2999999999999998</v>
      </c>
      <c r="P16" s="428">
        <v>254731</v>
      </c>
      <c r="Q16" s="428">
        <v>275213</v>
      </c>
      <c r="R16" s="429">
        <v>-7.4422356502054768E-2</v>
      </c>
      <c r="S16" s="428">
        <v>384229</v>
      </c>
      <c r="T16" s="428">
        <v>401342</v>
      </c>
      <c r="U16" s="429">
        <v>-4.2639444663155113E-2</v>
      </c>
      <c r="V16" s="428">
        <v>606524</v>
      </c>
      <c r="W16" s="428">
        <v>638222</v>
      </c>
      <c r="X16" s="429">
        <v>-4.9666103644186506E-2</v>
      </c>
      <c r="Y16" s="433">
        <v>2.9753300204561173</v>
      </c>
      <c r="Z16" s="434">
        <v>3.0105521356635769</v>
      </c>
    </row>
    <row r="17" spans="1:26" ht="14.4" thickBot="1">
      <c r="A17" s="435" t="s">
        <v>55</v>
      </c>
      <c r="B17" s="436"/>
      <c r="C17" s="437">
        <v>278724</v>
      </c>
      <c r="D17" s="437">
        <v>279888</v>
      </c>
      <c r="E17" s="438">
        <v>-4.158806379694735E-3</v>
      </c>
      <c r="F17" s="437">
        <v>152006</v>
      </c>
      <c r="G17" s="437">
        <v>150051</v>
      </c>
      <c r="H17" s="438">
        <v>1.3028903506141245E-2</v>
      </c>
      <c r="I17" s="437">
        <v>126718</v>
      </c>
      <c r="J17" s="437">
        <v>129837</v>
      </c>
      <c r="K17" s="438">
        <v>-2.4022428121413773E-2</v>
      </c>
      <c r="L17" s="430"/>
      <c r="M17" s="439">
        <v>0.63446416043030873</v>
      </c>
      <c r="N17" s="439">
        <v>0.65236207047380668</v>
      </c>
      <c r="O17" s="440">
        <v>-1.7999999999999998</v>
      </c>
      <c r="P17" s="437">
        <v>347260</v>
      </c>
      <c r="Q17" s="437">
        <v>365403</v>
      </c>
      <c r="R17" s="438">
        <v>-4.9652028034799935E-2</v>
      </c>
      <c r="S17" s="437">
        <v>547328</v>
      </c>
      <c r="T17" s="437">
        <v>560123</v>
      </c>
      <c r="U17" s="438">
        <v>-2.284319694067196E-2</v>
      </c>
      <c r="V17" s="437">
        <v>793757</v>
      </c>
      <c r="W17" s="437">
        <v>812166</v>
      </c>
      <c r="X17" s="438">
        <v>-2.2666548464230218E-2</v>
      </c>
      <c r="Y17" s="441">
        <v>2.8478243710624129</v>
      </c>
      <c r="Z17" s="442">
        <v>2.9017535585662837</v>
      </c>
    </row>
    <row r="18" spans="1:26" ht="13.8">
      <c r="A18" s="844" t="s">
        <v>58</v>
      </c>
      <c r="B18" s="427" t="s">
        <v>52</v>
      </c>
      <c r="C18" s="428">
        <v>21642</v>
      </c>
      <c r="D18" s="428">
        <v>23497</v>
      </c>
      <c r="E18" s="429">
        <v>-7.894624845724986E-2</v>
      </c>
      <c r="F18" s="428">
        <v>4814</v>
      </c>
      <c r="G18" s="428">
        <v>6035</v>
      </c>
      <c r="H18" s="429">
        <v>-0.20231980115990059</v>
      </c>
      <c r="I18" s="428">
        <v>16828</v>
      </c>
      <c r="J18" s="428">
        <v>17462</v>
      </c>
      <c r="K18" s="429">
        <v>-3.6307410376818235E-2</v>
      </c>
      <c r="L18" s="430"/>
      <c r="M18" s="431">
        <v>0.32663108255169199</v>
      </c>
      <c r="N18" s="431">
        <v>0.33125749958230172</v>
      </c>
      <c r="O18" s="432">
        <v>-0.5</v>
      </c>
      <c r="P18" s="428">
        <v>18909</v>
      </c>
      <c r="Q18" s="428">
        <v>21809</v>
      </c>
      <c r="R18" s="429">
        <v>-0.13297262598009996</v>
      </c>
      <c r="S18" s="428">
        <v>57891</v>
      </c>
      <c r="T18" s="428">
        <v>65837</v>
      </c>
      <c r="U18" s="429">
        <v>-0.12069201209046584</v>
      </c>
      <c r="V18" s="428">
        <v>38982</v>
      </c>
      <c r="W18" s="428">
        <v>42267</v>
      </c>
      <c r="X18" s="429">
        <v>-7.7720207253886009E-2</v>
      </c>
      <c r="Y18" s="433">
        <v>1.8012198502911005</v>
      </c>
      <c r="Z18" s="434">
        <v>1.7988253819636548</v>
      </c>
    </row>
    <row r="19" spans="1:26" ht="14.4" thickBot="1">
      <c r="A19" s="845"/>
      <c r="B19" s="427" t="s">
        <v>59</v>
      </c>
      <c r="C19" s="428">
        <v>62881</v>
      </c>
      <c r="D19" s="428">
        <v>62094</v>
      </c>
      <c r="E19" s="429">
        <v>1.2674332463684091E-2</v>
      </c>
      <c r="F19" s="428">
        <v>25713</v>
      </c>
      <c r="G19" s="428">
        <v>24944</v>
      </c>
      <c r="H19" s="429">
        <v>3.0829057087876845E-2</v>
      </c>
      <c r="I19" s="428">
        <v>37168</v>
      </c>
      <c r="J19" s="428">
        <v>37150</v>
      </c>
      <c r="K19" s="429">
        <v>4.8452220726783309E-4</v>
      </c>
      <c r="L19" s="430"/>
      <c r="M19" s="431">
        <v>0.52447769241137621</v>
      </c>
      <c r="N19" s="431">
        <v>0.51597371549156568</v>
      </c>
      <c r="O19" s="432">
        <v>0.89999999999999991</v>
      </c>
      <c r="P19" s="428">
        <v>77822</v>
      </c>
      <c r="Q19" s="428">
        <v>77265</v>
      </c>
      <c r="R19" s="429">
        <v>7.2089561897366204E-3</v>
      </c>
      <c r="S19" s="428">
        <v>148380</v>
      </c>
      <c r="T19" s="428">
        <v>149746</v>
      </c>
      <c r="U19" s="429">
        <v>-9.1221134454342687E-3</v>
      </c>
      <c r="V19" s="428">
        <v>149194</v>
      </c>
      <c r="W19" s="428">
        <v>147570</v>
      </c>
      <c r="X19" s="429">
        <v>1.1004946804906147E-2</v>
      </c>
      <c r="Y19" s="433">
        <v>2.3726403842178083</v>
      </c>
      <c r="Z19" s="434">
        <v>2.3765581215576383</v>
      </c>
    </row>
    <row r="20" spans="1:26" ht="14.4" thickBot="1">
      <c r="A20" s="435" t="s">
        <v>55</v>
      </c>
      <c r="B20" s="436"/>
      <c r="C20" s="437">
        <v>84523</v>
      </c>
      <c r="D20" s="437">
        <v>85591</v>
      </c>
      <c r="E20" s="438">
        <v>-1.2477947447745674E-2</v>
      </c>
      <c r="F20" s="437">
        <v>30527</v>
      </c>
      <c r="G20" s="437">
        <v>30979</v>
      </c>
      <c r="H20" s="438">
        <v>-1.4590529068078376E-2</v>
      </c>
      <c r="I20" s="437">
        <v>53996</v>
      </c>
      <c r="J20" s="437">
        <v>54612</v>
      </c>
      <c r="K20" s="438">
        <v>-1.1279572255182011E-2</v>
      </c>
      <c r="L20" s="430"/>
      <c r="M20" s="439">
        <v>0.46895104013651945</v>
      </c>
      <c r="N20" s="439">
        <v>0.45956313809530436</v>
      </c>
      <c r="O20" s="440">
        <v>0.89999999999999991</v>
      </c>
      <c r="P20" s="437">
        <v>96731</v>
      </c>
      <c r="Q20" s="437">
        <v>99074</v>
      </c>
      <c r="R20" s="438">
        <v>-2.3648989644104407E-2</v>
      </c>
      <c r="S20" s="437">
        <v>206271</v>
      </c>
      <c r="T20" s="437">
        <v>215583</v>
      </c>
      <c r="U20" s="438">
        <v>-4.3194500494009268E-2</v>
      </c>
      <c r="V20" s="437">
        <v>188176</v>
      </c>
      <c r="W20" s="437">
        <v>189837</v>
      </c>
      <c r="X20" s="438">
        <v>-8.7496115088207243E-3</v>
      </c>
      <c r="Y20" s="441">
        <v>2.2263289282207208</v>
      </c>
      <c r="Z20" s="442">
        <v>2.2179551588367934</v>
      </c>
    </row>
    <row r="21" spans="1:26" ht="13.8">
      <c r="A21" s="844" t="s">
        <v>60</v>
      </c>
      <c r="B21" s="427" t="s">
        <v>52</v>
      </c>
      <c r="C21" s="428">
        <v>15881</v>
      </c>
      <c r="D21" s="428">
        <v>17767</v>
      </c>
      <c r="E21" s="429">
        <v>-0.1061518545618281</v>
      </c>
      <c r="F21" s="428">
        <v>7533</v>
      </c>
      <c r="G21" s="428">
        <v>7419</v>
      </c>
      <c r="H21" s="429">
        <v>1.5365952284674484E-2</v>
      </c>
      <c r="I21" s="428">
        <v>8348</v>
      </c>
      <c r="J21" s="428">
        <v>10348</v>
      </c>
      <c r="K21" s="429">
        <v>-0.1932740626207963</v>
      </c>
      <c r="L21" s="430"/>
      <c r="M21" s="431">
        <v>0.5089480215083414</v>
      </c>
      <c r="N21" s="431">
        <v>0.54588336192109777</v>
      </c>
      <c r="O21" s="432">
        <v>-3.6999999999999997</v>
      </c>
      <c r="P21" s="428">
        <v>18457</v>
      </c>
      <c r="Q21" s="428">
        <v>20368</v>
      </c>
      <c r="R21" s="429">
        <v>-9.3823644933228589E-2</v>
      </c>
      <c r="S21" s="428">
        <v>36265</v>
      </c>
      <c r="T21" s="428">
        <v>37312</v>
      </c>
      <c r="U21" s="429">
        <v>-2.8060677530017154E-2</v>
      </c>
      <c r="V21" s="428">
        <v>34425</v>
      </c>
      <c r="W21" s="428">
        <v>35821</v>
      </c>
      <c r="X21" s="429">
        <v>-3.8971552999637081E-2</v>
      </c>
      <c r="Y21" s="433">
        <v>2.1676846546187267</v>
      </c>
      <c r="Z21" s="434">
        <v>2.0161535430854958</v>
      </c>
    </row>
    <row r="22" spans="1:26" ht="14.4" thickBot="1">
      <c r="A22" s="845"/>
      <c r="B22" s="427" t="s">
        <v>53</v>
      </c>
      <c r="C22" s="428">
        <v>50206</v>
      </c>
      <c r="D22" s="428">
        <v>36222</v>
      </c>
      <c r="E22" s="429">
        <v>0.38606371818232016</v>
      </c>
      <c r="F22" s="428">
        <v>29667</v>
      </c>
      <c r="G22" s="428">
        <v>21905</v>
      </c>
      <c r="H22" s="429">
        <v>0.35434832230084456</v>
      </c>
      <c r="I22" s="428">
        <v>20539</v>
      </c>
      <c r="J22" s="428">
        <v>14317</v>
      </c>
      <c r="K22" s="429">
        <v>0.43458825172871413</v>
      </c>
      <c r="L22" s="430"/>
      <c r="M22" s="431">
        <v>0.63893052602223999</v>
      </c>
      <c r="N22" s="431">
        <v>0.69512406089363388</v>
      </c>
      <c r="O22" s="432">
        <v>-5.6000000000000005</v>
      </c>
      <c r="P22" s="428">
        <v>73316</v>
      </c>
      <c r="Q22" s="428">
        <v>56255</v>
      </c>
      <c r="R22" s="429">
        <v>0.30327970847035818</v>
      </c>
      <c r="S22" s="428">
        <v>114748</v>
      </c>
      <c r="T22" s="428">
        <v>80928</v>
      </c>
      <c r="U22" s="429">
        <v>0.41790233293792012</v>
      </c>
      <c r="V22" s="428">
        <v>165059</v>
      </c>
      <c r="W22" s="428">
        <v>130846</v>
      </c>
      <c r="X22" s="429">
        <v>0.26147532213441754</v>
      </c>
      <c r="Y22" s="433">
        <v>3.2876349440305939</v>
      </c>
      <c r="Z22" s="434">
        <v>3.6123350450002762</v>
      </c>
    </row>
    <row r="23" spans="1:26" ht="14.4" thickBot="1">
      <c r="A23" s="443" t="s">
        <v>55</v>
      </c>
      <c r="B23" s="444"/>
      <c r="C23" s="445">
        <v>66087</v>
      </c>
      <c r="D23" s="445">
        <v>53989</v>
      </c>
      <c r="E23" s="446">
        <v>0.22408268350960381</v>
      </c>
      <c r="F23" s="445">
        <v>37200</v>
      </c>
      <c r="G23" s="445">
        <v>29324</v>
      </c>
      <c r="H23" s="446">
        <v>0.26858545900968489</v>
      </c>
      <c r="I23" s="445">
        <v>28887</v>
      </c>
      <c r="J23" s="445">
        <v>24665</v>
      </c>
      <c r="K23" s="446">
        <v>0.17117372795459151</v>
      </c>
      <c r="L23" s="447"/>
      <c r="M23" s="448">
        <v>0.60771589200929721</v>
      </c>
      <c r="N23" s="448">
        <v>0.6480294316644114</v>
      </c>
      <c r="O23" s="449">
        <v>-4</v>
      </c>
      <c r="P23" s="445">
        <v>91773</v>
      </c>
      <c r="Q23" s="445">
        <v>76623</v>
      </c>
      <c r="R23" s="446">
        <v>0.19772131083356173</v>
      </c>
      <c r="S23" s="445">
        <v>151013</v>
      </c>
      <c r="T23" s="445">
        <v>118240</v>
      </c>
      <c r="U23" s="446">
        <v>0.2771735453315291</v>
      </c>
      <c r="V23" s="445">
        <v>199484</v>
      </c>
      <c r="W23" s="445">
        <v>166667</v>
      </c>
      <c r="X23" s="446">
        <v>0.19690160619678759</v>
      </c>
      <c r="Y23" s="450">
        <v>3.0185059088776915</v>
      </c>
      <c r="Z23" s="451">
        <v>3.0870547704161959</v>
      </c>
    </row>
    <row r="24" spans="1:26" ht="4.5" customHeight="1" thickBot="1">
      <c r="A24" s="452"/>
      <c r="B24" s="453"/>
      <c r="C24" s="454"/>
      <c r="D24" s="454"/>
      <c r="E24" s="455" t="e">
        <v>#DIV/0!</v>
      </c>
      <c r="F24" s="454"/>
      <c r="G24" s="454"/>
      <c r="H24" s="455" t="e">
        <v>#DIV/0!</v>
      </c>
      <c r="I24" s="454"/>
      <c r="J24" s="454"/>
      <c r="K24" s="455" t="e">
        <v>#DIV/0!</v>
      </c>
      <c r="L24" s="455"/>
      <c r="M24" s="456"/>
      <c r="N24" s="456"/>
      <c r="O24" s="457">
        <v>0</v>
      </c>
      <c r="P24" s="454"/>
      <c r="Q24" s="454"/>
      <c r="R24" s="455" t="e">
        <v>#DIV/0!</v>
      </c>
      <c r="S24" s="454"/>
      <c r="T24" s="454"/>
      <c r="U24" s="455" t="e">
        <v>#DIV/0!</v>
      </c>
      <c r="V24" s="454"/>
      <c r="W24" s="454"/>
      <c r="X24" s="455" t="e">
        <v>#DIV/0!</v>
      </c>
      <c r="Y24" s="458" t="e">
        <v>#DIV/0!</v>
      </c>
      <c r="Z24" s="459" t="e">
        <v>#DIV/0!</v>
      </c>
    </row>
    <row r="25" spans="1:26" ht="16.2" thickBot="1">
      <c r="A25" s="853" t="s">
        <v>61</v>
      </c>
      <c r="B25" s="854"/>
      <c r="C25" s="460">
        <v>1444146</v>
      </c>
      <c r="D25" s="460">
        <v>1383618</v>
      </c>
      <c r="E25" s="461">
        <v>4.374617849724418E-2</v>
      </c>
      <c r="F25" s="460">
        <v>936100</v>
      </c>
      <c r="G25" s="460">
        <v>877567</v>
      </c>
      <c r="H25" s="461">
        <v>6.6699180803289099E-2</v>
      </c>
      <c r="I25" s="460">
        <v>508046</v>
      </c>
      <c r="J25" s="460">
        <v>506051</v>
      </c>
      <c r="K25" s="461">
        <v>3.9422904015603173E-3</v>
      </c>
      <c r="L25" s="462"/>
      <c r="M25" s="463">
        <v>0.67080783069588379</v>
      </c>
      <c r="N25" s="463">
        <v>0.67479689606829363</v>
      </c>
      <c r="O25" s="464">
        <v>-0.4</v>
      </c>
      <c r="P25" s="460">
        <v>1921578</v>
      </c>
      <c r="Q25" s="460">
        <v>1889212</v>
      </c>
      <c r="R25" s="461">
        <v>1.7132010594893533E-2</v>
      </c>
      <c r="S25" s="460">
        <v>2864573</v>
      </c>
      <c r="T25" s="460">
        <v>2799675</v>
      </c>
      <c r="U25" s="461">
        <v>2.3180547742148644E-2</v>
      </c>
      <c r="V25" s="460">
        <v>3770156</v>
      </c>
      <c r="W25" s="460">
        <v>3631974</v>
      </c>
      <c r="X25" s="461">
        <v>3.8045977201378645E-2</v>
      </c>
      <c r="Y25" s="465">
        <v>2.6106473999166289</v>
      </c>
      <c r="Z25" s="466">
        <v>2.6249831962290169</v>
      </c>
    </row>
    <row r="26" spans="1:26" s="470" customFormat="1" ht="11.25" customHeight="1" thickBot="1">
      <c r="A26" s="467"/>
      <c r="B26" s="467"/>
      <c r="C26" s="428"/>
      <c r="D26" s="428"/>
      <c r="E26" s="431"/>
      <c r="F26" s="428"/>
      <c r="G26" s="428"/>
      <c r="H26" s="431"/>
      <c r="I26" s="428"/>
      <c r="J26" s="428"/>
      <c r="K26" s="431"/>
      <c r="L26" s="468"/>
      <c r="M26" s="431"/>
      <c r="N26" s="431"/>
      <c r="O26" s="469"/>
      <c r="P26" s="428"/>
      <c r="Q26" s="428"/>
      <c r="R26" s="431"/>
      <c r="S26" s="428"/>
      <c r="T26" s="428"/>
      <c r="U26" s="431"/>
      <c r="V26" s="428"/>
      <c r="W26" s="428"/>
      <c r="X26" s="431"/>
      <c r="Y26" s="469"/>
      <c r="Z26" s="469"/>
    </row>
    <row r="27" spans="1:26" ht="16.2" thickBot="1">
      <c r="A27" s="855" t="s">
        <v>62</v>
      </c>
      <c r="B27" s="856"/>
      <c r="C27" s="471">
        <v>68603</v>
      </c>
      <c r="D27" s="471">
        <v>72225</v>
      </c>
      <c r="E27" s="472">
        <v>-5.0148840429214261E-2</v>
      </c>
      <c r="F27" s="471">
        <v>14374</v>
      </c>
      <c r="G27" s="471">
        <v>13982</v>
      </c>
      <c r="H27" s="472">
        <v>2.8036046345301102E-2</v>
      </c>
      <c r="I27" s="471">
        <v>54229</v>
      </c>
      <c r="J27" s="471">
        <v>58243</v>
      </c>
      <c r="K27" s="472">
        <v>-6.8918153254468345E-2</v>
      </c>
      <c r="L27" s="473"/>
      <c r="M27" s="474">
        <v>0.42561942555087556</v>
      </c>
      <c r="N27" s="474">
        <v>0.3777024680719715</v>
      </c>
      <c r="O27" s="475">
        <v>4.8</v>
      </c>
      <c r="P27" s="471">
        <v>55880</v>
      </c>
      <c r="Q27" s="471">
        <v>58735</v>
      </c>
      <c r="R27" s="472">
        <v>-4.86081552736869E-2</v>
      </c>
      <c r="S27" s="471">
        <v>131291</v>
      </c>
      <c r="T27" s="471">
        <v>155506</v>
      </c>
      <c r="U27" s="472">
        <v>-0.15571746427790567</v>
      </c>
      <c r="V27" s="471">
        <v>140512</v>
      </c>
      <c r="W27" s="471">
        <v>146210</v>
      </c>
      <c r="X27" s="472">
        <v>-3.8971342589426167E-2</v>
      </c>
      <c r="Y27" s="476">
        <v>2.0481903123770095</v>
      </c>
      <c r="Z27" s="477">
        <v>2.0243682935271718</v>
      </c>
    </row>
    <row r="28" spans="1:26">
      <c r="O28" s="478"/>
    </row>
    <row r="30" spans="1:26" ht="23.4" thickBot="1">
      <c r="A30" s="857" t="s">
        <v>63</v>
      </c>
      <c r="B30" s="857"/>
      <c r="C30" s="857"/>
      <c r="D30" s="857"/>
      <c r="E30" s="857"/>
      <c r="F30" s="857"/>
      <c r="G30" s="857"/>
      <c r="H30" s="857"/>
      <c r="I30" s="857"/>
      <c r="J30" s="857"/>
      <c r="K30" s="857"/>
      <c r="L30" s="857"/>
      <c r="M30" s="857"/>
      <c r="N30" s="857"/>
      <c r="O30" s="857"/>
      <c r="P30" s="857"/>
      <c r="Q30" s="857"/>
      <c r="R30" s="857"/>
      <c r="S30" s="857"/>
      <c r="T30" s="857"/>
      <c r="U30" s="857"/>
      <c r="V30" s="857"/>
      <c r="W30" s="857"/>
      <c r="X30" s="857"/>
      <c r="Y30" s="857"/>
      <c r="Z30" s="857"/>
    </row>
    <row r="31" spans="1:26" ht="13.8">
      <c r="A31" s="414"/>
      <c r="B31" s="415"/>
      <c r="C31" s="848" t="s">
        <v>38</v>
      </c>
      <c r="D31" s="848"/>
      <c r="E31" s="416" t="s">
        <v>39</v>
      </c>
      <c r="F31" s="848" t="s">
        <v>40</v>
      </c>
      <c r="G31" s="848"/>
      <c r="H31" s="416" t="s">
        <v>39</v>
      </c>
      <c r="I31" s="848" t="s">
        <v>41</v>
      </c>
      <c r="J31" s="848"/>
      <c r="K31" s="417" t="s">
        <v>39</v>
      </c>
      <c r="L31" s="418"/>
      <c r="M31" s="849" t="s">
        <v>42</v>
      </c>
      <c r="N31" s="849"/>
      <c r="O31" s="416" t="s">
        <v>43</v>
      </c>
      <c r="P31" s="848" t="s">
        <v>44</v>
      </c>
      <c r="Q31" s="848"/>
      <c r="R31" s="416" t="s">
        <v>39</v>
      </c>
      <c r="S31" s="848" t="s">
        <v>45</v>
      </c>
      <c r="T31" s="848"/>
      <c r="U31" s="416" t="s">
        <v>39</v>
      </c>
      <c r="V31" s="848" t="s">
        <v>46</v>
      </c>
      <c r="W31" s="848"/>
      <c r="X31" s="416" t="s">
        <v>39</v>
      </c>
      <c r="Y31" s="850" t="s">
        <v>47</v>
      </c>
      <c r="Z31" s="851"/>
    </row>
    <row r="32" spans="1:26" ht="28.5" customHeight="1" thickBot="1">
      <c r="A32" s="858" t="s">
        <v>49</v>
      </c>
      <c r="B32" s="859"/>
      <c r="C32" s="421">
        <v>2015</v>
      </c>
      <c r="D32" s="421">
        <v>2014</v>
      </c>
      <c r="E32" s="422" t="s">
        <v>50</v>
      </c>
      <c r="F32" s="421">
        <v>2015</v>
      </c>
      <c r="G32" s="421">
        <v>2014</v>
      </c>
      <c r="H32" s="422" t="s">
        <v>50</v>
      </c>
      <c r="I32" s="421">
        <v>2015</v>
      </c>
      <c r="J32" s="421">
        <v>2014</v>
      </c>
      <c r="K32" s="422" t="s">
        <v>50</v>
      </c>
      <c r="L32" s="423"/>
      <c r="M32" s="421">
        <v>2015</v>
      </c>
      <c r="N32" s="421">
        <v>2014</v>
      </c>
      <c r="O32" s="422" t="s">
        <v>50</v>
      </c>
      <c r="P32" s="421">
        <v>2015</v>
      </c>
      <c r="Q32" s="421">
        <v>2014</v>
      </c>
      <c r="R32" s="422" t="s">
        <v>50</v>
      </c>
      <c r="S32" s="421">
        <v>2015</v>
      </c>
      <c r="T32" s="421">
        <v>2014</v>
      </c>
      <c r="U32" s="422" t="s">
        <v>50</v>
      </c>
      <c r="V32" s="421">
        <v>2015</v>
      </c>
      <c r="W32" s="421">
        <v>2014</v>
      </c>
      <c r="X32" s="422" t="s">
        <v>50</v>
      </c>
      <c r="Y32" s="421">
        <v>2015</v>
      </c>
      <c r="Z32" s="426">
        <v>2014</v>
      </c>
    </row>
    <row r="33" spans="1:26" ht="13.8">
      <c r="A33" s="860" t="s">
        <v>52</v>
      </c>
      <c r="B33" s="861"/>
      <c r="C33" s="479">
        <f>C7+C11+C14+C18+C21</f>
        <v>217546</v>
      </c>
      <c r="D33" s="479">
        <f>D7+D11+D14+D18+D21</f>
        <v>222975</v>
      </c>
      <c r="E33" s="429">
        <f>(C33-D33)/D33</f>
        <v>-2.4348021078596255E-2</v>
      </c>
      <c r="F33" s="479">
        <f>F7+F11+F14+F18+F21</f>
        <v>90549</v>
      </c>
      <c r="G33" s="479">
        <f>G7+G11+G14+G18+G21</f>
        <v>90070</v>
      </c>
      <c r="H33" s="429">
        <f>(F33-G33)/G33</f>
        <v>5.3180859331630956E-3</v>
      </c>
      <c r="I33" s="479">
        <f>I7+I11+I14+I18+I21</f>
        <v>126997</v>
      </c>
      <c r="J33" s="479">
        <f>J7+J11+J14+J18+J21</f>
        <v>132905</v>
      </c>
      <c r="K33" s="429">
        <f>(I33-J33)/J33</f>
        <v>-4.4452804634889584E-2</v>
      </c>
      <c r="L33" s="480"/>
      <c r="M33" s="481">
        <f t="shared" ref="M33:N35" si="0">P33/S33</f>
        <v>0.44293562087964844</v>
      </c>
      <c r="N33" s="481">
        <f t="shared" si="0"/>
        <v>0.43225993166848925</v>
      </c>
      <c r="O33" s="432">
        <f>ROUND(+M33-N33,3)*100</f>
        <v>1.0999999999999999</v>
      </c>
      <c r="P33" s="479">
        <f>P7+P11+P14+P18+P21</f>
        <v>216813</v>
      </c>
      <c r="Q33" s="479">
        <f>Q7+Q11+Q14+Q18+Q21</f>
        <v>222546</v>
      </c>
      <c r="R33" s="429">
        <f>(P33-Q33)/Q33</f>
        <v>-2.576096627214149E-2</v>
      </c>
      <c r="S33" s="479">
        <f>S7+S11+S14+S18+S21</f>
        <v>489491</v>
      </c>
      <c r="T33" s="479">
        <f>T7+T11+T14+T18+T21</f>
        <v>514843</v>
      </c>
      <c r="U33" s="429">
        <f>(S33-T33)/T33</f>
        <v>-4.924219616465602E-2</v>
      </c>
      <c r="V33" s="479">
        <f>V7+V11+V14+V18+V21</f>
        <v>453836</v>
      </c>
      <c r="W33" s="479">
        <f>W7+W11+W14+W18+W21</f>
        <v>461472</v>
      </c>
      <c r="X33" s="429">
        <f>(V33-W33)/W33</f>
        <v>-1.6547049441786282E-2</v>
      </c>
      <c r="Y33" s="482">
        <f t="shared" ref="Y33:Z35" si="1">V33/C33</f>
        <v>2.086161087769943</v>
      </c>
      <c r="Z33" s="483">
        <f t="shared" si="1"/>
        <v>2.0696131853346786</v>
      </c>
    </row>
    <row r="34" spans="1:26" ht="13.8">
      <c r="A34" s="862" t="s">
        <v>53</v>
      </c>
      <c r="B34" s="863"/>
      <c r="C34" s="484">
        <f>C8+C12+C19+C15+C22</f>
        <v>392521</v>
      </c>
      <c r="D34" s="484">
        <f>D8+D12+D19+D15+D22</f>
        <v>337560</v>
      </c>
      <c r="E34" s="485">
        <f>(C34-D34)/D34</f>
        <v>0.16281846190306909</v>
      </c>
      <c r="F34" s="484">
        <f>F8+F12+F19+F15+F22</f>
        <v>216591</v>
      </c>
      <c r="G34" s="484">
        <f>G8+G12+G19+G15+G22</f>
        <v>179132</v>
      </c>
      <c r="H34" s="485">
        <f>(F34-G34)/G34</f>
        <v>0.20911394948976175</v>
      </c>
      <c r="I34" s="484">
        <f>I8+I12+I19+I15+I22</f>
        <v>175930</v>
      </c>
      <c r="J34" s="484">
        <f>J8+J12+J19+J15+J22</f>
        <v>158428</v>
      </c>
      <c r="K34" s="485">
        <f>(I34-J34)/J34</f>
        <v>0.11047289620521625</v>
      </c>
      <c r="L34" s="480"/>
      <c r="M34" s="486">
        <f t="shared" si="0"/>
        <v>0.62895444310032755</v>
      </c>
      <c r="N34" s="487">
        <f t="shared" si="0"/>
        <v>0.61426715729673353</v>
      </c>
      <c r="O34" s="488">
        <f>ROUND(+M34-N34,3)*100</f>
        <v>1.5</v>
      </c>
      <c r="P34" s="484">
        <f>P8+P12+P19+P15+P22</f>
        <v>484049</v>
      </c>
      <c r="Q34" s="484">
        <f>Q8+Q12+Q19+Q15+Q22</f>
        <v>412825</v>
      </c>
      <c r="R34" s="485">
        <f>(P34-Q34)/Q34</f>
        <v>0.17252831102767516</v>
      </c>
      <c r="S34" s="484">
        <f>S8+S12+S19+S15+S22</f>
        <v>769609</v>
      </c>
      <c r="T34" s="484">
        <f>T8+T12+T19+T15+T22</f>
        <v>672061</v>
      </c>
      <c r="U34" s="485">
        <f>(S34-T34)/T34</f>
        <v>0.14514753869068434</v>
      </c>
      <c r="V34" s="484">
        <f>V8+V12+V19+V15+V22</f>
        <v>975149</v>
      </c>
      <c r="W34" s="484">
        <f>W8+W12+W19+W15+W22</f>
        <v>831870</v>
      </c>
      <c r="X34" s="485">
        <f>(V34-W34)/W34</f>
        <v>0.17223724860855663</v>
      </c>
      <c r="Y34" s="489">
        <f t="shared" si="1"/>
        <v>2.4843231317560082</v>
      </c>
      <c r="Z34" s="490">
        <f t="shared" si="1"/>
        <v>2.4643618912193386</v>
      </c>
    </row>
    <row r="35" spans="1:26" ht="14.4" thickBot="1">
      <c r="A35" s="864" t="s">
        <v>54</v>
      </c>
      <c r="B35" s="865"/>
      <c r="C35" s="491">
        <f>C9+C16</f>
        <v>834079</v>
      </c>
      <c r="D35" s="492">
        <f>D9+D16</f>
        <v>823083</v>
      </c>
      <c r="E35" s="493">
        <f>(C35-D35)/D35</f>
        <v>1.3359527532460275E-2</v>
      </c>
      <c r="F35" s="494">
        <f>F9+F16</f>
        <v>628960</v>
      </c>
      <c r="G35" s="492">
        <f>G9+G16</f>
        <v>608365</v>
      </c>
      <c r="H35" s="493">
        <f>(F35-G35)/G35</f>
        <v>3.385303230790726E-2</v>
      </c>
      <c r="I35" s="494">
        <f>I9+I16</f>
        <v>205119</v>
      </c>
      <c r="J35" s="492">
        <f>J9+J16</f>
        <v>214718</v>
      </c>
      <c r="K35" s="495">
        <f>(I35-J35)/J35</f>
        <v>-4.4705148147803166E-2</v>
      </c>
      <c r="L35" s="496"/>
      <c r="M35" s="497">
        <f t="shared" si="0"/>
        <v>0.76034663927702306</v>
      </c>
      <c r="N35" s="498">
        <f t="shared" si="0"/>
        <v>0.77744515495380306</v>
      </c>
      <c r="O35" s="499">
        <f>ROUND(+M35-N35,3)*100</f>
        <v>-1.7000000000000002</v>
      </c>
      <c r="P35" s="494">
        <f>P9+P16</f>
        <v>1220716</v>
      </c>
      <c r="Q35" s="492">
        <f>Q9+Q16</f>
        <v>1253841</v>
      </c>
      <c r="R35" s="493">
        <f>(P35-Q35)/Q35</f>
        <v>-2.6418820249138449E-2</v>
      </c>
      <c r="S35" s="494">
        <f>S9+S16</f>
        <v>1605473</v>
      </c>
      <c r="T35" s="492">
        <f>T9+T16</f>
        <v>1612771</v>
      </c>
      <c r="U35" s="493">
        <f>(S35-T35)/T35</f>
        <v>-4.5251309702369399E-3</v>
      </c>
      <c r="V35" s="494">
        <f>V9+V16</f>
        <v>2341171</v>
      </c>
      <c r="W35" s="492">
        <f>W9+W16</f>
        <v>2338632</v>
      </c>
      <c r="X35" s="495">
        <f>(V35-W35)/W35</f>
        <v>1.0856774387761733E-3</v>
      </c>
      <c r="Y35" s="500">
        <f t="shared" si="1"/>
        <v>2.8068935916142235</v>
      </c>
      <c r="Z35" s="501">
        <f t="shared" si="1"/>
        <v>2.8413076202521497</v>
      </c>
    </row>
    <row r="36" spans="1:26" ht="4.5" customHeight="1" thickBot="1">
      <c r="A36" s="452"/>
      <c r="B36" s="453"/>
      <c r="C36" s="502"/>
      <c r="D36" s="502"/>
      <c r="E36" s="503"/>
      <c r="F36" s="502"/>
      <c r="G36" s="502"/>
      <c r="H36" s="503"/>
      <c r="I36" s="502"/>
      <c r="J36" s="502"/>
      <c r="K36" s="504"/>
      <c r="L36" s="505"/>
      <c r="M36" s="506"/>
      <c r="N36" s="506"/>
      <c r="O36" s="507"/>
      <c r="P36" s="502"/>
      <c r="Q36" s="502"/>
      <c r="R36" s="503"/>
      <c r="S36" s="502"/>
      <c r="T36" s="502"/>
      <c r="U36" s="503"/>
      <c r="V36" s="502"/>
      <c r="W36" s="502"/>
      <c r="X36" s="503"/>
      <c r="Y36" s="508"/>
      <c r="Z36" s="508"/>
    </row>
    <row r="37" spans="1:26" ht="16.2" thickBot="1">
      <c r="A37" s="853" t="s">
        <v>61</v>
      </c>
      <c r="B37" s="854"/>
      <c r="C37" s="509">
        <f>SUM(C33:C35)</f>
        <v>1444146</v>
      </c>
      <c r="D37" s="509">
        <f>SUM(D33:D35)</f>
        <v>1383618</v>
      </c>
      <c r="E37" s="461">
        <f>(C37-D37)/D37</f>
        <v>4.374617849724418E-2</v>
      </c>
      <c r="F37" s="509">
        <f>SUM(F33:F35)</f>
        <v>936100</v>
      </c>
      <c r="G37" s="509">
        <f>SUM(G33:G35)</f>
        <v>877567</v>
      </c>
      <c r="H37" s="461">
        <f>(F37-G37)/G37</f>
        <v>6.6699180803289099E-2</v>
      </c>
      <c r="I37" s="509">
        <f>SUM(I33:I35)</f>
        <v>508046</v>
      </c>
      <c r="J37" s="509">
        <f>SUM(J33:J35)</f>
        <v>506051</v>
      </c>
      <c r="K37" s="461">
        <f>(I37-J37)/J37</f>
        <v>3.9422904015603173E-3</v>
      </c>
      <c r="L37" s="510"/>
      <c r="M37" s="511">
        <f>P37/S37</f>
        <v>0.67080783069588379</v>
      </c>
      <c r="N37" s="511">
        <f>Q37/T37</f>
        <v>0.67479689606829363</v>
      </c>
      <c r="O37" s="464">
        <f>ROUND(+M37-N37,3)*100</f>
        <v>-0.4</v>
      </c>
      <c r="P37" s="509">
        <f>SUM(P33:P35)</f>
        <v>1921578</v>
      </c>
      <c r="Q37" s="509">
        <f>SUM(Q33:Q35)</f>
        <v>1889212</v>
      </c>
      <c r="R37" s="461">
        <f>(P37-Q37)/Q37</f>
        <v>1.7132010594893533E-2</v>
      </c>
      <c r="S37" s="509">
        <f>SUM(S33:S35)</f>
        <v>2864573</v>
      </c>
      <c r="T37" s="509">
        <f>SUM(T33:T35)</f>
        <v>2799675</v>
      </c>
      <c r="U37" s="461">
        <f>(S37-T37)/T37</f>
        <v>2.3180547742148644E-2</v>
      </c>
      <c r="V37" s="509">
        <f>SUM(V33:V35)</f>
        <v>3770156</v>
      </c>
      <c r="W37" s="509">
        <f>SUM(W33:W35)</f>
        <v>3631974</v>
      </c>
      <c r="X37" s="461">
        <f>(V37-W37)/W37</f>
        <v>3.8045977201378645E-2</v>
      </c>
      <c r="Y37" s="512">
        <f>V37/C37</f>
        <v>2.6106473999166289</v>
      </c>
      <c r="Z37" s="513">
        <f>W37/D37</f>
        <v>2.6249831962290169</v>
      </c>
    </row>
    <row r="38" spans="1:26" ht="11.25" customHeight="1">
      <c r="A38" s="514"/>
      <c r="B38" s="514"/>
      <c r="C38" s="514"/>
      <c r="D38" s="514"/>
      <c r="E38" s="515"/>
      <c r="F38" s="514"/>
      <c r="G38" s="514"/>
      <c r="H38" s="515"/>
      <c r="I38" s="514"/>
      <c r="J38" s="514"/>
      <c r="K38" s="515"/>
      <c r="L38" s="514"/>
      <c r="M38" s="516"/>
      <c r="N38" s="516"/>
      <c r="O38" s="515"/>
      <c r="P38" s="514"/>
      <c r="Q38" s="514"/>
      <c r="R38" s="514"/>
      <c r="S38" s="514"/>
      <c r="T38" s="514"/>
      <c r="U38" s="514"/>
      <c r="V38" s="514"/>
      <c r="W38" s="514"/>
      <c r="X38" s="514"/>
      <c r="Y38" s="514"/>
      <c r="Z38" s="514"/>
    </row>
    <row r="39" spans="1:26">
      <c r="C39" s="517"/>
      <c r="D39" s="517"/>
      <c r="E39" s="517"/>
      <c r="F39" s="517"/>
      <c r="G39" s="517"/>
      <c r="H39" s="517"/>
      <c r="I39" s="517"/>
    </row>
    <row r="40" spans="1:26" ht="23.4" thickBot="1">
      <c r="A40" s="857" t="s">
        <v>64</v>
      </c>
      <c r="B40" s="857"/>
      <c r="C40" s="857"/>
      <c r="D40" s="857"/>
      <c r="E40" s="857"/>
      <c r="F40" s="857"/>
      <c r="G40" s="857"/>
      <c r="H40" s="857"/>
      <c r="I40" s="857"/>
      <c r="J40" s="857"/>
      <c r="K40" s="857"/>
      <c r="L40" s="857"/>
      <c r="M40" s="857"/>
      <c r="N40" s="857"/>
      <c r="O40" s="857"/>
      <c r="P40" s="857"/>
      <c r="Q40" s="857"/>
      <c r="R40" s="857"/>
      <c r="S40" s="857"/>
      <c r="T40" s="857"/>
      <c r="U40" s="857"/>
      <c r="V40" s="857"/>
      <c r="W40" s="857"/>
      <c r="X40" s="857"/>
      <c r="Y40" s="857"/>
      <c r="Z40" s="857"/>
    </row>
    <row r="41" spans="1:26" ht="13.8">
      <c r="A41" s="414"/>
      <c r="B41" s="415"/>
      <c r="C41" s="848" t="s">
        <v>38</v>
      </c>
      <c r="D41" s="848"/>
      <c r="E41" s="416" t="s">
        <v>39</v>
      </c>
      <c r="F41" s="848" t="s">
        <v>40</v>
      </c>
      <c r="G41" s="848"/>
      <c r="H41" s="416" t="s">
        <v>39</v>
      </c>
      <c r="I41" s="848" t="s">
        <v>41</v>
      </c>
      <c r="J41" s="848"/>
      <c r="K41" s="417" t="s">
        <v>39</v>
      </c>
      <c r="L41" s="418"/>
      <c r="M41" s="849" t="s">
        <v>42</v>
      </c>
      <c r="N41" s="849"/>
      <c r="O41" s="416" t="s">
        <v>43</v>
      </c>
      <c r="P41" s="848" t="s">
        <v>44</v>
      </c>
      <c r="Q41" s="848"/>
      <c r="R41" s="416" t="s">
        <v>39</v>
      </c>
      <c r="S41" s="848" t="s">
        <v>45</v>
      </c>
      <c r="T41" s="848"/>
      <c r="U41" s="416" t="s">
        <v>39</v>
      </c>
      <c r="V41" s="848" t="s">
        <v>46</v>
      </c>
      <c r="W41" s="848"/>
      <c r="X41" s="416" t="s">
        <v>39</v>
      </c>
      <c r="Y41" s="850" t="s">
        <v>47</v>
      </c>
      <c r="Z41" s="851"/>
    </row>
    <row r="42" spans="1:26" ht="14.4" thickBot="1">
      <c r="A42" s="866" t="s">
        <v>48</v>
      </c>
      <c r="B42" s="867"/>
      <c r="C42" s="421">
        <v>2015</v>
      </c>
      <c r="D42" s="421">
        <v>2014</v>
      </c>
      <c r="E42" s="422" t="s">
        <v>50</v>
      </c>
      <c r="F42" s="421">
        <v>2015</v>
      </c>
      <c r="G42" s="421">
        <v>2014</v>
      </c>
      <c r="H42" s="422" t="s">
        <v>50</v>
      </c>
      <c r="I42" s="421">
        <v>2015</v>
      </c>
      <c r="J42" s="421">
        <v>2014</v>
      </c>
      <c r="K42" s="422" t="s">
        <v>50</v>
      </c>
      <c r="L42" s="423"/>
      <c r="M42" s="421">
        <v>2015</v>
      </c>
      <c r="N42" s="421">
        <v>2014</v>
      </c>
      <c r="O42" s="422" t="s">
        <v>50</v>
      </c>
      <c r="P42" s="421">
        <v>2015</v>
      </c>
      <c r="Q42" s="421">
        <v>2014</v>
      </c>
      <c r="R42" s="422" t="s">
        <v>50</v>
      </c>
      <c r="S42" s="421">
        <v>2015</v>
      </c>
      <c r="T42" s="421">
        <v>2014</v>
      </c>
      <c r="U42" s="422" t="s">
        <v>50</v>
      </c>
      <c r="V42" s="421">
        <v>2015</v>
      </c>
      <c r="W42" s="421">
        <v>2014</v>
      </c>
      <c r="X42" s="422" t="s">
        <v>50</v>
      </c>
      <c r="Y42" s="421">
        <v>2015</v>
      </c>
      <c r="Z42" s="426">
        <v>2014</v>
      </c>
    </row>
    <row r="43" spans="1:26" s="521" customFormat="1" ht="13.8">
      <c r="A43" s="868" t="s">
        <v>51</v>
      </c>
      <c r="B43" s="869"/>
      <c r="C43" s="502">
        <f>C10</f>
        <v>826460</v>
      </c>
      <c r="D43" s="518">
        <f>D10</f>
        <v>767175</v>
      </c>
      <c r="E43" s="503">
        <f>(C43-D43)/D43</f>
        <v>7.7277022843549384E-2</v>
      </c>
      <c r="F43" s="502">
        <f>F10</f>
        <v>668706</v>
      </c>
      <c r="G43" s="518">
        <f>G10</f>
        <v>620317</v>
      </c>
      <c r="H43" s="503">
        <f>(F43-G43)/G43</f>
        <v>7.8006890025583697E-2</v>
      </c>
      <c r="I43" s="502">
        <f>I10</f>
        <v>157754</v>
      </c>
      <c r="J43" s="518">
        <f>J10</f>
        <v>146858</v>
      </c>
      <c r="K43" s="503">
        <f>(I43-J43)/J43</f>
        <v>7.4194119489574967E-2</v>
      </c>
      <c r="L43" s="480"/>
      <c r="M43" s="506">
        <f t="shared" ref="M43:N47" si="2">P43/S43</f>
        <v>0.7571468581578894</v>
      </c>
      <c r="N43" s="519">
        <f t="shared" si="2"/>
        <v>0.77656973962299158</v>
      </c>
      <c r="O43" s="507">
        <f>ROUND(+M43-N43,3)*100</f>
        <v>-1.9</v>
      </c>
      <c r="P43" s="502">
        <f>P10</f>
        <v>1200314</v>
      </c>
      <c r="Q43" s="518">
        <f>Q10</f>
        <v>1163675</v>
      </c>
      <c r="R43" s="503">
        <f>(P43-Q43)/Q43</f>
        <v>3.1485595204846714E-2</v>
      </c>
      <c r="S43" s="502">
        <f>S10</f>
        <v>1585312</v>
      </c>
      <c r="T43" s="518">
        <f>T10</f>
        <v>1498481</v>
      </c>
      <c r="U43" s="503">
        <f>(S43-T43)/T43</f>
        <v>5.7946013329498336E-2</v>
      </c>
      <c r="V43" s="502">
        <f>V10</f>
        <v>2170441</v>
      </c>
      <c r="W43" s="518">
        <f>W10</f>
        <v>2035380</v>
      </c>
      <c r="X43" s="503">
        <f>(V43-W43)/W43</f>
        <v>6.6356650846524978E-2</v>
      </c>
      <c r="Y43" s="508">
        <f t="shared" ref="Y43:Z47" si="3">V43/C43</f>
        <v>2.6261900152457471</v>
      </c>
      <c r="Z43" s="520">
        <f t="shared" si="3"/>
        <v>2.6530843679734089</v>
      </c>
    </row>
    <row r="44" spans="1:26" s="521" customFormat="1" ht="13.8">
      <c r="A44" s="870" t="s">
        <v>56</v>
      </c>
      <c r="B44" s="871"/>
      <c r="C44" s="522">
        <f>C13</f>
        <v>188352</v>
      </c>
      <c r="D44" s="523">
        <f>D13</f>
        <v>196975</v>
      </c>
      <c r="E44" s="524">
        <f>(C44-D44)/D44</f>
        <v>-4.3777129077294072E-2</v>
      </c>
      <c r="F44" s="522">
        <f>F13</f>
        <v>47661</v>
      </c>
      <c r="G44" s="523">
        <f>G13</f>
        <v>46896</v>
      </c>
      <c r="H44" s="524">
        <f>(F44-G44)/G44</f>
        <v>1.6312691914022518E-2</v>
      </c>
      <c r="I44" s="522">
        <f>I13</f>
        <v>140691</v>
      </c>
      <c r="J44" s="523">
        <f>J13</f>
        <v>150079</v>
      </c>
      <c r="K44" s="524">
        <f>(I44-J44)/J44</f>
        <v>-6.255372170656788E-2</v>
      </c>
      <c r="L44" s="480"/>
      <c r="M44" s="525">
        <f t="shared" si="2"/>
        <v>0.49513010844817418</v>
      </c>
      <c r="N44" s="526">
        <f t="shared" si="2"/>
        <v>0.45288620201940832</v>
      </c>
      <c r="O44" s="527">
        <f>ROUND(+M44-N44,3)*100</f>
        <v>4.2</v>
      </c>
      <c r="P44" s="522">
        <f>P13</f>
        <v>185500</v>
      </c>
      <c r="Q44" s="523">
        <f>Q13</f>
        <v>184437</v>
      </c>
      <c r="R44" s="524">
        <f>(P44-Q44)/Q44</f>
        <v>5.7634856346611583E-3</v>
      </c>
      <c r="S44" s="522">
        <f>S13</f>
        <v>374649</v>
      </c>
      <c r="T44" s="523">
        <f>T13</f>
        <v>407248</v>
      </c>
      <c r="U44" s="524">
        <f>(S44-T44)/T44</f>
        <v>-8.0047047499312463E-2</v>
      </c>
      <c r="V44" s="522">
        <f>V13</f>
        <v>418298</v>
      </c>
      <c r="W44" s="523">
        <f>W13</f>
        <v>427924</v>
      </c>
      <c r="X44" s="524">
        <f>(V44-W44)/W44</f>
        <v>-2.2494648582458567E-2</v>
      </c>
      <c r="Y44" s="528">
        <f t="shared" si="3"/>
        <v>2.2208312096500169</v>
      </c>
      <c r="Z44" s="529">
        <f t="shared" si="3"/>
        <v>2.1724787409569744</v>
      </c>
    </row>
    <row r="45" spans="1:26" s="521" customFormat="1" ht="13.8">
      <c r="A45" s="870" t="s">
        <v>57</v>
      </c>
      <c r="B45" s="871"/>
      <c r="C45" s="522">
        <f>C17</f>
        <v>278724</v>
      </c>
      <c r="D45" s="523">
        <f>D17</f>
        <v>279888</v>
      </c>
      <c r="E45" s="524">
        <f>(C45-D45)/D45</f>
        <v>-4.158806379694735E-3</v>
      </c>
      <c r="F45" s="522">
        <f>F17</f>
        <v>152006</v>
      </c>
      <c r="G45" s="523">
        <f>G17</f>
        <v>150051</v>
      </c>
      <c r="H45" s="524">
        <f>(F45-G45)/G45</f>
        <v>1.3028903506141245E-2</v>
      </c>
      <c r="I45" s="522">
        <f>I17</f>
        <v>126718</v>
      </c>
      <c r="J45" s="523">
        <f>J17</f>
        <v>129837</v>
      </c>
      <c r="K45" s="524">
        <f>(I45-J45)/J45</f>
        <v>-2.4022428121413773E-2</v>
      </c>
      <c r="L45" s="480"/>
      <c r="M45" s="525">
        <f t="shared" si="2"/>
        <v>0.63446416043030873</v>
      </c>
      <c r="N45" s="526">
        <f t="shared" si="2"/>
        <v>0.65236207047380668</v>
      </c>
      <c r="O45" s="527">
        <f>ROUND(+M45-N45,3)*100</f>
        <v>-1.7999999999999998</v>
      </c>
      <c r="P45" s="522">
        <f>P17</f>
        <v>347260</v>
      </c>
      <c r="Q45" s="523">
        <f>Q17</f>
        <v>365403</v>
      </c>
      <c r="R45" s="524">
        <f>(P45-Q45)/Q45</f>
        <v>-4.9652028034799935E-2</v>
      </c>
      <c r="S45" s="522">
        <f>S17</f>
        <v>547328</v>
      </c>
      <c r="T45" s="523">
        <f>T17</f>
        <v>560123</v>
      </c>
      <c r="U45" s="524">
        <f>(S45-T45)/T45</f>
        <v>-2.284319694067196E-2</v>
      </c>
      <c r="V45" s="522">
        <f>V17</f>
        <v>793757</v>
      </c>
      <c r="W45" s="523">
        <f>W17</f>
        <v>812166</v>
      </c>
      <c r="X45" s="524">
        <f>(V45-W45)/W45</f>
        <v>-2.2666548464230218E-2</v>
      </c>
      <c r="Y45" s="528">
        <f t="shared" si="3"/>
        <v>2.8478243710624129</v>
      </c>
      <c r="Z45" s="529">
        <f t="shared" si="3"/>
        <v>2.9017535585662837</v>
      </c>
    </row>
    <row r="46" spans="1:26" s="521" customFormat="1" ht="13.8">
      <c r="A46" s="870" t="s">
        <v>58</v>
      </c>
      <c r="B46" s="871"/>
      <c r="C46" s="522">
        <f>C20</f>
        <v>84523</v>
      </c>
      <c r="D46" s="523">
        <f>D20</f>
        <v>85591</v>
      </c>
      <c r="E46" s="524">
        <f>(C46-D46)/D46</f>
        <v>-1.2477947447745674E-2</v>
      </c>
      <c r="F46" s="522">
        <f>F20</f>
        <v>30527</v>
      </c>
      <c r="G46" s="523">
        <f>G20</f>
        <v>30979</v>
      </c>
      <c r="H46" s="524">
        <f>(F46-G46)/G46</f>
        <v>-1.4590529068078376E-2</v>
      </c>
      <c r="I46" s="522">
        <f>I20</f>
        <v>53996</v>
      </c>
      <c r="J46" s="523">
        <f>J20</f>
        <v>54612</v>
      </c>
      <c r="K46" s="524">
        <f>(I46-J46)/J46</f>
        <v>-1.1279572255182011E-2</v>
      </c>
      <c r="L46" s="480"/>
      <c r="M46" s="525">
        <f t="shared" si="2"/>
        <v>0.46895104013651945</v>
      </c>
      <c r="N46" s="526">
        <f t="shared" si="2"/>
        <v>0.45956313809530436</v>
      </c>
      <c r="O46" s="527">
        <f>ROUND(+M46-N46,3)*100</f>
        <v>0.89999999999999991</v>
      </c>
      <c r="P46" s="522">
        <f>P20</f>
        <v>96731</v>
      </c>
      <c r="Q46" s="523">
        <f>Q20</f>
        <v>99074</v>
      </c>
      <c r="R46" s="524">
        <f>(P46-Q46)/Q46</f>
        <v>-2.3648989644104407E-2</v>
      </c>
      <c r="S46" s="522">
        <f>S20</f>
        <v>206271</v>
      </c>
      <c r="T46" s="523">
        <f>T20</f>
        <v>215583</v>
      </c>
      <c r="U46" s="524">
        <f>(S46-T46)/T46</f>
        <v>-4.3194500494009268E-2</v>
      </c>
      <c r="V46" s="522">
        <f>V20</f>
        <v>188176</v>
      </c>
      <c r="W46" s="523">
        <f>W20</f>
        <v>189837</v>
      </c>
      <c r="X46" s="524">
        <f>(V46-W46)/W46</f>
        <v>-8.7496115088207243E-3</v>
      </c>
      <c r="Y46" s="528">
        <f t="shared" si="3"/>
        <v>2.2263289282207208</v>
      </c>
      <c r="Z46" s="529">
        <f t="shared" si="3"/>
        <v>2.2179551588367934</v>
      </c>
    </row>
    <row r="47" spans="1:26" s="521" customFormat="1" ht="14.4" thickBot="1">
      <c r="A47" s="872" t="s">
        <v>60</v>
      </c>
      <c r="B47" s="873"/>
      <c r="C47" s="530">
        <f>C23</f>
        <v>66087</v>
      </c>
      <c r="D47" s="531">
        <f>D23</f>
        <v>53989</v>
      </c>
      <c r="E47" s="532">
        <f>(C47-D47)/D47</f>
        <v>0.22408268350960381</v>
      </c>
      <c r="F47" s="530">
        <f>F23</f>
        <v>37200</v>
      </c>
      <c r="G47" s="531">
        <f>G23</f>
        <v>29324</v>
      </c>
      <c r="H47" s="532">
        <f>(F47-G47)/G47</f>
        <v>0.26858545900968489</v>
      </c>
      <c r="I47" s="530">
        <f>I23</f>
        <v>28887</v>
      </c>
      <c r="J47" s="531">
        <f>J23</f>
        <v>24665</v>
      </c>
      <c r="K47" s="532">
        <f>(I47-J47)/J47</f>
        <v>0.17117372795459151</v>
      </c>
      <c r="L47" s="496"/>
      <c r="M47" s="533">
        <f t="shared" si="2"/>
        <v>0.60771589200929721</v>
      </c>
      <c r="N47" s="534">
        <f t="shared" si="2"/>
        <v>0.6480294316644114</v>
      </c>
      <c r="O47" s="535">
        <f>ROUND(+M47-N47,3)*100</f>
        <v>-4</v>
      </c>
      <c r="P47" s="530">
        <f>P23</f>
        <v>91773</v>
      </c>
      <c r="Q47" s="531">
        <f>Q23</f>
        <v>76623</v>
      </c>
      <c r="R47" s="532">
        <f>(P47-Q47)/Q47</f>
        <v>0.19772131083356173</v>
      </c>
      <c r="S47" s="530">
        <f>S23</f>
        <v>151013</v>
      </c>
      <c r="T47" s="531">
        <f>T23</f>
        <v>118240</v>
      </c>
      <c r="U47" s="532">
        <f>(S47-T47)/T47</f>
        <v>0.2771735453315291</v>
      </c>
      <c r="V47" s="530">
        <f>V23</f>
        <v>199484</v>
      </c>
      <c r="W47" s="531">
        <f>W23</f>
        <v>166667</v>
      </c>
      <c r="X47" s="532">
        <f>(V47-W47)/W47</f>
        <v>0.19690160619678759</v>
      </c>
      <c r="Y47" s="536">
        <f t="shared" si="3"/>
        <v>3.0185059088776915</v>
      </c>
      <c r="Z47" s="537">
        <f t="shared" si="3"/>
        <v>3.0870547704161959</v>
      </c>
    </row>
    <row r="48" spans="1:26" ht="4.5" customHeight="1" thickBot="1">
      <c r="A48" s="452"/>
      <c r="B48" s="453"/>
      <c r="C48" s="502"/>
      <c r="D48" s="502"/>
      <c r="E48" s="503"/>
      <c r="F48" s="502"/>
      <c r="G48" s="502"/>
      <c r="H48" s="503"/>
      <c r="I48" s="502"/>
      <c r="J48" s="502"/>
      <c r="K48" s="504"/>
      <c r="L48" s="505"/>
      <c r="M48" s="506"/>
      <c r="N48" s="506"/>
      <c r="O48" s="507"/>
      <c r="P48" s="502"/>
      <c r="Q48" s="502"/>
      <c r="R48" s="503"/>
      <c r="S48" s="502"/>
      <c r="T48" s="502"/>
      <c r="U48" s="503"/>
      <c r="V48" s="502"/>
      <c r="W48" s="502"/>
      <c r="X48" s="503"/>
      <c r="Y48" s="508"/>
      <c r="Z48" s="508"/>
    </row>
    <row r="49" spans="1:26" ht="16.2" thickBot="1">
      <c r="A49" s="853" t="s">
        <v>61</v>
      </c>
      <c r="B49" s="854"/>
      <c r="C49" s="509">
        <f>SUM(C43:C47)</f>
        <v>1444146</v>
      </c>
      <c r="D49" s="509">
        <f>SUM(D43:D47)</f>
        <v>1383618</v>
      </c>
      <c r="E49" s="461">
        <f>(C49-D49)/D49</f>
        <v>4.374617849724418E-2</v>
      </c>
      <c r="F49" s="509">
        <f>SUM(F43:F47)</f>
        <v>936100</v>
      </c>
      <c r="G49" s="509">
        <f>SUM(G43:G47)</f>
        <v>877567</v>
      </c>
      <c r="H49" s="461">
        <f>(F49-G49)/G49</f>
        <v>6.6699180803289099E-2</v>
      </c>
      <c r="I49" s="509">
        <f>SUM(I43:I47)</f>
        <v>508046</v>
      </c>
      <c r="J49" s="509">
        <f>SUM(J43:J47)</f>
        <v>506051</v>
      </c>
      <c r="K49" s="461">
        <f>(I49-J49)/J49</f>
        <v>3.9422904015603173E-3</v>
      </c>
      <c r="L49" s="510"/>
      <c r="M49" s="511">
        <f>P49/S49</f>
        <v>0.67080783069588379</v>
      </c>
      <c r="N49" s="511">
        <f>Q49/T49</f>
        <v>0.67479689606829363</v>
      </c>
      <c r="O49" s="464">
        <f>ROUND(+M49-N49,3)*100</f>
        <v>-0.4</v>
      </c>
      <c r="P49" s="509">
        <f>SUM(P43:P47)</f>
        <v>1921578</v>
      </c>
      <c r="Q49" s="509">
        <f>SUM(Q43:Q47)</f>
        <v>1889212</v>
      </c>
      <c r="R49" s="461">
        <f>(P49-Q49)/Q49</f>
        <v>1.7132010594893533E-2</v>
      </c>
      <c r="S49" s="509">
        <f>SUM(S43:S47)</f>
        <v>2864573</v>
      </c>
      <c r="T49" s="509">
        <f>SUM(T43:T47)</f>
        <v>2799675</v>
      </c>
      <c r="U49" s="461">
        <f>(S49-T49)/T49</f>
        <v>2.3180547742148644E-2</v>
      </c>
      <c r="V49" s="509">
        <f>SUM(V43:V47)</f>
        <v>3770156</v>
      </c>
      <c r="W49" s="509">
        <f>SUM(W43:W47)</f>
        <v>3631974</v>
      </c>
      <c r="X49" s="461">
        <f>(V49-W49)/W49</f>
        <v>3.8045977201378645E-2</v>
      </c>
      <c r="Y49" s="512">
        <f>V49/C49</f>
        <v>2.6106473999166289</v>
      </c>
      <c r="Z49" s="513">
        <f>W49/D49</f>
        <v>2.6249831962290169</v>
      </c>
    </row>
    <row r="50" spans="1:26" ht="11.25" customHeight="1">
      <c r="A50" s="514"/>
      <c r="B50" s="514"/>
      <c r="C50" s="514"/>
      <c r="D50" s="514"/>
      <c r="E50" s="515"/>
      <c r="F50" s="514"/>
      <c r="G50" s="514"/>
      <c r="H50" s="515"/>
      <c r="I50" s="514"/>
      <c r="J50" s="514"/>
      <c r="K50" s="515"/>
      <c r="L50" s="514"/>
      <c r="M50" s="516"/>
      <c r="N50" s="516"/>
      <c r="O50" s="515"/>
      <c r="P50" s="514"/>
      <c r="Q50" s="514"/>
      <c r="R50" s="514"/>
      <c r="S50" s="514"/>
      <c r="T50" s="514"/>
      <c r="U50" s="514"/>
      <c r="V50" s="514"/>
      <c r="W50" s="514"/>
      <c r="X50" s="514"/>
      <c r="Y50" s="514"/>
      <c r="Z50" s="514"/>
    </row>
    <row r="51" spans="1:26">
      <c r="A51" s="538" t="s">
        <v>65</v>
      </c>
      <c r="C51" s="517"/>
      <c r="D51" s="517"/>
    </row>
    <row r="52" spans="1:26">
      <c r="A52" s="538" t="s">
        <v>66</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sqref="A1:E1"/>
    </sheetView>
  </sheetViews>
  <sheetFormatPr defaultColWidth="9.109375" defaultRowHeight="13.2"/>
  <cols>
    <col min="1" max="1" width="26.109375" style="408" customWidth="1"/>
    <col min="2" max="2" width="30.33203125" style="408" bestFit="1" customWidth="1"/>
    <col min="3" max="4" width="22.5546875" style="408" bestFit="1" customWidth="1"/>
    <col min="5" max="5" width="15.5546875" style="586" bestFit="1" customWidth="1"/>
    <col min="6" max="16384" width="9.109375" style="408"/>
  </cols>
  <sheetData>
    <row r="1" spans="1:5" ht="20.399999999999999" thickBot="1">
      <c r="A1" s="879" t="s">
        <v>69</v>
      </c>
      <c r="B1" s="879"/>
      <c r="C1" s="879"/>
      <c r="D1" s="879"/>
      <c r="E1" s="879"/>
    </row>
    <row r="2" spans="1:5" s="111" customFormat="1" ht="16.2" customHeight="1">
      <c r="A2" s="880" t="s">
        <v>48</v>
      </c>
      <c r="B2" s="539" t="s">
        <v>70</v>
      </c>
      <c r="C2" s="876" t="s">
        <v>71</v>
      </c>
      <c r="D2" s="876"/>
      <c r="E2" s="882" t="s">
        <v>72</v>
      </c>
    </row>
    <row r="3" spans="1:5" s="543" customFormat="1" ht="16.8" thickBot="1">
      <c r="A3" s="881"/>
      <c r="B3" s="540" t="s">
        <v>73</v>
      </c>
      <c r="C3" s="541" t="s">
        <v>74</v>
      </c>
      <c r="D3" s="542" t="s">
        <v>75</v>
      </c>
      <c r="E3" s="883"/>
    </row>
    <row r="4" spans="1:5" ht="13.2" customHeight="1">
      <c r="A4" s="884" t="s">
        <v>76</v>
      </c>
      <c r="B4" s="544" t="s">
        <v>52</v>
      </c>
      <c r="C4" s="545">
        <v>137.4795</v>
      </c>
      <c r="D4" s="546">
        <v>142.24052631578951</v>
      </c>
      <c r="E4" s="547">
        <v>-3.3471658458430538E-2</v>
      </c>
    </row>
    <row r="5" spans="1:5" ht="13.2" customHeight="1">
      <c r="A5" s="885"/>
      <c r="B5" s="548" t="s">
        <v>53</v>
      </c>
      <c r="C5" s="549">
        <v>149.76428571428571</v>
      </c>
      <c r="D5" s="550">
        <v>148.66499999999999</v>
      </c>
      <c r="E5" s="551">
        <v>7.3943814232382424E-3</v>
      </c>
    </row>
    <row r="6" spans="1:5" ht="13.2" customHeight="1">
      <c r="A6" s="885"/>
      <c r="B6" s="548" t="s">
        <v>54</v>
      </c>
      <c r="C6" s="549">
        <v>232.82333333333335</v>
      </c>
      <c r="D6" s="550">
        <v>224.87266666666662</v>
      </c>
      <c r="E6" s="551">
        <v>3.5356305346136936E-2</v>
      </c>
    </row>
    <row r="7" spans="1:5" s="384" customFormat="1" ht="14.4" thickBot="1">
      <c r="A7" s="886"/>
      <c r="B7" s="552" t="s">
        <v>55</v>
      </c>
      <c r="C7" s="553">
        <v>173.57833333333332</v>
      </c>
      <c r="D7" s="554">
        <v>174.19125000000003</v>
      </c>
      <c r="E7" s="555">
        <v>-3.5186421055403527E-3</v>
      </c>
    </row>
    <row r="8" spans="1:5" ht="13.2" customHeight="1">
      <c r="A8" s="887" t="s">
        <v>56</v>
      </c>
      <c r="B8" s="556" t="s">
        <v>52</v>
      </c>
      <c r="C8" s="557">
        <v>121.49136363636362</v>
      </c>
      <c r="D8" s="546">
        <v>123.73958333333337</v>
      </c>
      <c r="E8" s="558">
        <v>-1.8168961268549243E-2</v>
      </c>
    </row>
    <row r="9" spans="1:5" ht="13.2" customHeight="1">
      <c r="A9" s="885"/>
      <c r="B9" s="548" t="s">
        <v>53</v>
      </c>
      <c r="C9" s="549">
        <v>142.51</v>
      </c>
      <c r="D9" s="550">
        <v>136.51428571428571</v>
      </c>
      <c r="E9" s="551">
        <v>4.3920050230221851E-2</v>
      </c>
    </row>
    <row r="10" spans="1:5" s="384" customFormat="1" ht="14.4" thickBot="1">
      <c r="A10" s="888"/>
      <c r="B10" s="559" t="s">
        <v>55</v>
      </c>
      <c r="C10" s="560">
        <v>126.56482758620692</v>
      </c>
      <c r="D10" s="561">
        <v>126.62419354838713</v>
      </c>
      <c r="E10" s="562">
        <v>-4.6883585606034546E-4</v>
      </c>
    </row>
    <row r="11" spans="1:5" ht="13.2" customHeight="1">
      <c r="A11" s="887" t="s">
        <v>57</v>
      </c>
      <c r="B11" s="556" t="s">
        <v>52</v>
      </c>
      <c r="C11" s="557">
        <v>82.323999999999998</v>
      </c>
      <c r="D11" s="546">
        <v>79.573999999999998</v>
      </c>
      <c r="E11" s="558">
        <v>3.455902681780481E-2</v>
      </c>
    </row>
    <row r="12" spans="1:5" ht="13.2" customHeight="1">
      <c r="A12" s="885"/>
      <c r="B12" s="548" t="s">
        <v>53</v>
      </c>
      <c r="C12" s="549">
        <v>296.8</v>
      </c>
      <c r="D12" s="550">
        <v>304.98599999999999</v>
      </c>
      <c r="E12" s="551">
        <v>-2.6840576288747611E-2</v>
      </c>
    </row>
    <row r="13" spans="1:5" ht="13.2" customHeight="1">
      <c r="A13" s="885"/>
      <c r="B13" s="548" t="s">
        <v>54</v>
      </c>
      <c r="C13" s="549">
        <v>213.50666666666666</v>
      </c>
      <c r="D13" s="550">
        <v>210.81666666666663</v>
      </c>
      <c r="E13" s="551">
        <v>1.2759901968535188E-2</v>
      </c>
    </row>
    <row r="14" spans="1:5" s="384" customFormat="1" ht="14.4" thickBot="1">
      <c r="A14" s="888"/>
      <c r="B14" s="559" t="s">
        <v>55</v>
      </c>
      <c r="C14" s="560">
        <v>195.08769230769229</v>
      </c>
      <c r="D14" s="561">
        <v>196.55769230769232</v>
      </c>
      <c r="E14" s="562">
        <v>-7.4787202817729586E-3</v>
      </c>
    </row>
    <row r="15" spans="1:5" ht="13.2" customHeight="1">
      <c r="A15" s="884" t="s">
        <v>58</v>
      </c>
      <c r="B15" s="544" t="s">
        <v>52</v>
      </c>
      <c r="C15" s="545">
        <v>99.534999999999997</v>
      </c>
      <c r="D15" s="563">
        <v>89.971999999999994</v>
      </c>
      <c r="E15" s="547">
        <v>0.10628862312719516</v>
      </c>
    </row>
    <row r="16" spans="1:5" ht="13.2" customHeight="1">
      <c r="A16" s="885"/>
      <c r="B16" s="548" t="s">
        <v>59</v>
      </c>
      <c r="C16" s="549">
        <v>121.29250000000002</v>
      </c>
      <c r="D16" s="550">
        <v>119.92749999999999</v>
      </c>
      <c r="E16" s="551">
        <v>1.1381876550416071E-2</v>
      </c>
    </row>
    <row r="17" spans="1:5" s="384" customFormat="1" ht="14.4" thickBot="1">
      <c r="A17" s="886"/>
      <c r="B17" s="552" t="s">
        <v>55</v>
      </c>
      <c r="C17" s="553">
        <v>106.78749999999998</v>
      </c>
      <c r="D17" s="554">
        <v>98.530714285714296</v>
      </c>
      <c r="E17" s="555">
        <v>8.379910542760384E-2</v>
      </c>
    </row>
    <row r="18" spans="1:5" ht="13.2" customHeight="1">
      <c r="A18" s="887" t="s">
        <v>60</v>
      </c>
      <c r="B18" s="556" t="s">
        <v>52</v>
      </c>
      <c r="C18" s="557">
        <v>259.02199999999999</v>
      </c>
      <c r="D18" s="546">
        <v>102.19800000000001</v>
      </c>
      <c r="E18" s="558">
        <v>1.5345114385800112</v>
      </c>
    </row>
    <row r="19" spans="1:5" ht="13.2" customHeight="1">
      <c r="A19" s="889"/>
      <c r="B19" s="548" t="s">
        <v>53</v>
      </c>
      <c r="C19" s="564">
        <v>521.22749999999996</v>
      </c>
      <c r="D19" s="565">
        <v>791.23666666666657</v>
      </c>
      <c r="E19" s="566">
        <v>-0.34124956292049152</v>
      </c>
    </row>
    <row r="20" spans="1:5" s="384" customFormat="1" ht="14.4" thickBot="1">
      <c r="A20" s="888"/>
      <c r="B20" s="559" t="s">
        <v>55</v>
      </c>
      <c r="C20" s="560">
        <v>375.5577777777778</v>
      </c>
      <c r="D20" s="561">
        <v>360.58749999999998</v>
      </c>
      <c r="E20" s="562">
        <v>4.1516352557362149E-2</v>
      </c>
    </row>
    <row r="21" spans="1:5" s="111" customFormat="1" ht="16.8" thickBot="1">
      <c r="A21" s="890" t="s">
        <v>77</v>
      </c>
      <c r="B21" s="891"/>
      <c r="C21" s="567">
        <v>172.93600000000004</v>
      </c>
      <c r="D21" s="568">
        <v>167.09792452830183</v>
      </c>
      <c r="E21" s="569">
        <v>3.4938048980431194E-2</v>
      </c>
    </row>
    <row r="23" spans="1:5" ht="20.399999999999999" thickBot="1">
      <c r="A23" s="892" t="s">
        <v>78</v>
      </c>
      <c r="B23" s="892"/>
      <c r="C23" s="892"/>
      <c r="D23" s="892"/>
      <c r="E23" s="892"/>
    </row>
    <row r="24" spans="1:5" s="111" customFormat="1" ht="15.75" customHeight="1">
      <c r="A24" s="874" t="s">
        <v>79</v>
      </c>
      <c r="B24" s="570" t="s">
        <v>70</v>
      </c>
      <c r="C24" s="876" t="s">
        <v>71</v>
      </c>
      <c r="D24" s="876"/>
      <c r="E24" s="877" t="s">
        <v>72</v>
      </c>
    </row>
    <row r="25" spans="1:5" s="111" customFormat="1" ht="16.8" thickBot="1">
      <c r="A25" s="875"/>
      <c r="B25" s="571" t="s">
        <v>73</v>
      </c>
      <c r="C25" s="541" t="s">
        <v>74</v>
      </c>
      <c r="D25" s="542" t="s">
        <v>75</v>
      </c>
      <c r="E25" s="878"/>
    </row>
    <row r="26" spans="1:5" ht="13.2" customHeight="1">
      <c r="A26" s="887" t="s">
        <v>80</v>
      </c>
      <c r="B26" s="556" t="s">
        <v>52</v>
      </c>
      <c r="C26" s="557">
        <v>137.4795</v>
      </c>
      <c r="D26" s="546">
        <v>142.24052631578951</v>
      </c>
      <c r="E26" s="572">
        <v>-3.3471658458430538E-2</v>
      </c>
    </row>
    <row r="27" spans="1:5" ht="13.2" customHeight="1">
      <c r="A27" s="885"/>
      <c r="B27" s="548" t="s">
        <v>53</v>
      </c>
      <c r="C27" s="549">
        <v>148.4025</v>
      </c>
      <c r="D27" s="550">
        <v>148.24285714285716</v>
      </c>
      <c r="E27" s="573">
        <v>1.0769008383924958E-3</v>
      </c>
    </row>
    <row r="28" spans="1:5" ht="13.2" customHeight="1">
      <c r="A28" s="885"/>
      <c r="B28" s="548" t="s">
        <v>54</v>
      </c>
      <c r="C28" s="549">
        <v>232.82333333333335</v>
      </c>
      <c r="D28" s="550">
        <v>224.87266666666662</v>
      </c>
      <c r="E28" s="573">
        <v>3.5356305346136936E-2</v>
      </c>
    </row>
    <row r="29" spans="1:5" s="384" customFormat="1" ht="14.4" thickBot="1">
      <c r="A29" s="888"/>
      <c r="B29" s="559" t="s">
        <v>55</v>
      </c>
      <c r="C29" s="560">
        <v>172.77116279069764</v>
      </c>
      <c r="D29" s="561">
        <v>173.49658536585366</v>
      </c>
      <c r="E29" s="574">
        <v>-4.1811922328402751E-3</v>
      </c>
    </row>
    <row r="30" spans="1:5" ht="13.2" customHeight="1">
      <c r="A30" s="887" t="s">
        <v>81</v>
      </c>
      <c r="B30" s="556" t="s">
        <v>52</v>
      </c>
      <c r="C30" s="557">
        <v>129.39550000000003</v>
      </c>
      <c r="D30" s="546">
        <v>108.59840909090912</v>
      </c>
      <c r="E30" s="572">
        <v>0.19150456330977558</v>
      </c>
    </row>
    <row r="31" spans="1:5" ht="13.2" customHeight="1">
      <c r="A31" s="885"/>
      <c r="B31" s="548" t="s">
        <v>53</v>
      </c>
      <c r="C31" s="549">
        <v>263.17</v>
      </c>
      <c r="D31" s="550">
        <v>294.71588235294109</v>
      </c>
      <c r="E31" s="573">
        <v>-0.10703828413007911</v>
      </c>
    </row>
    <row r="32" spans="1:5" ht="13.2" customHeight="1">
      <c r="A32" s="885"/>
      <c r="B32" s="548" t="s">
        <v>54</v>
      </c>
      <c r="C32" s="549">
        <v>204.06</v>
      </c>
      <c r="D32" s="550">
        <v>202.63</v>
      </c>
      <c r="E32" s="573">
        <v>7.0571978482949554E-3</v>
      </c>
    </row>
    <row r="33" spans="1:5" s="384" customFormat="1" ht="14.4" thickBot="1">
      <c r="A33" s="888"/>
      <c r="B33" s="559" t="s">
        <v>55</v>
      </c>
      <c r="C33" s="560">
        <v>173.05032258064529</v>
      </c>
      <c r="D33" s="561">
        <v>163.06184615384609</v>
      </c>
      <c r="E33" s="574">
        <v>6.1255754564284996E-2</v>
      </c>
    </row>
    <row r="34" spans="1:5" s="111" customFormat="1" ht="16.8" thickBot="1">
      <c r="A34" s="893" t="s">
        <v>77</v>
      </c>
      <c r="B34" s="894"/>
      <c r="C34" s="575">
        <v>172.93600000000004</v>
      </c>
      <c r="D34" s="568">
        <v>167.09792452830183</v>
      </c>
      <c r="E34" s="576">
        <v>3.4938048980431194E-2</v>
      </c>
    </row>
    <row r="36" spans="1:5" ht="20.399999999999999" thickBot="1">
      <c r="A36" s="895" t="s">
        <v>82</v>
      </c>
      <c r="B36" s="895"/>
      <c r="C36" s="895"/>
      <c r="D36" s="895"/>
      <c r="E36" s="895"/>
    </row>
    <row r="37" spans="1:5" ht="16.2">
      <c r="A37" s="896"/>
      <c r="B37" s="577"/>
      <c r="C37" s="898" t="s">
        <v>71</v>
      </c>
      <c r="D37" s="898"/>
      <c r="E37" s="899" t="s">
        <v>72</v>
      </c>
    </row>
    <row r="38" spans="1:5" ht="16.8" thickBot="1">
      <c r="A38" s="897"/>
      <c r="B38" s="578"/>
      <c r="C38" s="579" t="s">
        <v>74</v>
      </c>
      <c r="D38" s="580" t="s">
        <v>75</v>
      </c>
      <c r="E38" s="900"/>
    </row>
    <row r="39" spans="1:5" ht="14.4" thickBot="1">
      <c r="A39" s="581" t="s">
        <v>81</v>
      </c>
      <c r="B39" s="582" t="s">
        <v>55</v>
      </c>
      <c r="C39" s="583">
        <v>96.99799999999999</v>
      </c>
      <c r="D39" s="584">
        <v>87.551666666666662</v>
      </c>
      <c r="E39" s="585">
        <v>0.1078943861719746</v>
      </c>
    </row>
    <row r="41" spans="1:5">
      <c r="C41" s="775"/>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sqref="A1:O1"/>
    </sheetView>
  </sheetViews>
  <sheetFormatPr defaultColWidth="13" defaultRowHeight="13.2"/>
  <cols>
    <col min="1" max="1" width="21.109375" style="587" bestFit="1" customWidth="1"/>
    <col min="2" max="2" width="30.33203125" style="587" bestFit="1" customWidth="1"/>
    <col min="3" max="14" width="12.88671875" style="587" bestFit="1" customWidth="1"/>
    <col min="15" max="15" width="16.5546875" style="605" customWidth="1"/>
    <col min="16" max="16384" width="13" style="587"/>
  </cols>
  <sheetData>
    <row r="1" spans="1:15" ht="24.9" customHeight="1" thickBot="1">
      <c r="A1" s="902" t="s">
        <v>83</v>
      </c>
      <c r="B1" s="903"/>
      <c r="C1" s="903"/>
      <c r="D1" s="903"/>
      <c r="E1" s="903"/>
      <c r="F1" s="903"/>
      <c r="G1" s="903"/>
      <c r="H1" s="903"/>
      <c r="I1" s="903"/>
      <c r="J1" s="903"/>
      <c r="K1" s="903"/>
      <c r="L1" s="903"/>
      <c r="M1" s="903"/>
      <c r="N1" s="903"/>
      <c r="O1" s="904"/>
    </row>
    <row r="2" spans="1:15">
      <c r="A2" s="905" t="s">
        <v>48</v>
      </c>
      <c r="B2" s="907" t="s">
        <v>84</v>
      </c>
      <c r="C2" s="588" t="s">
        <v>85</v>
      </c>
      <c r="D2" s="588" t="s">
        <v>86</v>
      </c>
      <c r="E2" s="588" t="s">
        <v>87</v>
      </c>
      <c r="F2" s="588" t="s">
        <v>88</v>
      </c>
      <c r="G2" s="588" t="s">
        <v>89</v>
      </c>
      <c r="H2" s="588" t="s">
        <v>90</v>
      </c>
      <c r="I2" s="588" t="s">
        <v>91</v>
      </c>
      <c r="J2" s="588" t="s">
        <v>92</v>
      </c>
      <c r="K2" s="588" t="s">
        <v>93</v>
      </c>
      <c r="L2" s="588" t="s">
        <v>94</v>
      </c>
      <c r="M2" s="588" t="s">
        <v>95</v>
      </c>
      <c r="N2" s="588" t="s">
        <v>96</v>
      </c>
      <c r="O2" s="589" t="s">
        <v>16</v>
      </c>
    </row>
    <row r="3" spans="1:15" ht="13.8" thickBot="1">
      <c r="A3" s="906"/>
      <c r="B3" s="908"/>
      <c r="C3" s="590" t="s">
        <v>97</v>
      </c>
      <c r="D3" s="590" t="s">
        <v>97</v>
      </c>
      <c r="E3" s="590" t="s">
        <v>97</v>
      </c>
      <c r="F3" s="590" t="s">
        <v>97</v>
      </c>
      <c r="G3" s="590" t="s">
        <v>97</v>
      </c>
      <c r="H3" s="590" t="s">
        <v>97</v>
      </c>
      <c r="I3" s="590" t="s">
        <v>97</v>
      </c>
      <c r="J3" s="590" t="s">
        <v>97</v>
      </c>
      <c r="K3" s="590" t="s">
        <v>97</v>
      </c>
      <c r="L3" s="590" t="s">
        <v>97</v>
      </c>
      <c r="M3" s="590" t="s">
        <v>97</v>
      </c>
      <c r="N3" s="590" t="s">
        <v>97</v>
      </c>
      <c r="O3" s="591" t="s">
        <v>97</v>
      </c>
    </row>
    <row r="4" spans="1:15" ht="13.8" thickBot="1">
      <c r="A4" s="909" t="s">
        <v>76</v>
      </c>
      <c r="B4" s="592" t="s">
        <v>52</v>
      </c>
      <c r="C4" s="593">
        <v>106.61300000000001</v>
      </c>
      <c r="D4" s="593">
        <v>99.688500000000005</v>
      </c>
      <c r="E4" s="593">
        <v>92.643500000000017</v>
      </c>
      <c r="F4" s="593">
        <v>97.210999999999984</v>
      </c>
      <c r="G4" s="593">
        <v>102.84200000000001</v>
      </c>
      <c r="H4" s="593">
        <v>125.18599999999999</v>
      </c>
      <c r="I4" s="593">
        <v>137.4795</v>
      </c>
      <c r="J4" s="593"/>
      <c r="K4" s="593"/>
      <c r="L4" s="593"/>
      <c r="M4" s="593"/>
      <c r="N4" s="593"/>
      <c r="O4" s="594">
        <v>108.81</v>
      </c>
    </row>
    <row r="5" spans="1:15" ht="13.8" thickBot="1">
      <c r="A5" s="901"/>
      <c r="B5" s="595" t="s">
        <v>53</v>
      </c>
      <c r="C5" s="596">
        <v>118.5</v>
      </c>
      <c r="D5" s="596">
        <v>113.33285714285714</v>
      </c>
      <c r="E5" s="596">
        <v>107.14428571428572</v>
      </c>
      <c r="F5" s="596">
        <v>109.19428571428571</v>
      </c>
      <c r="G5" s="596">
        <v>117.61428571428573</v>
      </c>
      <c r="H5" s="596">
        <v>136.68</v>
      </c>
      <c r="I5" s="596">
        <v>149.76428571428571</v>
      </c>
      <c r="J5" s="596"/>
      <c r="K5" s="596"/>
      <c r="L5" s="596"/>
      <c r="M5" s="596"/>
      <c r="N5" s="596"/>
      <c r="O5" s="597">
        <v>121.75</v>
      </c>
    </row>
    <row r="6" spans="1:15" ht="13.8" thickBot="1">
      <c r="A6" s="901"/>
      <c r="B6" s="595" t="s">
        <v>54</v>
      </c>
      <c r="C6" s="596">
        <v>166.92933333333335</v>
      </c>
      <c r="D6" s="596">
        <v>161.35</v>
      </c>
      <c r="E6" s="596">
        <v>148.81333333333333</v>
      </c>
      <c r="F6" s="596">
        <v>158.10000000000002</v>
      </c>
      <c r="G6" s="596">
        <v>173.23</v>
      </c>
      <c r="H6" s="596">
        <v>221.38533333333331</v>
      </c>
      <c r="I6" s="596">
        <v>232.82333333333335</v>
      </c>
      <c r="J6" s="596"/>
      <c r="K6" s="596"/>
      <c r="L6" s="596"/>
      <c r="M6" s="596"/>
      <c r="N6" s="596"/>
      <c r="O6" s="597">
        <v>180.38</v>
      </c>
    </row>
    <row r="7" spans="1:15" s="601" customFormat="1" ht="14.4" thickBot="1">
      <c r="A7" s="901"/>
      <c r="B7" s="598" t="s">
        <v>55</v>
      </c>
      <c r="C7" s="599">
        <v>130.1357142857143</v>
      </c>
      <c r="D7" s="599">
        <v>123.98452380952379</v>
      </c>
      <c r="E7" s="599">
        <v>115.1209523809524</v>
      </c>
      <c r="F7" s="599">
        <v>120.95428571428572</v>
      </c>
      <c r="G7" s="599">
        <v>130.44261904761905</v>
      </c>
      <c r="H7" s="599">
        <v>161.45857142857145</v>
      </c>
      <c r="I7" s="599">
        <v>173.57833333333332</v>
      </c>
      <c r="J7" s="599"/>
      <c r="K7" s="599"/>
      <c r="L7" s="599"/>
      <c r="M7" s="599"/>
      <c r="N7" s="599"/>
      <c r="O7" s="600">
        <v>136.53</v>
      </c>
    </row>
    <row r="8" spans="1:15" ht="13.8" thickBot="1">
      <c r="A8" s="901" t="s">
        <v>56</v>
      </c>
      <c r="B8" s="595" t="s">
        <v>52</v>
      </c>
      <c r="C8" s="596">
        <v>127.60409090909091</v>
      </c>
      <c r="D8" s="596">
        <v>115.52</v>
      </c>
      <c r="E8" s="596">
        <v>107.33304347826085</v>
      </c>
      <c r="F8" s="596">
        <v>109.93363636363634</v>
      </c>
      <c r="G8" s="596">
        <v>112.90590909090908</v>
      </c>
      <c r="H8" s="596">
        <v>122.01136363636368</v>
      </c>
      <c r="I8" s="596">
        <v>121.49136363636362</v>
      </c>
      <c r="J8" s="596"/>
      <c r="K8" s="596"/>
      <c r="L8" s="596"/>
      <c r="M8" s="596"/>
      <c r="N8" s="596"/>
      <c r="O8" s="597">
        <v>115.38</v>
      </c>
    </row>
    <row r="9" spans="1:15" ht="13.8" thickBot="1">
      <c r="A9" s="901"/>
      <c r="B9" s="595" t="s">
        <v>53</v>
      </c>
      <c r="C9" s="596">
        <v>150.58571428571426</v>
      </c>
      <c r="D9" s="596">
        <v>134.47285714285715</v>
      </c>
      <c r="E9" s="596">
        <v>121.81285714285714</v>
      </c>
      <c r="F9" s="596">
        <v>118.84428571428573</v>
      </c>
      <c r="G9" s="596">
        <v>121.76999999999998</v>
      </c>
      <c r="H9" s="596">
        <v>137.62</v>
      </c>
      <c r="I9" s="596">
        <v>142.51</v>
      </c>
      <c r="J9" s="596"/>
      <c r="K9" s="596"/>
      <c r="L9" s="596"/>
      <c r="M9" s="596"/>
      <c r="N9" s="596"/>
      <c r="O9" s="597">
        <v>132.52000000000001</v>
      </c>
    </row>
    <row r="10" spans="1:15" s="601" customFormat="1" ht="14.4" thickBot="1">
      <c r="A10" s="901"/>
      <c r="B10" s="598" t="s">
        <v>55</v>
      </c>
      <c r="C10" s="599">
        <v>133.15137931034479</v>
      </c>
      <c r="D10" s="599">
        <v>119.94</v>
      </c>
      <c r="E10" s="599">
        <v>110.71166666666664</v>
      </c>
      <c r="F10" s="599">
        <v>112.08448275862069</v>
      </c>
      <c r="G10" s="599">
        <v>115.04551724137932</v>
      </c>
      <c r="H10" s="599">
        <v>125.7789655172414</v>
      </c>
      <c r="I10" s="599">
        <v>126.56482758620692</v>
      </c>
      <c r="J10" s="599"/>
      <c r="K10" s="599"/>
      <c r="L10" s="599"/>
      <c r="M10" s="599"/>
      <c r="N10" s="599"/>
      <c r="O10" s="600">
        <v>119.38</v>
      </c>
    </row>
    <row r="11" spans="1:15" ht="13.8" thickBot="1">
      <c r="A11" s="901" t="s">
        <v>57</v>
      </c>
      <c r="B11" s="595" t="s">
        <v>52</v>
      </c>
      <c r="C11" s="596">
        <v>90.658000000000001</v>
      </c>
      <c r="D11" s="596">
        <v>98.957999999999998</v>
      </c>
      <c r="E11" s="596">
        <v>94.075999999999993</v>
      </c>
      <c r="F11" s="596">
        <v>101.256</v>
      </c>
      <c r="G11" s="596">
        <v>95.820000000000007</v>
      </c>
      <c r="H11" s="596">
        <v>89.658000000000001</v>
      </c>
      <c r="I11" s="596">
        <v>82.323999999999998</v>
      </c>
      <c r="J11" s="596"/>
      <c r="K11" s="596"/>
      <c r="L11" s="596"/>
      <c r="M11" s="596"/>
      <c r="N11" s="596"/>
      <c r="O11" s="597">
        <v>93.25</v>
      </c>
    </row>
    <row r="12" spans="1:15" ht="13.8" thickBot="1">
      <c r="A12" s="901"/>
      <c r="B12" s="595" t="s">
        <v>53</v>
      </c>
      <c r="C12" s="596">
        <v>228.01</v>
      </c>
      <c r="D12" s="596">
        <v>228.244</v>
      </c>
      <c r="E12" s="596">
        <v>225.8</v>
      </c>
      <c r="F12" s="596">
        <v>223.20999999999998</v>
      </c>
      <c r="G12" s="596">
        <v>248.75399999999999</v>
      </c>
      <c r="H12" s="596">
        <v>418.3</v>
      </c>
      <c r="I12" s="596">
        <v>296.8</v>
      </c>
      <c r="J12" s="596"/>
      <c r="K12" s="596"/>
      <c r="L12" s="596"/>
      <c r="M12" s="596"/>
      <c r="N12" s="596"/>
      <c r="O12" s="597">
        <v>267.02</v>
      </c>
    </row>
    <row r="13" spans="1:15" ht="13.8" thickBot="1">
      <c r="A13" s="901"/>
      <c r="B13" s="595" t="s">
        <v>54</v>
      </c>
      <c r="C13" s="596">
        <v>166.34333333333333</v>
      </c>
      <c r="D13" s="596">
        <v>159.87333333333333</v>
      </c>
      <c r="E13" s="596">
        <v>144.6</v>
      </c>
      <c r="F13" s="596">
        <v>162.79999999999998</v>
      </c>
      <c r="G13" s="596">
        <v>154.93666666666667</v>
      </c>
      <c r="H13" s="596">
        <v>244.92999999999998</v>
      </c>
      <c r="I13" s="596">
        <v>213.50666666666666</v>
      </c>
      <c r="J13" s="596"/>
      <c r="K13" s="596"/>
      <c r="L13" s="596"/>
      <c r="M13" s="596"/>
      <c r="N13" s="596"/>
      <c r="O13" s="597">
        <v>178.14</v>
      </c>
    </row>
    <row r="14" spans="1:15" s="601" customFormat="1" ht="14.4" thickBot="1">
      <c r="A14" s="901"/>
      <c r="B14" s="598" t="s">
        <v>55</v>
      </c>
      <c r="C14" s="599">
        <v>160.95153846153846</v>
      </c>
      <c r="D14" s="599">
        <v>162.74076923076922</v>
      </c>
      <c r="E14" s="599">
        <v>156.39846153846153</v>
      </c>
      <c r="F14" s="599">
        <v>162.36384615384617</v>
      </c>
      <c r="G14" s="599">
        <v>168.28307692307692</v>
      </c>
      <c r="H14" s="599">
        <v>251.89076923076917</v>
      </c>
      <c r="I14" s="599">
        <v>195.08769230769229</v>
      </c>
      <c r="J14" s="599"/>
      <c r="K14" s="599"/>
      <c r="L14" s="599"/>
      <c r="M14" s="599"/>
      <c r="N14" s="599"/>
      <c r="O14" s="600">
        <v>179.67</v>
      </c>
    </row>
    <row r="15" spans="1:15" ht="13.8" thickBot="1">
      <c r="A15" s="901" t="s">
        <v>58</v>
      </c>
      <c r="B15" s="595" t="s">
        <v>52</v>
      </c>
      <c r="C15" s="596">
        <v>103.4188888888889</v>
      </c>
      <c r="D15" s="596">
        <v>109.22666666666666</v>
      </c>
      <c r="E15" s="596">
        <v>96.65</v>
      </c>
      <c r="F15" s="596">
        <v>105.37777777777778</v>
      </c>
      <c r="G15" s="596">
        <v>98.422499999999999</v>
      </c>
      <c r="H15" s="596">
        <v>102.3</v>
      </c>
      <c r="I15" s="596">
        <v>99.534999999999997</v>
      </c>
      <c r="J15" s="596"/>
      <c r="K15" s="596"/>
      <c r="L15" s="596"/>
      <c r="M15" s="596"/>
      <c r="N15" s="596"/>
      <c r="O15" s="597">
        <v>101.36</v>
      </c>
    </row>
    <row r="16" spans="1:15" ht="13.8" thickBot="1">
      <c r="A16" s="901"/>
      <c r="B16" s="595" t="s">
        <v>59</v>
      </c>
      <c r="C16" s="596">
        <v>120.41</v>
      </c>
      <c r="D16" s="596">
        <v>119.5575</v>
      </c>
      <c r="E16" s="596">
        <v>115.98750000000001</v>
      </c>
      <c r="F16" s="596">
        <v>114.91999999999999</v>
      </c>
      <c r="G16" s="596">
        <v>115.30500000000001</v>
      </c>
      <c r="H16" s="596">
        <v>117.73750000000001</v>
      </c>
      <c r="I16" s="596">
        <v>121.29250000000002</v>
      </c>
      <c r="J16" s="596"/>
      <c r="K16" s="596"/>
      <c r="L16" s="596"/>
      <c r="M16" s="596"/>
      <c r="N16" s="596"/>
      <c r="O16" s="597">
        <v>117.89</v>
      </c>
    </row>
    <row r="17" spans="1:15" s="601" customFormat="1" ht="14.4" thickBot="1">
      <c r="A17" s="901"/>
      <c r="B17" s="598" t="s">
        <v>55</v>
      </c>
      <c r="C17" s="599">
        <v>108.64692307692309</v>
      </c>
      <c r="D17" s="599">
        <v>112.40538461538463</v>
      </c>
      <c r="E17" s="599">
        <v>102.6</v>
      </c>
      <c r="F17" s="599">
        <v>108.31384615384614</v>
      </c>
      <c r="G17" s="599">
        <v>104.04999999999997</v>
      </c>
      <c r="H17" s="599">
        <v>107.44583333333333</v>
      </c>
      <c r="I17" s="599">
        <v>106.78749999999998</v>
      </c>
      <c r="J17" s="599"/>
      <c r="K17" s="599"/>
      <c r="L17" s="599"/>
      <c r="M17" s="599"/>
      <c r="N17" s="599"/>
      <c r="O17" s="600">
        <v>106.44</v>
      </c>
    </row>
    <row r="18" spans="1:15" ht="13.8" thickBot="1">
      <c r="A18" s="901" t="s">
        <v>60</v>
      </c>
      <c r="B18" s="595" t="s">
        <v>52</v>
      </c>
      <c r="C18" s="596">
        <v>139.42333333333332</v>
      </c>
      <c r="D18" s="596">
        <v>146.19400000000002</v>
      </c>
      <c r="E18" s="596">
        <v>179.018</v>
      </c>
      <c r="F18" s="596">
        <v>166.958</v>
      </c>
      <c r="G18" s="596">
        <v>185.762</v>
      </c>
      <c r="H18" s="596">
        <v>328.59</v>
      </c>
      <c r="I18" s="596">
        <v>259.02199999999999</v>
      </c>
      <c r="J18" s="596"/>
      <c r="K18" s="596"/>
      <c r="L18" s="596"/>
      <c r="M18" s="596"/>
      <c r="N18" s="596"/>
      <c r="O18" s="597">
        <v>187.96</v>
      </c>
    </row>
    <row r="19" spans="1:15" ht="13.8" thickBot="1">
      <c r="A19" s="901"/>
      <c r="B19" s="595" t="s">
        <v>53</v>
      </c>
      <c r="C19" s="596">
        <v>354.51249999999999</v>
      </c>
      <c r="D19" s="596">
        <v>315.29000000000002</v>
      </c>
      <c r="E19" s="596">
        <v>126.97333333333331</v>
      </c>
      <c r="F19" s="596">
        <v>268.25</v>
      </c>
      <c r="G19" s="596">
        <v>380.315</v>
      </c>
      <c r="H19" s="596">
        <v>700.82500000000005</v>
      </c>
      <c r="I19" s="596">
        <v>521.22749999999996</v>
      </c>
      <c r="J19" s="596"/>
      <c r="K19" s="596"/>
      <c r="L19" s="596"/>
      <c r="M19" s="596"/>
      <c r="N19" s="596"/>
      <c r="O19" s="597">
        <v>421.09</v>
      </c>
    </row>
    <row r="20" spans="1:15" s="601" customFormat="1" ht="14.4" thickBot="1">
      <c r="A20" s="901"/>
      <c r="B20" s="598" t="s">
        <v>55</v>
      </c>
      <c r="C20" s="599">
        <v>225.45899999999997</v>
      </c>
      <c r="D20" s="599">
        <v>221.34777777777774</v>
      </c>
      <c r="E20" s="599">
        <v>159.50125</v>
      </c>
      <c r="F20" s="599">
        <v>211.97666666666666</v>
      </c>
      <c r="G20" s="599">
        <v>272.22999999999996</v>
      </c>
      <c r="H20" s="599">
        <v>494.02777777777777</v>
      </c>
      <c r="I20" s="599">
        <v>375.5577777777778</v>
      </c>
      <c r="J20" s="599"/>
      <c r="K20" s="599"/>
      <c r="L20" s="599"/>
      <c r="M20" s="599"/>
      <c r="N20" s="599"/>
      <c r="O20" s="600">
        <v>281.20999999999998</v>
      </c>
    </row>
    <row r="21" spans="1:15" s="604" customFormat="1" ht="16.8" thickBot="1">
      <c r="A21" s="910" t="s">
        <v>77</v>
      </c>
      <c r="B21" s="911"/>
      <c r="C21" s="602">
        <v>140.99495327102809</v>
      </c>
      <c r="D21" s="602">
        <v>134.34</v>
      </c>
      <c r="E21" s="602">
        <v>120.74924528301891</v>
      </c>
      <c r="F21" s="602">
        <v>129.78424528301886</v>
      </c>
      <c r="G21" s="602">
        <v>140.012</v>
      </c>
      <c r="H21" s="602">
        <v>185.13361904761899</v>
      </c>
      <c r="I21" s="602">
        <v>172.93600000000004</v>
      </c>
      <c r="J21" s="602"/>
      <c r="K21" s="602"/>
      <c r="L21" s="602"/>
      <c r="M21" s="602"/>
      <c r="N21" s="602"/>
      <c r="O21" s="603">
        <v>146.72999999999999</v>
      </c>
    </row>
    <row r="22" spans="1:15" ht="15" customHeight="1" thickBot="1"/>
    <row r="23" spans="1:15" ht="15.75" customHeight="1" thickBot="1">
      <c r="A23" s="606" t="s">
        <v>62</v>
      </c>
      <c r="B23" s="607" t="s">
        <v>55</v>
      </c>
      <c r="C23" s="608">
        <v>109.62</v>
      </c>
      <c r="D23" s="608">
        <v>109.08</v>
      </c>
      <c r="E23" s="608">
        <v>100.42</v>
      </c>
      <c r="F23" s="608">
        <v>100.96</v>
      </c>
      <c r="G23" s="608">
        <v>101.05</v>
      </c>
      <c r="H23" s="608">
        <v>97.85</v>
      </c>
      <c r="I23" s="608">
        <v>97</v>
      </c>
      <c r="J23" s="608"/>
      <c r="K23" s="608"/>
      <c r="L23" s="608"/>
      <c r="M23" s="608"/>
      <c r="N23" s="608"/>
      <c r="O23" s="609">
        <v>102.28</v>
      </c>
    </row>
    <row r="24" spans="1:15" ht="22.5" customHeight="1" thickBot="1"/>
    <row r="25" spans="1:15" ht="24.9" customHeight="1" thickBot="1">
      <c r="A25" s="902" t="s">
        <v>98</v>
      </c>
      <c r="B25" s="903"/>
      <c r="C25" s="903"/>
      <c r="D25" s="903"/>
      <c r="E25" s="903"/>
      <c r="F25" s="903"/>
      <c r="G25" s="903"/>
      <c r="H25" s="903"/>
      <c r="I25" s="903"/>
      <c r="J25" s="903"/>
      <c r="K25" s="903"/>
      <c r="L25" s="903"/>
      <c r="M25" s="903"/>
      <c r="N25" s="903"/>
      <c r="O25" s="904"/>
    </row>
    <row r="26" spans="1:15" ht="12.75" customHeight="1">
      <c r="A26" s="905" t="s">
        <v>48</v>
      </c>
      <c r="B26" s="907" t="s">
        <v>84</v>
      </c>
      <c r="C26" s="588" t="s">
        <v>99</v>
      </c>
      <c r="D26" s="588" t="s">
        <v>100</v>
      </c>
      <c r="E26" s="588" t="s">
        <v>101</v>
      </c>
      <c r="F26" s="588" t="s">
        <v>102</v>
      </c>
      <c r="G26" s="588" t="s">
        <v>103</v>
      </c>
      <c r="H26" s="588" t="s">
        <v>104</v>
      </c>
      <c r="I26" s="588" t="s">
        <v>105</v>
      </c>
      <c r="J26" s="588" t="s">
        <v>106</v>
      </c>
      <c r="K26" s="588" t="s">
        <v>107</v>
      </c>
      <c r="L26" s="588" t="s">
        <v>108</v>
      </c>
      <c r="M26" s="588" t="s">
        <v>109</v>
      </c>
      <c r="N26" s="588" t="s">
        <v>110</v>
      </c>
      <c r="O26" s="589" t="s">
        <v>16</v>
      </c>
    </row>
    <row r="27" spans="1:15" ht="13.8" thickBot="1">
      <c r="A27" s="906"/>
      <c r="B27" s="908"/>
      <c r="C27" s="590" t="s">
        <v>97</v>
      </c>
      <c r="D27" s="590" t="s">
        <v>97</v>
      </c>
      <c r="E27" s="590" t="s">
        <v>97</v>
      </c>
      <c r="F27" s="590" t="s">
        <v>97</v>
      </c>
      <c r="G27" s="590" t="s">
        <v>97</v>
      </c>
      <c r="H27" s="590" t="s">
        <v>97</v>
      </c>
      <c r="I27" s="590" t="s">
        <v>97</v>
      </c>
      <c r="J27" s="590" t="s">
        <v>97</v>
      </c>
      <c r="K27" s="590" t="s">
        <v>97</v>
      </c>
      <c r="L27" s="590" t="s">
        <v>97</v>
      </c>
      <c r="M27" s="590" t="s">
        <v>97</v>
      </c>
      <c r="N27" s="590" t="s">
        <v>97</v>
      </c>
      <c r="O27" s="591" t="s">
        <v>97</v>
      </c>
    </row>
    <row r="28" spans="1:15" ht="12.75" customHeight="1" thickBot="1">
      <c r="A28" s="909" t="s">
        <v>76</v>
      </c>
      <c r="B28" s="592" t="s">
        <v>52</v>
      </c>
      <c r="C28" s="593">
        <v>106.08722222222222</v>
      </c>
      <c r="D28" s="593">
        <v>97.145789473684204</v>
      </c>
      <c r="E28" s="593">
        <v>99.245789473684198</v>
      </c>
      <c r="F28" s="593">
        <v>101.33736842105263</v>
      </c>
      <c r="G28" s="593">
        <v>109.93263157894735</v>
      </c>
      <c r="H28" s="593">
        <v>125.46263157894737</v>
      </c>
      <c r="I28" s="593">
        <v>142.24052631578951</v>
      </c>
      <c r="J28" s="593"/>
      <c r="K28" s="593"/>
      <c r="L28" s="593"/>
      <c r="M28" s="593"/>
      <c r="N28" s="593"/>
      <c r="O28" s="594">
        <v>111.28</v>
      </c>
    </row>
    <row r="29" spans="1:15" ht="13.8" thickBot="1">
      <c r="A29" s="901"/>
      <c r="B29" s="595" t="s">
        <v>53</v>
      </c>
      <c r="C29" s="596">
        <v>113.85599999999999</v>
      </c>
      <c r="D29" s="596">
        <v>114.88600000000001</v>
      </c>
      <c r="E29" s="596">
        <v>110.306</v>
      </c>
      <c r="F29" s="596">
        <v>110.57599999999999</v>
      </c>
      <c r="G29" s="596">
        <v>116.62</v>
      </c>
      <c r="H29" s="596">
        <v>134.82333333333335</v>
      </c>
      <c r="I29" s="596">
        <v>148.66499999999999</v>
      </c>
      <c r="J29" s="596"/>
      <c r="K29" s="596"/>
      <c r="L29" s="596"/>
      <c r="M29" s="596"/>
      <c r="N29" s="596"/>
      <c r="O29" s="597">
        <v>125.27</v>
      </c>
    </row>
    <row r="30" spans="1:15" ht="13.8" thickBot="1">
      <c r="A30" s="901"/>
      <c r="B30" s="595" t="s">
        <v>54</v>
      </c>
      <c r="C30" s="596">
        <v>161.74733333333336</v>
      </c>
      <c r="D30" s="596">
        <v>157.74533333333335</v>
      </c>
      <c r="E30" s="596">
        <v>149.196</v>
      </c>
      <c r="F30" s="596">
        <v>156.08199999999997</v>
      </c>
      <c r="G30" s="596">
        <v>168.78400000000002</v>
      </c>
      <c r="H30" s="596">
        <v>218.2893333333333</v>
      </c>
      <c r="I30" s="596">
        <v>224.87266666666662</v>
      </c>
      <c r="J30" s="596"/>
      <c r="K30" s="596"/>
      <c r="L30" s="596"/>
      <c r="M30" s="596"/>
      <c r="N30" s="596"/>
      <c r="O30" s="597">
        <v>176.67</v>
      </c>
    </row>
    <row r="31" spans="1:15" ht="14.4" thickBot="1">
      <c r="A31" s="901"/>
      <c r="B31" s="598" t="s">
        <v>55</v>
      </c>
      <c r="C31" s="599">
        <v>129.08052631578943</v>
      </c>
      <c r="D31" s="599">
        <v>122.72769230769234</v>
      </c>
      <c r="E31" s="599">
        <v>119.87538461538465</v>
      </c>
      <c r="F31" s="599">
        <v>123.5774358974359</v>
      </c>
      <c r="G31" s="599">
        <v>133.42512820512817</v>
      </c>
      <c r="H31" s="599">
        <v>161.67675</v>
      </c>
      <c r="I31" s="599">
        <v>174.19125000000003</v>
      </c>
      <c r="J31" s="599"/>
      <c r="K31" s="599"/>
      <c r="L31" s="599"/>
      <c r="M31" s="599"/>
      <c r="N31" s="599"/>
      <c r="O31" s="600">
        <v>137.9</v>
      </c>
    </row>
    <row r="32" spans="1:15" ht="13.8" thickBot="1">
      <c r="A32" s="901" t="s">
        <v>56</v>
      </c>
      <c r="B32" s="595" t="s">
        <v>52</v>
      </c>
      <c r="C32" s="596">
        <v>118.1348</v>
      </c>
      <c r="D32" s="596">
        <v>105.65559999999998</v>
      </c>
      <c r="E32" s="596">
        <v>105.752</v>
      </c>
      <c r="F32" s="596">
        <v>105.22374999999998</v>
      </c>
      <c r="G32" s="596">
        <v>117.02583333333332</v>
      </c>
      <c r="H32" s="596">
        <v>134.62458333333333</v>
      </c>
      <c r="I32" s="596">
        <v>123.73958333333337</v>
      </c>
      <c r="J32" s="596"/>
      <c r="K32" s="596"/>
      <c r="L32" s="596"/>
      <c r="M32" s="596"/>
      <c r="N32" s="596"/>
      <c r="O32" s="597">
        <v>114.05</v>
      </c>
    </row>
    <row r="33" spans="1:15" ht="13.8" thickBot="1">
      <c r="A33" s="901"/>
      <c r="B33" s="595" t="s">
        <v>53</v>
      </c>
      <c r="C33" s="596">
        <v>150.08285714285716</v>
      </c>
      <c r="D33" s="596">
        <v>125.86285714285714</v>
      </c>
      <c r="E33" s="596">
        <v>119.78142857142858</v>
      </c>
      <c r="F33" s="596">
        <v>118.82142857142857</v>
      </c>
      <c r="G33" s="596">
        <v>118.9</v>
      </c>
      <c r="H33" s="596">
        <v>132.70142857142858</v>
      </c>
      <c r="I33" s="596">
        <v>136.51428571428571</v>
      </c>
      <c r="J33" s="596"/>
      <c r="K33" s="596"/>
      <c r="L33" s="596"/>
      <c r="M33" s="596"/>
      <c r="N33" s="596"/>
      <c r="O33" s="597">
        <v>128.94999999999999</v>
      </c>
    </row>
    <row r="34" spans="1:15" ht="14.4" thickBot="1">
      <c r="A34" s="901"/>
      <c r="B34" s="598" t="s">
        <v>55</v>
      </c>
      <c r="C34" s="599">
        <v>125.12343749999998</v>
      </c>
      <c r="D34" s="599">
        <v>110.07593749999999</v>
      </c>
      <c r="E34" s="599">
        <v>108.8209375</v>
      </c>
      <c r="F34" s="599">
        <v>108.29419354838709</v>
      </c>
      <c r="G34" s="599">
        <v>117.44903225806449</v>
      </c>
      <c r="H34" s="599">
        <v>134.19032258064516</v>
      </c>
      <c r="I34" s="599">
        <v>126.62419354838713</v>
      </c>
      <c r="J34" s="599"/>
      <c r="K34" s="599"/>
      <c r="L34" s="599"/>
      <c r="M34" s="599"/>
      <c r="N34" s="599"/>
      <c r="O34" s="600">
        <v>117.21</v>
      </c>
    </row>
    <row r="35" spans="1:15" ht="13.8" thickBot="1">
      <c r="A35" s="901" t="s">
        <v>57</v>
      </c>
      <c r="B35" s="595" t="s">
        <v>52</v>
      </c>
      <c r="C35" s="596">
        <v>82.477499999999992</v>
      </c>
      <c r="D35" s="596">
        <v>78.672499999999999</v>
      </c>
      <c r="E35" s="596">
        <v>72.137500000000003</v>
      </c>
      <c r="F35" s="596">
        <v>78.252499999999998</v>
      </c>
      <c r="G35" s="596">
        <v>78.814999999999998</v>
      </c>
      <c r="H35" s="596">
        <v>77.582499999999996</v>
      </c>
      <c r="I35" s="596">
        <v>79.573999999999998</v>
      </c>
      <c r="J35" s="596"/>
      <c r="K35" s="596"/>
      <c r="L35" s="596"/>
      <c r="M35" s="596"/>
      <c r="N35" s="596"/>
      <c r="O35" s="597">
        <v>78.38</v>
      </c>
    </row>
    <row r="36" spans="1:15" ht="13.8" thickBot="1">
      <c r="A36" s="901"/>
      <c r="B36" s="595" t="s">
        <v>53</v>
      </c>
      <c r="C36" s="596">
        <v>215.13200000000001</v>
      </c>
      <c r="D36" s="596">
        <v>207.28400000000002</v>
      </c>
      <c r="E36" s="596">
        <v>217.36999999999998</v>
      </c>
      <c r="F36" s="596">
        <v>214.46199999999999</v>
      </c>
      <c r="G36" s="596">
        <v>232.14400000000001</v>
      </c>
      <c r="H36" s="596">
        <v>396.28400000000005</v>
      </c>
      <c r="I36" s="596">
        <v>304.98599999999999</v>
      </c>
      <c r="J36" s="596"/>
      <c r="K36" s="596"/>
      <c r="L36" s="596"/>
      <c r="M36" s="596"/>
      <c r="N36" s="596"/>
      <c r="O36" s="597">
        <v>255.38</v>
      </c>
    </row>
    <row r="37" spans="1:15" ht="13.8" thickBot="1">
      <c r="A37" s="901"/>
      <c r="B37" s="595" t="s">
        <v>54</v>
      </c>
      <c r="C37" s="596">
        <v>157.10333333333335</v>
      </c>
      <c r="D37" s="596">
        <v>153.38999999999999</v>
      </c>
      <c r="E37" s="596">
        <v>151.15</v>
      </c>
      <c r="F37" s="596">
        <v>148.06</v>
      </c>
      <c r="G37" s="596">
        <v>162.97666666666666</v>
      </c>
      <c r="H37" s="596">
        <v>240.84333333333333</v>
      </c>
      <c r="I37" s="596">
        <v>210.81666666666663</v>
      </c>
      <c r="J37" s="596"/>
      <c r="K37" s="596"/>
      <c r="L37" s="596"/>
      <c r="M37" s="596"/>
      <c r="N37" s="596"/>
      <c r="O37" s="597">
        <v>174.91</v>
      </c>
    </row>
    <row r="38" spans="1:15" ht="14.4" thickBot="1">
      <c r="A38" s="901"/>
      <c r="B38" s="598" t="s">
        <v>55</v>
      </c>
      <c r="C38" s="599">
        <v>156.40666666666667</v>
      </c>
      <c r="D38" s="599">
        <v>150.94</v>
      </c>
      <c r="E38" s="599">
        <v>152.4</v>
      </c>
      <c r="F38" s="599">
        <v>152.45833333333331</v>
      </c>
      <c r="G38" s="599">
        <v>163.74249999999998</v>
      </c>
      <c r="H38" s="599">
        <v>251.18999999999997</v>
      </c>
      <c r="I38" s="599">
        <v>196.55769230769232</v>
      </c>
      <c r="J38" s="599"/>
      <c r="K38" s="599"/>
      <c r="L38" s="599"/>
      <c r="M38" s="599"/>
      <c r="N38" s="599"/>
      <c r="O38" s="600">
        <v>168.73</v>
      </c>
    </row>
    <row r="39" spans="1:15" ht="13.8" thickBot="1">
      <c r="A39" s="901" t="s">
        <v>58</v>
      </c>
      <c r="B39" s="595" t="s">
        <v>52</v>
      </c>
      <c r="C39" s="596">
        <v>97.070999999999998</v>
      </c>
      <c r="D39" s="596">
        <v>99.239000000000004</v>
      </c>
      <c r="E39" s="596">
        <v>91.023999999999987</v>
      </c>
      <c r="F39" s="596">
        <v>83.14500000000001</v>
      </c>
      <c r="G39" s="596">
        <v>87.800999999999988</v>
      </c>
      <c r="H39" s="596">
        <v>94.938999999999993</v>
      </c>
      <c r="I39" s="596">
        <v>89.971999999999994</v>
      </c>
      <c r="J39" s="596"/>
      <c r="K39" s="596"/>
      <c r="L39" s="596"/>
      <c r="M39" s="596"/>
      <c r="N39" s="596"/>
      <c r="O39" s="597">
        <v>91.88</v>
      </c>
    </row>
    <row r="40" spans="1:15" ht="13.8" thickBot="1">
      <c r="A40" s="901"/>
      <c r="B40" s="595" t="s">
        <v>59</v>
      </c>
      <c r="C40" s="596">
        <v>121.80000000000001</v>
      </c>
      <c r="D40" s="596">
        <v>122.47499999999999</v>
      </c>
      <c r="E40" s="596">
        <v>122.91</v>
      </c>
      <c r="F40" s="596">
        <v>111.66250000000001</v>
      </c>
      <c r="G40" s="596">
        <v>109.77</v>
      </c>
      <c r="H40" s="596">
        <v>117.70750000000001</v>
      </c>
      <c r="I40" s="596">
        <v>119.92749999999999</v>
      </c>
      <c r="J40" s="596"/>
      <c r="K40" s="596"/>
      <c r="L40" s="596"/>
      <c r="M40" s="596"/>
      <c r="N40" s="596"/>
      <c r="O40" s="597">
        <v>118.04</v>
      </c>
    </row>
    <row r="41" spans="1:15" ht="14.4" thickBot="1">
      <c r="A41" s="901"/>
      <c r="B41" s="598" t="s">
        <v>55</v>
      </c>
      <c r="C41" s="599">
        <v>104.13642857142857</v>
      </c>
      <c r="D41" s="599">
        <v>105.87785714285714</v>
      </c>
      <c r="E41" s="599">
        <v>100.13428571428574</v>
      </c>
      <c r="F41" s="599">
        <v>91.292857142857159</v>
      </c>
      <c r="G41" s="599">
        <v>94.077857142857141</v>
      </c>
      <c r="H41" s="599">
        <v>101.4442857142857</v>
      </c>
      <c r="I41" s="599">
        <v>98.530714285714296</v>
      </c>
      <c r="J41" s="599"/>
      <c r="K41" s="599"/>
      <c r="L41" s="599"/>
      <c r="M41" s="599"/>
      <c r="N41" s="599"/>
      <c r="O41" s="600">
        <v>99.36</v>
      </c>
    </row>
    <row r="42" spans="1:15" ht="13.8" thickBot="1">
      <c r="A42" s="901" t="s">
        <v>60</v>
      </c>
      <c r="B42" s="595" t="s">
        <v>52</v>
      </c>
      <c r="C42" s="596">
        <v>101.402</v>
      </c>
      <c r="D42" s="596">
        <v>94.162000000000006</v>
      </c>
      <c r="E42" s="596">
        <v>91.376000000000005</v>
      </c>
      <c r="F42" s="596">
        <v>94.763999999999996</v>
      </c>
      <c r="G42" s="596">
        <v>95.011999999999986</v>
      </c>
      <c r="H42" s="596">
        <v>101.63600000000001</v>
      </c>
      <c r="I42" s="596">
        <v>102.19800000000001</v>
      </c>
      <c r="J42" s="596"/>
      <c r="K42" s="596"/>
      <c r="L42" s="596"/>
      <c r="M42" s="596"/>
      <c r="N42" s="596"/>
      <c r="O42" s="597">
        <v>97.22</v>
      </c>
    </row>
    <row r="43" spans="1:15" ht="13.8" thickBot="1">
      <c r="A43" s="901"/>
      <c r="B43" s="595" t="s">
        <v>53</v>
      </c>
      <c r="C43" s="596">
        <v>163.23500000000001</v>
      </c>
      <c r="D43" s="596">
        <v>142.38</v>
      </c>
      <c r="E43" s="596">
        <v>135.47499999999999</v>
      </c>
      <c r="F43" s="596">
        <v>334.02666666666664</v>
      </c>
      <c r="G43" s="596">
        <v>440.46666666666664</v>
      </c>
      <c r="H43" s="596">
        <v>913.79666666666662</v>
      </c>
      <c r="I43" s="596">
        <v>791.23666666666657</v>
      </c>
      <c r="J43" s="596"/>
      <c r="K43" s="596"/>
      <c r="L43" s="596"/>
      <c r="M43" s="596"/>
      <c r="N43" s="596"/>
      <c r="O43" s="597">
        <v>615.29</v>
      </c>
    </row>
    <row r="44" spans="1:15" ht="14.4" thickBot="1">
      <c r="A44" s="901"/>
      <c r="B44" s="598" t="s">
        <v>55</v>
      </c>
      <c r="C44" s="599">
        <v>119.06857142857143</v>
      </c>
      <c r="D44" s="599">
        <v>107.93857142857144</v>
      </c>
      <c r="E44" s="599">
        <v>103.97571428571429</v>
      </c>
      <c r="F44" s="599">
        <v>184.48749999999998</v>
      </c>
      <c r="G44" s="599">
        <v>224.5575</v>
      </c>
      <c r="H44" s="599">
        <v>406.19625000000002</v>
      </c>
      <c r="I44" s="599">
        <v>360.58749999999998</v>
      </c>
      <c r="J44" s="599"/>
      <c r="K44" s="599"/>
      <c r="L44" s="599"/>
      <c r="M44" s="599"/>
      <c r="N44" s="599"/>
      <c r="O44" s="600">
        <v>291.5</v>
      </c>
    </row>
    <row r="45" spans="1:15" ht="16.8" thickBot="1">
      <c r="A45" s="910" t="s">
        <v>77</v>
      </c>
      <c r="B45" s="911"/>
      <c r="C45" s="602">
        <v>126.96388349514564</v>
      </c>
      <c r="D45" s="602">
        <v>118.82644230769235</v>
      </c>
      <c r="E45" s="602">
        <v>116.5</v>
      </c>
      <c r="F45" s="602">
        <v>122.69365384615382</v>
      </c>
      <c r="G45" s="602">
        <v>133.87461538461542</v>
      </c>
      <c r="H45" s="602">
        <v>174.39085714285724</v>
      </c>
      <c r="I45" s="602">
        <v>167.09792452830183</v>
      </c>
      <c r="J45" s="602"/>
      <c r="K45" s="602"/>
      <c r="L45" s="602"/>
      <c r="M45" s="602"/>
      <c r="N45" s="602"/>
      <c r="O45" s="603">
        <v>141.66999999999999</v>
      </c>
    </row>
    <row r="46" spans="1:15" ht="15" customHeight="1" thickBot="1"/>
    <row r="47" spans="1:15" ht="15.75" customHeight="1" thickBot="1">
      <c r="A47" s="606" t="s">
        <v>62</v>
      </c>
      <c r="B47" s="607" t="s">
        <v>55</v>
      </c>
      <c r="C47" s="608">
        <v>98.82</v>
      </c>
      <c r="D47" s="608">
        <v>85.05</v>
      </c>
      <c r="E47" s="608">
        <v>85.41</v>
      </c>
      <c r="F47" s="608">
        <v>79.510000000000005</v>
      </c>
      <c r="G47" s="608">
        <v>82.09</v>
      </c>
      <c r="H47" s="608">
        <v>86.26</v>
      </c>
      <c r="I47" s="608">
        <v>87.55</v>
      </c>
      <c r="J47" s="608"/>
      <c r="K47" s="608"/>
      <c r="L47" s="608"/>
      <c r="M47" s="608"/>
      <c r="N47" s="608"/>
      <c r="O47" s="609">
        <v>86.34</v>
      </c>
    </row>
    <row r="48" spans="1:15" ht="22.5" customHeight="1" thickBot="1"/>
    <row r="49" spans="1:15" ht="24.9" customHeight="1" thickBot="1">
      <c r="A49" s="902" t="s">
        <v>111</v>
      </c>
      <c r="B49" s="903"/>
      <c r="C49" s="903"/>
      <c r="D49" s="903"/>
      <c r="E49" s="903"/>
      <c r="F49" s="903"/>
      <c r="G49" s="903"/>
      <c r="H49" s="903"/>
      <c r="I49" s="903"/>
      <c r="J49" s="903"/>
      <c r="K49" s="903"/>
      <c r="L49" s="903"/>
      <c r="M49" s="903"/>
      <c r="N49" s="903"/>
      <c r="O49" s="904"/>
    </row>
    <row r="50" spans="1:15" ht="12.75" customHeight="1">
      <c r="A50" s="914" t="s">
        <v>48</v>
      </c>
      <c r="B50" s="916" t="s">
        <v>84</v>
      </c>
      <c r="C50" s="916" t="s">
        <v>112</v>
      </c>
      <c r="D50" s="916" t="s">
        <v>113</v>
      </c>
      <c r="E50" s="916" t="s">
        <v>114</v>
      </c>
      <c r="F50" s="916" t="s">
        <v>115</v>
      </c>
      <c r="G50" s="916" t="s">
        <v>116</v>
      </c>
      <c r="H50" s="916" t="s">
        <v>117</v>
      </c>
      <c r="I50" s="916" t="s">
        <v>118</v>
      </c>
      <c r="J50" s="916" t="s">
        <v>119</v>
      </c>
      <c r="K50" s="916" t="s">
        <v>120</v>
      </c>
      <c r="L50" s="916" t="s">
        <v>121</v>
      </c>
      <c r="M50" s="916" t="s">
        <v>122</v>
      </c>
      <c r="N50" s="916" t="s">
        <v>123</v>
      </c>
      <c r="O50" s="610" t="s">
        <v>16</v>
      </c>
    </row>
    <row r="51" spans="1:15" ht="13.8" thickBot="1">
      <c r="A51" s="915"/>
      <c r="B51" s="917"/>
      <c r="C51" s="917"/>
      <c r="D51" s="917"/>
      <c r="E51" s="917"/>
      <c r="F51" s="917"/>
      <c r="G51" s="917"/>
      <c r="H51" s="917"/>
      <c r="I51" s="917"/>
      <c r="J51" s="917"/>
      <c r="K51" s="917"/>
      <c r="L51" s="917"/>
      <c r="M51" s="917"/>
      <c r="N51" s="917"/>
      <c r="O51" s="611" t="s">
        <v>97</v>
      </c>
    </row>
    <row r="52" spans="1:15" ht="13.8" thickBot="1">
      <c r="A52" s="912" t="s">
        <v>76</v>
      </c>
      <c r="B52" s="612" t="s">
        <v>52</v>
      </c>
      <c r="C52" s="613">
        <v>4.9560895908504141E-3</v>
      </c>
      <c r="D52" s="613">
        <v>2.6174171213098178E-2</v>
      </c>
      <c r="E52" s="613">
        <v>-6.6524630502685755E-2</v>
      </c>
      <c r="F52" s="613">
        <v>-4.0719119564144923E-2</v>
      </c>
      <c r="G52" s="613">
        <v>-6.4499789344670155E-2</v>
      </c>
      <c r="H52" s="613">
        <v>-2.2048922094648018E-3</v>
      </c>
      <c r="I52" s="613">
        <v>-3.3471658458430538E-2</v>
      </c>
      <c r="J52" s="613"/>
      <c r="K52" s="613"/>
      <c r="L52" s="613"/>
      <c r="M52" s="613"/>
      <c r="N52" s="613"/>
      <c r="O52" s="614">
        <v>-2.2196261682242979E-2</v>
      </c>
    </row>
    <row r="53" spans="1:15" ht="13.8" thickBot="1">
      <c r="A53" s="913"/>
      <c r="B53" s="615" t="s">
        <v>53</v>
      </c>
      <c r="C53" s="616">
        <v>4.0788364249578463E-2</v>
      </c>
      <c r="D53" s="616">
        <v>-1.3518991497161301E-2</v>
      </c>
      <c r="E53" s="616">
        <v>-2.8663121550181154E-2</v>
      </c>
      <c r="F53" s="616">
        <v>-1.2495607416747588E-2</v>
      </c>
      <c r="G53" s="616">
        <v>8.525859323321245E-3</v>
      </c>
      <c r="H53" s="616">
        <v>1.3771107869557604E-2</v>
      </c>
      <c r="I53" s="616">
        <v>7.3943814232382424E-3</v>
      </c>
      <c r="J53" s="616"/>
      <c r="K53" s="616"/>
      <c r="L53" s="616"/>
      <c r="M53" s="616"/>
      <c r="N53" s="616"/>
      <c r="O53" s="617">
        <v>-2.8099305500119711E-2</v>
      </c>
    </row>
    <row r="54" spans="1:15" ht="13.8" thickBot="1">
      <c r="A54" s="913"/>
      <c r="B54" s="615" t="s">
        <v>54</v>
      </c>
      <c r="C54" s="618">
        <v>3.2037622464667036E-2</v>
      </c>
      <c r="D54" s="616">
        <v>2.2851177847838997E-2</v>
      </c>
      <c r="E54" s="616">
        <v>-2.5648587540327179E-3</v>
      </c>
      <c r="F54" s="616">
        <v>1.2929101369793172E-2</v>
      </c>
      <c r="G54" s="616">
        <v>2.6341359370556268E-2</v>
      </c>
      <c r="H54" s="616">
        <v>1.4183010927393019E-2</v>
      </c>
      <c r="I54" s="616">
        <v>3.5356305346136936E-2</v>
      </c>
      <c r="J54" s="616"/>
      <c r="K54" s="616"/>
      <c r="L54" s="616"/>
      <c r="M54" s="616"/>
      <c r="N54" s="616"/>
      <c r="O54" s="617">
        <v>2.0999603781060781E-2</v>
      </c>
    </row>
    <row r="55" spans="1:15" ht="14.4" thickBot="1">
      <c r="A55" s="913"/>
      <c r="B55" s="619" t="s">
        <v>55</v>
      </c>
      <c r="C55" s="620">
        <v>8.174648802898473E-3</v>
      </c>
      <c r="D55" s="620">
        <v>1.0240814262851422E-2</v>
      </c>
      <c r="E55" s="620">
        <v>-3.9661455516381852E-2</v>
      </c>
      <c r="F55" s="620">
        <v>-2.1226773027782291E-2</v>
      </c>
      <c r="G55" s="620">
        <v>-2.2353429205058058E-2</v>
      </c>
      <c r="H55" s="620">
        <v>-1.3494740055608025E-3</v>
      </c>
      <c r="I55" s="620">
        <v>-3.5186421055403527E-3</v>
      </c>
      <c r="J55" s="620"/>
      <c r="K55" s="620"/>
      <c r="L55" s="620"/>
      <c r="M55" s="620"/>
      <c r="N55" s="620"/>
      <c r="O55" s="621">
        <v>-9.9347353154460079E-3</v>
      </c>
    </row>
    <row r="56" spans="1:15" ht="13.8" thickBot="1">
      <c r="A56" s="913" t="s">
        <v>56</v>
      </c>
      <c r="B56" s="615" t="s">
        <v>52</v>
      </c>
      <c r="C56" s="616">
        <v>8.0156659249356804E-2</v>
      </c>
      <c r="D56" s="616">
        <v>9.3363721373973738E-2</v>
      </c>
      <c r="E56" s="616">
        <v>1.495048300042413E-2</v>
      </c>
      <c r="F56" s="616">
        <v>4.4760677733271796E-2</v>
      </c>
      <c r="G56" s="616">
        <v>-3.5205254473079997E-2</v>
      </c>
      <c r="H56" s="616">
        <v>-9.3691801190121798E-2</v>
      </c>
      <c r="I56" s="616">
        <v>-1.8168961268549243E-2</v>
      </c>
      <c r="J56" s="616"/>
      <c r="K56" s="616"/>
      <c r="L56" s="616"/>
      <c r="M56" s="616"/>
      <c r="N56" s="616"/>
      <c r="O56" s="617">
        <v>1.1661551950898713E-2</v>
      </c>
    </row>
    <row r="57" spans="1:15" ht="13.8" thickBot="1">
      <c r="A57" s="913"/>
      <c r="B57" s="615" t="s">
        <v>53</v>
      </c>
      <c r="C57" s="616">
        <v>3.3505301833269894E-3</v>
      </c>
      <c r="D57" s="616">
        <v>6.8407790792699652E-2</v>
      </c>
      <c r="E57" s="616">
        <v>1.6959461876990163E-2</v>
      </c>
      <c r="F57" s="616">
        <v>1.9236549443960168E-4</v>
      </c>
      <c r="G57" s="616">
        <v>2.4137931034482557E-2</v>
      </c>
      <c r="H57" s="616">
        <v>3.7064947088523086E-2</v>
      </c>
      <c r="I57" s="616">
        <v>4.3920050230221851E-2</v>
      </c>
      <c r="J57" s="616"/>
      <c r="K57" s="616"/>
      <c r="L57" s="616"/>
      <c r="M57" s="616"/>
      <c r="N57" s="616"/>
      <c r="O57" s="617">
        <v>2.7685149282667871E-2</v>
      </c>
    </row>
    <row r="58" spans="1:15" ht="14.4" thickBot="1">
      <c r="A58" s="913"/>
      <c r="B58" s="619" t="s">
        <v>55</v>
      </c>
      <c r="C58" s="620">
        <v>6.4160176308653727E-2</v>
      </c>
      <c r="D58" s="620">
        <v>8.9611433016412001E-2</v>
      </c>
      <c r="E58" s="620">
        <v>1.7374681840676528E-2</v>
      </c>
      <c r="F58" s="620">
        <v>3.4999930153596509E-2</v>
      </c>
      <c r="G58" s="620">
        <v>-2.046432371962045E-2</v>
      </c>
      <c r="H58" s="620">
        <v>-6.2682292594898062E-2</v>
      </c>
      <c r="I58" s="620">
        <v>-4.6883585606034546E-4</v>
      </c>
      <c r="J58" s="620"/>
      <c r="K58" s="620"/>
      <c r="L58" s="620"/>
      <c r="M58" s="620"/>
      <c r="N58" s="620"/>
      <c r="O58" s="621">
        <v>1.8513778687825288E-2</v>
      </c>
    </row>
    <row r="59" spans="1:15" ht="13.8" thickBot="1">
      <c r="A59" s="913" t="s">
        <v>57</v>
      </c>
      <c r="B59" s="615" t="s">
        <v>52</v>
      </c>
      <c r="C59" s="616">
        <v>9.9184626110151372E-2</v>
      </c>
      <c r="D59" s="616">
        <v>0.25784740538307538</v>
      </c>
      <c r="E59" s="616">
        <v>0.30412060301507521</v>
      </c>
      <c r="F59" s="616">
        <v>0.29396504903996684</v>
      </c>
      <c r="G59" s="616">
        <v>0.21575842162025008</v>
      </c>
      <c r="H59" s="616">
        <v>0.15564721425579231</v>
      </c>
      <c r="I59" s="616">
        <v>3.455902681780481E-2</v>
      </c>
      <c r="J59" s="616"/>
      <c r="K59" s="616"/>
      <c r="L59" s="616"/>
      <c r="M59" s="616"/>
      <c r="N59" s="616"/>
      <c r="O59" s="617">
        <v>0.18971676448073496</v>
      </c>
    </row>
    <row r="60" spans="1:15" ht="13.8" thickBot="1">
      <c r="A60" s="913"/>
      <c r="B60" s="615" t="s">
        <v>53</v>
      </c>
      <c r="C60" s="616">
        <v>5.9860922596359376E-2</v>
      </c>
      <c r="D60" s="616">
        <v>0.10111730765519759</v>
      </c>
      <c r="E60" s="616">
        <v>3.8781800616460582E-2</v>
      </c>
      <c r="F60" s="616">
        <v>4.0790443062174143E-2</v>
      </c>
      <c r="G60" s="616">
        <v>7.1550416982562481E-2</v>
      </c>
      <c r="H60" s="616">
        <v>5.5556116320618444E-2</v>
      </c>
      <c r="I60" s="616">
        <v>-2.6840576288747611E-2</v>
      </c>
      <c r="J60" s="616"/>
      <c r="K60" s="616"/>
      <c r="L60" s="616"/>
      <c r="M60" s="616"/>
      <c r="N60" s="616"/>
      <c r="O60" s="617">
        <v>4.5579136972354869E-2</v>
      </c>
    </row>
    <row r="61" spans="1:15" ht="13.8" thickBot="1">
      <c r="A61" s="913"/>
      <c r="B61" s="615" t="s">
        <v>54</v>
      </c>
      <c r="C61" s="616">
        <v>5.8814792811525192E-2</v>
      </c>
      <c r="D61" s="616">
        <v>4.2266988286937542E-2</v>
      </c>
      <c r="E61" s="616">
        <v>-4.3334435990737753E-2</v>
      </c>
      <c r="F61" s="616">
        <v>9.9554234769687833E-2</v>
      </c>
      <c r="G61" s="616">
        <v>-4.9332215245536125E-2</v>
      </c>
      <c r="H61" s="616">
        <v>1.696815357147791E-2</v>
      </c>
      <c r="I61" s="616">
        <v>1.2759901968535188E-2</v>
      </c>
      <c r="J61" s="616"/>
      <c r="K61" s="616"/>
      <c r="L61" s="616"/>
      <c r="M61" s="616"/>
      <c r="N61" s="616"/>
      <c r="O61" s="617">
        <v>1.84666399862786E-2</v>
      </c>
    </row>
    <row r="62" spans="1:15" ht="14.4" thickBot="1">
      <c r="A62" s="913"/>
      <c r="B62" s="619" t="s">
        <v>55</v>
      </c>
      <c r="C62" s="620">
        <v>2.9058043955107173E-2</v>
      </c>
      <c r="D62" s="620">
        <v>7.8181855245589113E-2</v>
      </c>
      <c r="E62" s="620">
        <v>2.6236624268120252E-2</v>
      </c>
      <c r="F62" s="620">
        <v>6.4971934324216593E-2</v>
      </c>
      <c r="G62" s="620">
        <v>2.7729984109665734E-2</v>
      </c>
      <c r="H62" s="620">
        <v>2.7897974870384843E-3</v>
      </c>
      <c r="I62" s="620">
        <v>-7.4787202817729586E-3</v>
      </c>
      <c r="J62" s="620"/>
      <c r="K62" s="620"/>
      <c r="L62" s="620"/>
      <c r="M62" s="620"/>
      <c r="N62" s="620"/>
      <c r="O62" s="621">
        <v>6.4837314052035785E-2</v>
      </c>
    </row>
    <row r="63" spans="1:15" ht="13.8" thickBot="1">
      <c r="A63" s="913" t="s">
        <v>58</v>
      </c>
      <c r="B63" s="615" t="s">
        <v>52</v>
      </c>
      <c r="C63" s="616">
        <v>6.5394287571869075E-2</v>
      </c>
      <c r="D63" s="616">
        <v>0.10064255652179742</v>
      </c>
      <c r="E63" s="616">
        <v>6.1807874846194627E-2</v>
      </c>
      <c r="F63" s="616">
        <v>0.26739765202691401</v>
      </c>
      <c r="G63" s="616">
        <v>0.12097242628216094</v>
      </c>
      <c r="H63" s="616">
        <v>7.7533995512908335E-2</v>
      </c>
      <c r="I63" s="616">
        <v>0.10628862312719516</v>
      </c>
      <c r="J63" s="616"/>
      <c r="K63" s="616"/>
      <c r="L63" s="616"/>
      <c r="M63" s="616"/>
      <c r="N63" s="616"/>
      <c r="O63" s="617">
        <v>0.10317805833696131</v>
      </c>
    </row>
    <row r="64" spans="1:15" ht="13.8" thickBot="1">
      <c r="A64" s="913"/>
      <c r="B64" s="615" t="s">
        <v>59</v>
      </c>
      <c r="C64" s="616">
        <v>-1.1412151067323602E-2</v>
      </c>
      <c r="D64" s="616">
        <v>-2.3821187997550439E-2</v>
      </c>
      <c r="E64" s="616">
        <v>-5.6321698804002812E-2</v>
      </c>
      <c r="F64" s="616">
        <v>2.9172730325758234E-2</v>
      </c>
      <c r="G64" s="616">
        <v>5.0423613009018958E-2</v>
      </c>
      <c r="H64" s="616">
        <v>2.5486906101991066E-4</v>
      </c>
      <c r="I64" s="616">
        <v>1.1381876550416071E-2</v>
      </c>
      <c r="J64" s="616"/>
      <c r="K64" s="616"/>
      <c r="L64" s="616"/>
      <c r="M64" s="616"/>
      <c r="N64" s="616"/>
      <c r="O64" s="617">
        <v>-1.2707556760420677E-3</v>
      </c>
    </row>
    <row r="65" spans="1:15" ht="14.4" thickBot="1">
      <c r="A65" s="913"/>
      <c r="B65" s="619" t="s">
        <v>55</v>
      </c>
      <c r="C65" s="620">
        <v>4.3313320490924193E-2</v>
      </c>
      <c r="D65" s="620">
        <v>6.1651488315636577E-2</v>
      </c>
      <c r="E65" s="620">
        <v>2.4624076240476772E-2</v>
      </c>
      <c r="F65" s="620">
        <v>0.18644381985278596</v>
      </c>
      <c r="G65" s="620">
        <v>0.10599883075568077</v>
      </c>
      <c r="H65" s="620">
        <v>5.9161022001286284E-2</v>
      </c>
      <c r="I65" s="620">
        <v>8.379910542760384E-2</v>
      </c>
      <c r="J65" s="620"/>
      <c r="K65" s="620"/>
      <c r="L65" s="620"/>
      <c r="M65" s="620"/>
      <c r="N65" s="620"/>
      <c r="O65" s="621">
        <v>7.1256038647342979E-2</v>
      </c>
    </row>
    <row r="66" spans="1:15" ht="13.8" thickBot="1">
      <c r="A66" s="913" t="s">
        <v>60</v>
      </c>
      <c r="B66" s="615" t="s">
        <v>52</v>
      </c>
      <c r="C66" s="622">
        <v>0.37495644398861283</v>
      </c>
      <c r="D66" s="622">
        <v>0.55257959686497748</v>
      </c>
      <c r="E66" s="622">
        <v>0.95913587812992462</v>
      </c>
      <c r="F66" s="622">
        <v>0.76182938668692757</v>
      </c>
      <c r="G66" s="622">
        <v>0.95514250831473946</v>
      </c>
      <c r="H66" s="622">
        <v>2.2330079892951309</v>
      </c>
      <c r="I66" s="622">
        <v>1.5345114385800112</v>
      </c>
      <c r="J66" s="622"/>
      <c r="K66" s="622"/>
      <c r="L66" s="622"/>
      <c r="M66" s="622"/>
      <c r="N66" s="622"/>
      <c r="O66" s="623">
        <v>0.93334704793252432</v>
      </c>
    </row>
    <row r="67" spans="1:15" ht="13.8" thickBot="1">
      <c r="A67" s="913"/>
      <c r="B67" s="615" t="s">
        <v>53</v>
      </c>
      <c r="C67" s="622">
        <v>1.1717922014273896</v>
      </c>
      <c r="D67" s="622">
        <v>1.2144261834527323</v>
      </c>
      <c r="E67" s="622">
        <v>-6.2754505751368733E-2</v>
      </c>
      <c r="F67" s="622">
        <v>-0.19692040555644255</v>
      </c>
      <c r="G67" s="622">
        <v>-0.1365634932647192</v>
      </c>
      <c r="H67" s="622">
        <v>-0.2330624245364577</v>
      </c>
      <c r="I67" s="622">
        <v>-0.34124956292049152</v>
      </c>
      <c r="J67" s="622"/>
      <c r="K67" s="622"/>
      <c r="L67" s="622"/>
      <c r="M67" s="622"/>
      <c r="N67" s="622"/>
      <c r="O67" s="623">
        <v>-0.3156235271172943</v>
      </c>
    </row>
    <row r="68" spans="1:15" ht="14.4" thickBot="1">
      <c r="A68" s="913"/>
      <c r="B68" s="619" t="s">
        <v>55</v>
      </c>
      <c r="C68" s="624">
        <v>0.89352234006814779</v>
      </c>
      <c r="D68" s="624">
        <v>1.0506828545924851</v>
      </c>
      <c r="E68" s="624">
        <v>0.53402408529464296</v>
      </c>
      <c r="F68" s="624">
        <v>0.14900286830634421</v>
      </c>
      <c r="G68" s="624">
        <v>0.21229529185175269</v>
      </c>
      <c r="H68" s="624">
        <v>0.21622929255939155</v>
      </c>
      <c r="I68" s="624">
        <v>4.1516352557362149E-2</v>
      </c>
      <c r="J68" s="624"/>
      <c r="K68" s="624"/>
      <c r="L68" s="624"/>
      <c r="M68" s="624"/>
      <c r="N68" s="624"/>
      <c r="O68" s="625">
        <v>-3.5300171526586689E-2</v>
      </c>
    </row>
    <row r="69" spans="1:15" ht="16.8" thickBot="1">
      <c r="A69" s="918" t="s">
        <v>77</v>
      </c>
      <c r="B69" s="919"/>
      <c r="C69" s="626">
        <v>0.11051229207571399</v>
      </c>
      <c r="D69" s="626">
        <v>0.1305564434230593</v>
      </c>
      <c r="E69" s="626">
        <v>3.647420843793054E-2</v>
      </c>
      <c r="F69" s="626">
        <v>5.7791020273599218E-2</v>
      </c>
      <c r="G69" s="626">
        <v>4.5844274493354556E-2</v>
      </c>
      <c r="H69" s="626">
        <v>6.1601634860716979E-2</v>
      </c>
      <c r="I69" s="626">
        <v>3.4938048980431194E-2</v>
      </c>
      <c r="J69" s="626"/>
      <c r="K69" s="626"/>
      <c r="L69" s="626"/>
      <c r="M69" s="626"/>
      <c r="N69" s="626"/>
      <c r="O69" s="627">
        <v>3.5716806663372645E-2</v>
      </c>
    </row>
    <row r="70" spans="1:15" ht="15" customHeight="1" thickBot="1"/>
    <row r="71" spans="1:15" ht="16.8" thickBot="1">
      <c r="A71" s="606" t="s">
        <v>62</v>
      </c>
      <c r="B71" s="607" t="s">
        <v>55</v>
      </c>
      <c r="C71" s="628">
        <f t="shared" ref="C71:O71" si="0">(C23-C47)/C47</f>
        <v>0.10928961748633892</v>
      </c>
      <c r="D71" s="628">
        <f t="shared" si="0"/>
        <v>0.28253968253968254</v>
      </c>
      <c r="E71" s="628">
        <f t="shared" si="0"/>
        <v>0.17574054560355937</v>
      </c>
      <c r="F71" s="628">
        <f t="shared" si="0"/>
        <v>0.26977738649226496</v>
      </c>
      <c r="G71" s="628">
        <f t="shared" si="0"/>
        <v>0.23096601291265675</v>
      </c>
      <c r="H71" s="628">
        <f t="shared" si="0"/>
        <v>0.13436123348017609</v>
      </c>
      <c r="I71" s="628">
        <f t="shared" si="0"/>
        <v>0.10793832095945177</v>
      </c>
      <c r="J71" s="628"/>
      <c r="K71" s="628"/>
      <c r="L71" s="628"/>
      <c r="M71" s="628"/>
      <c r="N71" s="628"/>
      <c r="O71" s="629">
        <f t="shared" si="0"/>
        <v>0.18461894834375719</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09" customWidth="1"/>
    <col min="2" max="2" width="26.109375" style="409" bestFit="1" customWidth="1"/>
    <col min="3" max="14" width="12.5546875" style="644" bestFit="1" customWidth="1"/>
    <col min="15" max="15" width="15.5546875" style="409" bestFit="1" customWidth="1"/>
    <col min="16" max="16384" width="9.109375" style="409"/>
  </cols>
  <sheetData>
    <row r="1" spans="1:15" ht="21" customHeight="1" thickBot="1">
      <c r="A1" s="920" t="s">
        <v>83</v>
      </c>
      <c r="B1" s="921"/>
      <c r="C1" s="921"/>
      <c r="D1" s="921"/>
      <c r="E1" s="921"/>
      <c r="F1" s="921"/>
      <c r="G1" s="921"/>
      <c r="H1" s="921"/>
      <c r="I1" s="921"/>
      <c r="J1" s="921"/>
      <c r="K1" s="921"/>
      <c r="L1" s="921"/>
      <c r="M1" s="921"/>
      <c r="N1" s="921"/>
      <c r="O1" s="922"/>
    </row>
    <row r="2" spans="1:15" s="634" customFormat="1" ht="27" customHeight="1" thickBot="1">
      <c r="A2" s="630" t="s">
        <v>79</v>
      </c>
      <c r="B2" s="631" t="s">
        <v>84</v>
      </c>
      <c r="C2" s="632" t="s">
        <v>85</v>
      </c>
      <c r="D2" s="632" t="s">
        <v>86</v>
      </c>
      <c r="E2" s="632" t="s">
        <v>87</v>
      </c>
      <c r="F2" s="632" t="s">
        <v>88</v>
      </c>
      <c r="G2" s="632" t="s">
        <v>89</v>
      </c>
      <c r="H2" s="632" t="s">
        <v>90</v>
      </c>
      <c r="I2" s="632" t="s">
        <v>91</v>
      </c>
      <c r="J2" s="632" t="s">
        <v>92</v>
      </c>
      <c r="K2" s="632" t="s">
        <v>93</v>
      </c>
      <c r="L2" s="632" t="s">
        <v>94</v>
      </c>
      <c r="M2" s="632" t="s">
        <v>95</v>
      </c>
      <c r="N2" s="632" t="s">
        <v>96</v>
      </c>
      <c r="O2" s="633" t="s">
        <v>16</v>
      </c>
    </row>
    <row r="3" spans="1:15" ht="15" customHeight="1" thickBot="1">
      <c r="A3" s="923" t="s">
        <v>80</v>
      </c>
      <c r="B3" s="635" t="s">
        <v>52</v>
      </c>
      <c r="C3" s="636">
        <v>106.61300000000001</v>
      </c>
      <c r="D3" s="636">
        <v>99.688500000000005</v>
      </c>
      <c r="E3" s="636">
        <v>92.643500000000017</v>
      </c>
      <c r="F3" s="636">
        <v>97.210999999999984</v>
      </c>
      <c r="G3" s="636">
        <v>102.84200000000001</v>
      </c>
      <c r="H3" s="636">
        <v>125.18599999999999</v>
      </c>
      <c r="I3" s="636">
        <v>137.4795</v>
      </c>
      <c r="J3" s="636"/>
      <c r="K3" s="636"/>
      <c r="L3" s="636"/>
      <c r="M3" s="636"/>
      <c r="N3" s="636"/>
      <c r="O3" s="637">
        <v>108.81</v>
      </c>
    </row>
    <row r="4" spans="1:15" ht="15" customHeight="1" thickBot="1">
      <c r="A4" s="923"/>
      <c r="B4" s="638" t="s">
        <v>53</v>
      </c>
      <c r="C4" s="636">
        <v>118.58125000000001</v>
      </c>
      <c r="D4" s="636">
        <v>114.74375000000001</v>
      </c>
      <c r="E4" s="636">
        <v>109.50124999999998</v>
      </c>
      <c r="F4" s="636">
        <v>112.09375</v>
      </c>
      <c r="G4" s="636">
        <v>118.80500000000001</v>
      </c>
      <c r="H4" s="636">
        <v>136.55250000000001</v>
      </c>
      <c r="I4" s="636">
        <v>148.4025</v>
      </c>
      <c r="J4" s="636"/>
      <c r="K4" s="636"/>
      <c r="L4" s="636"/>
      <c r="M4" s="636"/>
      <c r="N4" s="636"/>
      <c r="O4" s="637">
        <v>122.67</v>
      </c>
    </row>
    <row r="5" spans="1:15" ht="15" customHeight="1" thickBot="1">
      <c r="A5" s="923"/>
      <c r="B5" s="638" t="s">
        <v>54</v>
      </c>
      <c r="C5" s="636">
        <v>166.92933333333335</v>
      </c>
      <c r="D5" s="636">
        <v>161.35</v>
      </c>
      <c r="E5" s="636">
        <v>148.81333333333333</v>
      </c>
      <c r="F5" s="636">
        <v>158.10000000000002</v>
      </c>
      <c r="G5" s="636">
        <v>173.23</v>
      </c>
      <c r="H5" s="636">
        <v>221.38533333333331</v>
      </c>
      <c r="I5" s="636">
        <v>232.82333333333335</v>
      </c>
      <c r="J5" s="636"/>
      <c r="K5" s="636"/>
      <c r="L5" s="636"/>
      <c r="M5" s="636"/>
      <c r="N5" s="636"/>
      <c r="O5" s="637">
        <v>180.38</v>
      </c>
    </row>
    <row r="6" spans="1:15" ht="15" customHeight="1" thickBot="1">
      <c r="A6" s="924"/>
      <c r="B6" s="639" t="s">
        <v>55</v>
      </c>
      <c r="C6" s="640">
        <v>129.88023255813951</v>
      </c>
      <c r="D6" s="640">
        <v>123.99930232558138</v>
      </c>
      <c r="E6" s="640">
        <v>115.37395348837211</v>
      </c>
      <c r="F6" s="640">
        <v>121.22023255813954</v>
      </c>
      <c r="G6" s="640">
        <v>130.36581395348836</v>
      </c>
      <c r="H6" s="640">
        <v>160.85860465116281</v>
      </c>
      <c r="I6" s="640">
        <v>172.77116279069764</v>
      </c>
      <c r="J6" s="640"/>
      <c r="K6" s="640"/>
      <c r="L6" s="640"/>
      <c r="M6" s="640"/>
      <c r="N6" s="640"/>
      <c r="O6" s="641">
        <v>136.35</v>
      </c>
    </row>
    <row r="7" spans="1:15" ht="15" customHeight="1" thickBot="1">
      <c r="A7" s="925" t="s">
        <v>81</v>
      </c>
      <c r="B7" s="638" t="s">
        <v>52</v>
      </c>
      <c r="C7" s="636">
        <v>119.71166666666667</v>
      </c>
      <c r="D7" s="636">
        <v>115.85</v>
      </c>
      <c r="E7" s="636">
        <v>111.99952380952382</v>
      </c>
      <c r="F7" s="636">
        <v>114.82951219512195</v>
      </c>
      <c r="G7" s="636">
        <v>116.98050000000001</v>
      </c>
      <c r="H7" s="636">
        <v>139.84724999999997</v>
      </c>
      <c r="I7" s="636">
        <v>129.39550000000003</v>
      </c>
      <c r="J7" s="636"/>
      <c r="K7" s="636"/>
      <c r="L7" s="636"/>
      <c r="M7" s="636"/>
      <c r="N7" s="636"/>
      <c r="O7" s="637">
        <v>120</v>
      </c>
    </row>
    <row r="8" spans="1:15" ht="15" customHeight="1" thickBot="1">
      <c r="A8" s="923"/>
      <c r="B8" s="638" t="s">
        <v>53</v>
      </c>
      <c r="C8" s="636">
        <v>211.45499999999996</v>
      </c>
      <c r="D8" s="636">
        <v>196.05944444444441</v>
      </c>
      <c r="E8" s="636">
        <v>149.42117647058822</v>
      </c>
      <c r="F8" s="636">
        <v>177.18055555555554</v>
      </c>
      <c r="G8" s="636">
        <v>210.61111111111114</v>
      </c>
      <c r="H8" s="636">
        <v>334.52944444444444</v>
      </c>
      <c r="I8" s="636">
        <v>263.17</v>
      </c>
      <c r="J8" s="636"/>
      <c r="K8" s="636"/>
      <c r="L8" s="636"/>
      <c r="M8" s="636"/>
      <c r="N8" s="636"/>
      <c r="O8" s="637">
        <v>229.06</v>
      </c>
    </row>
    <row r="9" spans="1:15" ht="15" customHeight="1" thickBot="1">
      <c r="A9" s="923"/>
      <c r="B9" s="638" t="s">
        <v>54</v>
      </c>
      <c r="C9" s="636">
        <v>166.88249999999999</v>
      </c>
      <c r="D9" s="636">
        <v>161.96250000000001</v>
      </c>
      <c r="E9" s="636">
        <v>148.54999999999998</v>
      </c>
      <c r="F9" s="636">
        <v>161.85</v>
      </c>
      <c r="G9" s="636">
        <v>156.32749999999999</v>
      </c>
      <c r="H9" s="636">
        <v>226.67249999999999</v>
      </c>
      <c r="I9" s="636">
        <v>204.06</v>
      </c>
      <c r="J9" s="636"/>
      <c r="K9" s="636"/>
      <c r="L9" s="636"/>
      <c r="M9" s="636"/>
      <c r="N9" s="636"/>
      <c r="O9" s="637">
        <v>175.19</v>
      </c>
    </row>
    <row r="10" spans="1:15" ht="15" customHeight="1" thickBot="1">
      <c r="A10" s="924"/>
      <c r="B10" s="639" t="s">
        <v>55</v>
      </c>
      <c r="C10" s="640">
        <v>148.46265625000004</v>
      </c>
      <c r="D10" s="640">
        <v>141.29</v>
      </c>
      <c r="E10" s="640">
        <v>124.41809523809523</v>
      </c>
      <c r="F10" s="640">
        <v>135.62952380952382</v>
      </c>
      <c r="G10" s="640">
        <v>146.70209677419356</v>
      </c>
      <c r="H10" s="640">
        <v>201.96951612903229</v>
      </c>
      <c r="I10" s="640">
        <v>173.05032258064529</v>
      </c>
      <c r="J10" s="640"/>
      <c r="K10" s="640"/>
      <c r="L10" s="640"/>
      <c r="M10" s="640"/>
      <c r="N10" s="640"/>
      <c r="O10" s="641">
        <v>153.6</v>
      </c>
    </row>
    <row r="11" spans="1:15" ht="15" customHeight="1" thickBot="1">
      <c r="A11" s="910" t="s">
        <v>77</v>
      </c>
      <c r="B11" s="911"/>
      <c r="C11" s="642">
        <v>140.99495327102809</v>
      </c>
      <c r="D11" s="642">
        <v>134.34</v>
      </c>
      <c r="E11" s="642">
        <v>120.74924528301891</v>
      </c>
      <c r="F11" s="642">
        <v>129.78424528301886</v>
      </c>
      <c r="G11" s="642">
        <v>140.012</v>
      </c>
      <c r="H11" s="642">
        <v>185.13361904761899</v>
      </c>
      <c r="I11" s="642">
        <v>172.93600000000004</v>
      </c>
      <c r="J11" s="642"/>
      <c r="K11" s="642"/>
      <c r="L11" s="642"/>
      <c r="M11" s="642"/>
      <c r="N11" s="642"/>
      <c r="O11" s="643">
        <v>146.72999999999999</v>
      </c>
    </row>
    <row r="12" spans="1:15" ht="15" customHeight="1" thickBot="1">
      <c r="O12" s="645"/>
    </row>
    <row r="13" spans="1:15" ht="15" customHeight="1" thickBot="1">
      <c r="A13" s="646" t="s">
        <v>62</v>
      </c>
      <c r="B13" s="647" t="s">
        <v>55</v>
      </c>
      <c r="C13" s="648">
        <v>109.62</v>
      </c>
      <c r="D13" s="648">
        <v>109.08</v>
      </c>
      <c r="E13" s="648">
        <v>100.42</v>
      </c>
      <c r="F13" s="648">
        <v>100.96</v>
      </c>
      <c r="G13" s="648">
        <v>101.05</v>
      </c>
      <c r="H13" s="648">
        <v>97.85</v>
      </c>
      <c r="I13" s="648">
        <v>97</v>
      </c>
      <c r="J13" s="648"/>
      <c r="K13" s="648"/>
      <c r="L13" s="648"/>
      <c r="M13" s="648"/>
      <c r="N13" s="648"/>
      <c r="O13" s="649">
        <v>102.28</v>
      </c>
    </row>
    <row r="14" spans="1:15" ht="22.5" customHeight="1">
      <c r="O14" s="645"/>
    </row>
    <row r="15" spans="1:15" ht="20.399999999999999" thickBot="1">
      <c r="A15" s="926" t="s">
        <v>98</v>
      </c>
      <c r="B15" s="926"/>
      <c r="C15" s="926"/>
      <c r="D15" s="926"/>
      <c r="E15" s="926"/>
      <c r="F15" s="926"/>
      <c r="G15" s="926"/>
      <c r="H15" s="926"/>
      <c r="I15" s="926"/>
      <c r="J15" s="926"/>
      <c r="K15" s="926"/>
      <c r="L15" s="926"/>
      <c r="M15" s="926"/>
      <c r="N15" s="926"/>
      <c r="O15" s="926"/>
    </row>
    <row r="16" spans="1:15" ht="27" customHeight="1" thickBot="1">
      <c r="A16" s="650" t="s">
        <v>79</v>
      </c>
      <c r="B16" s="651" t="s">
        <v>84</v>
      </c>
      <c r="C16" s="652" t="s">
        <v>99</v>
      </c>
      <c r="D16" s="652" t="s">
        <v>100</v>
      </c>
      <c r="E16" s="652" t="s">
        <v>101</v>
      </c>
      <c r="F16" s="652" t="s">
        <v>102</v>
      </c>
      <c r="G16" s="652" t="s">
        <v>103</v>
      </c>
      <c r="H16" s="652" t="s">
        <v>104</v>
      </c>
      <c r="I16" s="652" t="s">
        <v>105</v>
      </c>
      <c r="J16" s="652" t="s">
        <v>106</v>
      </c>
      <c r="K16" s="652" t="s">
        <v>107</v>
      </c>
      <c r="L16" s="652" t="s">
        <v>108</v>
      </c>
      <c r="M16" s="652" t="s">
        <v>109</v>
      </c>
      <c r="N16" s="653" t="s">
        <v>110</v>
      </c>
      <c r="O16" s="654" t="s">
        <v>16</v>
      </c>
    </row>
    <row r="17" spans="1:15" ht="15" customHeight="1" thickBot="1">
      <c r="A17" s="923" t="s">
        <v>80</v>
      </c>
      <c r="B17" s="635" t="s">
        <v>52</v>
      </c>
      <c r="C17" s="636">
        <v>106.08722222222222</v>
      </c>
      <c r="D17" s="636">
        <v>97.145789473684204</v>
      </c>
      <c r="E17" s="636">
        <v>99.245789473684198</v>
      </c>
      <c r="F17" s="636">
        <v>101.33736842105263</v>
      </c>
      <c r="G17" s="636">
        <v>109.93263157894735</v>
      </c>
      <c r="H17" s="636">
        <v>125.46263157894737</v>
      </c>
      <c r="I17" s="636">
        <v>142.24052631578951</v>
      </c>
      <c r="J17" s="636"/>
      <c r="K17" s="636"/>
      <c r="L17" s="636"/>
      <c r="M17" s="636"/>
      <c r="N17" s="655"/>
      <c r="O17" s="637">
        <v>111.28</v>
      </c>
    </row>
    <row r="18" spans="1:15" ht="15" customHeight="1" thickBot="1">
      <c r="A18" s="923"/>
      <c r="B18" s="638" t="s">
        <v>53</v>
      </c>
      <c r="C18" s="636">
        <v>113.97499999999998</v>
      </c>
      <c r="D18" s="636">
        <v>116.08333333333333</v>
      </c>
      <c r="E18" s="636">
        <v>112.10833333333331</v>
      </c>
      <c r="F18" s="636">
        <v>113.43166666666667</v>
      </c>
      <c r="G18" s="636">
        <v>118.63333333333333</v>
      </c>
      <c r="H18" s="636">
        <v>135.23714285714286</v>
      </c>
      <c r="I18" s="636">
        <v>148.24285714285716</v>
      </c>
      <c r="J18" s="636"/>
      <c r="K18" s="636"/>
      <c r="L18" s="636"/>
      <c r="M18" s="636"/>
      <c r="N18" s="655"/>
      <c r="O18" s="637">
        <v>125.69</v>
      </c>
    </row>
    <row r="19" spans="1:15" ht="15" customHeight="1" thickBot="1">
      <c r="A19" s="923"/>
      <c r="B19" s="638" t="s">
        <v>54</v>
      </c>
      <c r="C19" s="636">
        <v>161.74733333333336</v>
      </c>
      <c r="D19" s="636">
        <v>157.74533333333335</v>
      </c>
      <c r="E19" s="636">
        <v>149.196</v>
      </c>
      <c r="F19" s="636">
        <v>156.08199999999997</v>
      </c>
      <c r="G19" s="636">
        <v>168.78400000000002</v>
      </c>
      <c r="H19" s="636">
        <v>218.2893333333333</v>
      </c>
      <c r="I19" s="636">
        <v>224.87266666666662</v>
      </c>
      <c r="J19" s="636"/>
      <c r="K19" s="636"/>
      <c r="L19" s="636"/>
      <c r="M19" s="636"/>
      <c r="N19" s="655"/>
      <c r="O19" s="637">
        <v>176.67</v>
      </c>
    </row>
    <row r="20" spans="1:15" ht="15" customHeight="1" thickBot="1">
      <c r="A20" s="924"/>
      <c r="B20" s="639" t="s">
        <v>55</v>
      </c>
      <c r="C20" s="640">
        <v>128.70846153846151</v>
      </c>
      <c r="D20" s="640">
        <v>122.71125000000004</v>
      </c>
      <c r="E20" s="640">
        <v>119.90650000000002</v>
      </c>
      <c r="F20" s="640">
        <v>123.68075000000002</v>
      </c>
      <c r="G20" s="640">
        <v>133.30699999999996</v>
      </c>
      <c r="H20" s="640">
        <v>161.09243902439025</v>
      </c>
      <c r="I20" s="640">
        <v>173.49658536585366</v>
      </c>
      <c r="J20" s="640"/>
      <c r="K20" s="640"/>
      <c r="L20" s="640"/>
      <c r="M20" s="640"/>
      <c r="N20" s="656"/>
      <c r="O20" s="641">
        <v>137.66999999999999</v>
      </c>
    </row>
    <row r="21" spans="1:15" ht="15" customHeight="1" thickBot="1">
      <c r="A21" s="925" t="s">
        <v>81</v>
      </c>
      <c r="B21" s="638" t="s">
        <v>52</v>
      </c>
      <c r="C21" s="636">
        <v>108.20454545454541</v>
      </c>
      <c r="D21" s="636">
        <v>100.43818181818182</v>
      </c>
      <c r="E21" s="636">
        <v>97.715227272727276</v>
      </c>
      <c r="F21" s="636">
        <v>96.36395348837209</v>
      </c>
      <c r="G21" s="636">
        <v>104.11511627906977</v>
      </c>
      <c r="H21" s="636">
        <v>116.25325581395346</v>
      </c>
      <c r="I21" s="636">
        <v>108.59840909090912</v>
      </c>
      <c r="J21" s="636"/>
      <c r="K21" s="636"/>
      <c r="L21" s="636"/>
      <c r="M21" s="636"/>
      <c r="N21" s="655"/>
      <c r="O21" s="637">
        <v>103.53</v>
      </c>
    </row>
    <row r="22" spans="1:15" ht="15" customHeight="1" thickBot="1">
      <c r="A22" s="923"/>
      <c r="B22" s="638" t="s">
        <v>53</v>
      </c>
      <c r="C22" s="636">
        <v>165.74937499999999</v>
      </c>
      <c r="D22" s="636">
        <v>149.99687499999993</v>
      </c>
      <c r="E22" s="636">
        <v>150.01624999999999</v>
      </c>
      <c r="F22" s="636">
        <v>180.54529411764705</v>
      </c>
      <c r="G22" s="636">
        <v>203.72411764705879</v>
      </c>
      <c r="H22" s="636">
        <v>341.90176470588233</v>
      </c>
      <c r="I22" s="636">
        <v>294.71588235294109</v>
      </c>
      <c r="J22" s="636"/>
      <c r="K22" s="636"/>
      <c r="L22" s="636"/>
      <c r="M22" s="636"/>
      <c r="N22" s="655"/>
      <c r="O22" s="637">
        <v>247.12</v>
      </c>
    </row>
    <row r="23" spans="1:15" ht="15" customHeight="1" thickBot="1">
      <c r="A23" s="923"/>
      <c r="B23" s="638" t="s">
        <v>54</v>
      </c>
      <c r="C23" s="636">
        <v>161.16500000000002</v>
      </c>
      <c r="D23" s="636">
        <v>157.5675</v>
      </c>
      <c r="E23" s="636">
        <v>155</v>
      </c>
      <c r="F23" s="636">
        <v>149.9975</v>
      </c>
      <c r="G23" s="636">
        <v>162.60500000000002</v>
      </c>
      <c r="H23" s="636">
        <v>223.75749999999999</v>
      </c>
      <c r="I23" s="636">
        <v>202.63</v>
      </c>
      <c r="J23" s="636"/>
      <c r="K23" s="636"/>
      <c r="L23" s="636"/>
      <c r="M23" s="636"/>
      <c r="N23" s="655"/>
      <c r="O23" s="637">
        <v>173.25</v>
      </c>
    </row>
    <row r="24" spans="1:15" ht="15" customHeight="1" thickBot="1">
      <c r="A24" s="924"/>
      <c r="B24" s="639" t="s">
        <v>55</v>
      </c>
      <c r="C24" s="640">
        <v>125.90078125000002</v>
      </c>
      <c r="D24" s="640">
        <v>116.3984375</v>
      </c>
      <c r="E24" s="640">
        <v>114.37</v>
      </c>
      <c r="F24" s="640">
        <v>122.07671875000001</v>
      </c>
      <c r="G24" s="640">
        <v>134.22937500000003</v>
      </c>
      <c r="H24" s="640">
        <v>182.91015625000003</v>
      </c>
      <c r="I24" s="640">
        <v>163.06184615384609</v>
      </c>
      <c r="J24" s="640"/>
      <c r="K24" s="640"/>
      <c r="L24" s="640"/>
      <c r="M24" s="640"/>
      <c r="N24" s="656"/>
      <c r="O24" s="641">
        <v>144.12</v>
      </c>
    </row>
    <row r="25" spans="1:15" ht="15" customHeight="1" thickBot="1">
      <c r="A25" s="910" t="s">
        <v>77</v>
      </c>
      <c r="B25" s="911"/>
      <c r="C25" s="642">
        <v>126.96388349514564</v>
      </c>
      <c r="D25" s="642">
        <v>118.82644230769235</v>
      </c>
      <c r="E25" s="642">
        <v>116.5</v>
      </c>
      <c r="F25" s="642">
        <v>122.69365384615382</v>
      </c>
      <c r="G25" s="642">
        <v>133.87461538461542</v>
      </c>
      <c r="H25" s="642">
        <v>174.39085714285724</v>
      </c>
      <c r="I25" s="642">
        <v>167.09792452830183</v>
      </c>
      <c r="J25" s="642"/>
      <c r="K25" s="642"/>
      <c r="L25" s="642"/>
      <c r="M25" s="642"/>
      <c r="N25" s="657"/>
      <c r="O25" s="643">
        <v>141.66999999999999</v>
      </c>
    </row>
    <row r="26" spans="1:15" ht="15" customHeight="1" thickBot="1">
      <c r="O26" s="645"/>
    </row>
    <row r="27" spans="1:15" ht="15" customHeight="1" thickBot="1">
      <c r="A27" s="646" t="s">
        <v>62</v>
      </c>
      <c r="B27" s="607" t="s">
        <v>55</v>
      </c>
      <c r="C27" s="608">
        <v>98.82</v>
      </c>
      <c r="D27" s="608">
        <v>85.05</v>
      </c>
      <c r="E27" s="608">
        <v>85.41</v>
      </c>
      <c r="F27" s="608">
        <v>79.510000000000005</v>
      </c>
      <c r="G27" s="608">
        <v>82.09</v>
      </c>
      <c r="H27" s="608">
        <v>86.26</v>
      </c>
      <c r="I27" s="608">
        <v>87.55</v>
      </c>
      <c r="J27" s="608"/>
      <c r="K27" s="608"/>
      <c r="L27" s="608"/>
      <c r="M27" s="608"/>
      <c r="N27" s="608"/>
      <c r="O27" s="649">
        <v>86.34</v>
      </c>
    </row>
    <row r="28" spans="1:15" ht="22.5" customHeight="1" thickBot="1">
      <c r="O28" s="645"/>
    </row>
    <row r="29" spans="1:15" ht="20.399999999999999" thickBot="1">
      <c r="A29" s="927" t="s">
        <v>111</v>
      </c>
      <c r="B29" s="921"/>
      <c r="C29" s="921"/>
      <c r="D29" s="921"/>
      <c r="E29" s="921"/>
      <c r="F29" s="921"/>
      <c r="G29" s="921"/>
      <c r="H29" s="921"/>
      <c r="I29" s="921"/>
      <c r="J29" s="921"/>
      <c r="K29" s="921"/>
      <c r="L29" s="921"/>
      <c r="M29" s="921"/>
      <c r="N29" s="921"/>
      <c r="O29" s="922"/>
    </row>
    <row r="30" spans="1:15" ht="27" customHeight="1" thickBot="1">
      <c r="A30" s="650" t="s">
        <v>79</v>
      </c>
      <c r="B30" s="651" t="s">
        <v>84</v>
      </c>
      <c r="C30" s="658" t="s">
        <v>124</v>
      </c>
      <c r="D30" s="658" t="s">
        <v>125</v>
      </c>
      <c r="E30" s="658" t="s">
        <v>126</v>
      </c>
      <c r="F30" s="658" t="s">
        <v>127</v>
      </c>
      <c r="G30" s="658" t="s">
        <v>128</v>
      </c>
      <c r="H30" s="658" t="s">
        <v>129</v>
      </c>
      <c r="I30" s="658" t="s">
        <v>130</v>
      </c>
      <c r="J30" s="658" t="s">
        <v>131</v>
      </c>
      <c r="K30" s="658" t="s">
        <v>132</v>
      </c>
      <c r="L30" s="658" t="s">
        <v>133</v>
      </c>
      <c r="M30" s="658" t="s">
        <v>134</v>
      </c>
      <c r="N30" s="659" t="s">
        <v>135</v>
      </c>
      <c r="O30" s="660" t="s">
        <v>16</v>
      </c>
    </row>
    <row r="31" spans="1:15" ht="15" customHeight="1" thickBot="1">
      <c r="A31" s="928" t="s">
        <v>80</v>
      </c>
      <c r="B31" s="661" t="s">
        <v>52</v>
      </c>
      <c r="C31" s="662">
        <v>4.9560895908504141E-3</v>
      </c>
      <c r="D31" s="662">
        <v>2.6174171213098178E-2</v>
      </c>
      <c r="E31" s="662">
        <v>-6.6524630502685755E-2</v>
      </c>
      <c r="F31" s="662">
        <v>-4.0719119564144923E-2</v>
      </c>
      <c r="G31" s="662">
        <v>-6.4499789344670155E-2</v>
      </c>
      <c r="H31" s="662">
        <v>-2.2048922094648018E-3</v>
      </c>
      <c r="I31" s="662">
        <v>-3.3471658458430538E-2</v>
      </c>
      <c r="J31" s="662"/>
      <c r="K31" s="662"/>
      <c r="L31" s="662"/>
      <c r="M31" s="662"/>
      <c r="N31" s="663"/>
      <c r="O31" s="664">
        <v>-2.2196261682242979E-2</v>
      </c>
    </row>
    <row r="32" spans="1:15" ht="15" customHeight="1" thickBot="1">
      <c r="A32" s="928"/>
      <c r="B32" s="665" t="s">
        <v>53</v>
      </c>
      <c r="C32" s="662">
        <v>4.041456459749973E-2</v>
      </c>
      <c r="D32" s="662">
        <v>-1.1539842067480169E-2</v>
      </c>
      <c r="E32" s="662">
        <v>-2.3255036051438239E-2</v>
      </c>
      <c r="F32" s="662">
        <v>-1.1794913237044376E-2</v>
      </c>
      <c r="G32" s="662">
        <v>1.4470356841810711E-3</v>
      </c>
      <c r="H32" s="662">
        <v>9.7263008894429535E-3</v>
      </c>
      <c r="I32" s="662">
        <v>1.0769008383924958E-3</v>
      </c>
      <c r="J32" s="662"/>
      <c r="K32" s="662"/>
      <c r="L32" s="662"/>
      <c r="M32" s="662"/>
      <c r="N32" s="663"/>
      <c r="O32" s="664">
        <v>-2.4027368923542018E-2</v>
      </c>
    </row>
    <row r="33" spans="1:15" ht="15" customHeight="1" thickBot="1">
      <c r="A33" s="928"/>
      <c r="B33" s="665" t="s">
        <v>54</v>
      </c>
      <c r="C33" s="662">
        <v>3.2037622464667036E-2</v>
      </c>
      <c r="D33" s="662">
        <v>2.2851177847838997E-2</v>
      </c>
      <c r="E33" s="662">
        <v>-2.5648587540327179E-3</v>
      </c>
      <c r="F33" s="662">
        <v>1.2929101369793172E-2</v>
      </c>
      <c r="G33" s="662">
        <v>2.6341359370556268E-2</v>
      </c>
      <c r="H33" s="662">
        <v>1.4183010927393019E-2</v>
      </c>
      <c r="I33" s="662">
        <v>3.5356305346136936E-2</v>
      </c>
      <c r="J33" s="662"/>
      <c r="K33" s="662"/>
      <c r="L33" s="662"/>
      <c r="M33" s="662"/>
      <c r="N33" s="663"/>
      <c r="O33" s="664">
        <v>2.0999603781060781E-2</v>
      </c>
    </row>
    <row r="34" spans="1:15" ht="15" customHeight="1" thickBot="1">
      <c r="A34" s="929"/>
      <c r="B34" s="666" t="s">
        <v>55</v>
      </c>
      <c r="C34" s="667">
        <v>9.1040713692925965E-3</v>
      </c>
      <c r="D34" s="667">
        <v>1.0496611562357542E-2</v>
      </c>
      <c r="E34" s="667">
        <v>-3.7800673955356155E-2</v>
      </c>
      <c r="F34" s="667">
        <v>-1.9894101886190649E-2</v>
      </c>
      <c r="G34" s="667">
        <v>-2.2063252841273185E-2</v>
      </c>
      <c r="H34" s="667">
        <v>-1.4515539937416579E-3</v>
      </c>
      <c r="I34" s="667">
        <v>-4.1811922328402751E-3</v>
      </c>
      <c r="J34" s="667"/>
      <c r="K34" s="667"/>
      <c r="L34" s="667"/>
      <c r="M34" s="667"/>
      <c r="N34" s="668"/>
      <c r="O34" s="669">
        <v>-9.588145565482627E-3</v>
      </c>
    </row>
    <row r="35" spans="1:15" ht="15" customHeight="1" thickBot="1">
      <c r="A35" s="930" t="s">
        <v>81</v>
      </c>
      <c r="B35" s="665" t="s">
        <v>52</v>
      </c>
      <c r="C35" s="662">
        <v>0.10634600574109132</v>
      </c>
      <c r="D35" s="662">
        <v>0.15344581017722339</v>
      </c>
      <c r="E35" s="662">
        <v>0.14618291268901701</v>
      </c>
      <c r="F35" s="662">
        <v>0.19162309181283266</v>
      </c>
      <c r="G35" s="662">
        <v>0.1235688359262445</v>
      </c>
      <c r="H35" s="662">
        <v>0.20295340565605574</v>
      </c>
      <c r="I35" s="662">
        <v>0.19150456330977558</v>
      </c>
      <c r="J35" s="662"/>
      <c r="K35" s="662"/>
      <c r="L35" s="662"/>
      <c r="M35" s="662"/>
      <c r="N35" s="663"/>
      <c r="O35" s="664">
        <v>0.15908432338452622</v>
      </c>
    </row>
    <row r="36" spans="1:15" ht="15" customHeight="1" thickBot="1">
      <c r="A36" s="928"/>
      <c r="B36" s="665" t="s">
        <v>53</v>
      </c>
      <c r="C36" s="662">
        <v>0.27575141686054605</v>
      </c>
      <c r="D36" s="662">
        <v>0.30709019400867182</v>
      </c>
      <c r="E36" s="662">
        <v>-3.9667271339722436E-3</v>
      </c>
      <c r="F36" s="662">
        <v>-1.8636534275432125E-2</v>
      </c>
      <c r="G36" s="662">
        <v>3.38054892253047E-2</v>
      </c>
      <c r="H36" s="662">
        <v>-2.1562685608773793E-2</v>
      </c>
      <c r="I36" s="662">
        <v>-0.10703828413007911</v>
      </c>
      <c r="J36" s="662"/>
      <c r="K36" s="662"/>
      <c r="L36" s="662"/>
      <c r="M36" s="662"/>
      <c r="N36" s="663"/>
      <c r="O36" s="664">
        <v>-7.3081903528650058E-2</v>
      </c>
    </row>
    <row r="37" spans="1:15" ht="15" customHeight="1" thickBot="1">
      <c r="A37" s="928"/>
      <c r="B37" s="665" t="s">
        <v>54</v>
      </c>
      <c r="C37" s="662">
        <v>3.5476064902429015E-2</v>
      </c>
      <c r="D37" s="662">
        <v>2.7892807844257288E-2</v>
      </c>
      <c r="E37" s="662">
        <v>-4.1612903225806561E-2</v>
      </c>
      <c r="F37" s="662">
        <v>7.9017983633060493E-2</v>
      </c>
      <c r="G37" s="662">
        <v>-3.8605823929153661E-2</v>
      </c>
      <c r="H37" s="662">
        <v>1.302749628504069E-2</v>
      </c>
      <c r="I37" s="662">
        <v>7.0571978482949554E-3</v>
      </c>
      <c r="J37" s="662"/>
      <c r="K37" s="662"/>
      <c r="L37" s="662"/>
      <c r="M37" s="662"/>
      <c r="N37" s="663"/>
      <c r="O37" s="664">
        <v>1.1197691197691184E-2</v>
      </c>
    </row>
    <row r="38" spans="1:15" ht="15" customHeight="1" thickBot="1">
      <c r="A38" s="929"/>
      <c r="B38" s="666" t="s">
        <v>55</v>
      </c>
      <c r="C38" s="667">
        <v>0.179203613956923</v>
      </c>
      <c r="D38" s="667">
        <v>0.21384790925565467</v>
      </c>
      <c r="E38" s="667">
        <v>8.7856039504198902E-2</v>
      </c>
      <c r="F38" s="667">
        <v>0.11101875278347292</v>
      </c>
      <c r="G38" s="667">
        <v>9.2920955448042034E-2</v>
      </c>
      <c r="H38" s="667">
        <v>0.1042006647951363</v>
      </c>
      <c r="I38" s="667">
        <v>6.1255754564284996E-2</v>
      </c>
      <c r="J38" s="667"/>
      <c r="K38" s="667"/>
      <c r="L38" s="667"/>
      <c r="M38" s="667"/>
      <c r="N38" s="668"/>
      <c r="O38" s="669">
        <v>6.5778517901748476E-2</v>
      </c>
    </row>
    <row r="39" spans="1:15" ht="15" customHeight="1" thickBot="1">
      <c r="A39" s="910" t="s">
        <v>77</v>
      </c>
      <c r="B39" s="911"/>
      <c r="C39" s="670">
        <v>0.11051229207571399</v>
      </c>
      <c r="D39" s="670">
        <v>0.1305564434230593</v>
      </c>
      <c r="E39" s="670">
        <v>3.647420843793054E-2</v>
      </c>
      <c r="F39" s="670">
        <v>5.7791020273599218E-2</v>
      </c>
      <c r="G39" s="670">
        <v>4.5844274493354556E-2</v>
      </c>
      <c r="H39" s="670">
        <v>6.1601634860716979E-2</v>
      </c>
      <c r="I39" s="670">
        <v>3.4938048980431194E-2</v>
      </c>
      <c r="J39" s="670"/>
      <c r="K39" s="670"/>
      <c r="L39" s="670"/>
      <c r="M39" s="670"/>
      <c r="N39" s="671"/>
      <c r="O39" s="672">
        <v>3.5716806663372645E-2</v>
      </c>
    </row>
    <row r="40" spans="1:15" ht="15" customHeight="1" thickBot="1"/>
    <row r="41" spans="1:15" ht="16.8" thickBot="1">
      <c r="A41" s="646" t="s">
        <v>62</v>
      </c>
      <c r="B41" s="607" t="s">
        <v>55</v>
      </c>
      <c r="C41" s="628">
        <v>0.10928961748633892</v>
      </c>
      <c r="D41" s="628">
        <v>0.28253968253968254</v>
      </c>
      <c r="E41" s="628">
        <v>0.17574054560355937</v>
      </c>
      <c r="F41" s="628">
        <v>0.26977738649226496</v>
      </c>
      <c r="G41" s="628">
        <v>0.23096601291265675</v>
      </c>
      <c r="H41" s="628">
        <v>0.13436123348017609</v>
      </c>
      <c r="I41" s="628">
        <v>0.10793832095945177</v>
      </c>
      <c r="J41" s="628"/>
      <c r="K41" s="628"/>
      <c r="L41" s="628"/>
      <c r="M41" s="628"/>
      <c r="N41" s="628"/>
      <c r="O41" s="673">
        <v>0.18461894834375719</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744" customWidth="1"/>
    <col min="2" max="2" width="14.33203125" style="744" customWidth="1"/>
    <col min="3" max="3" width="19.5546875" style="744" customWidth="1"/>
    <col min="4" max="4" width="12.88671875" style="744" customWidth="1"/>
    <col min="5" max="7" width="16.88671875" style="744" customWidth="1"/>
    <col min="8" max="8" width="51.33203125" style="744" customWidth="1"/>
    <col min="9" max="256" width="9.109375" style="744"/>
    <col min="257" max="257" width="16.88671875" style="744" customWidth="1"/>
    <col min="258" max="258" width="14.33203125" style="744" customWidth="1"/>
    <col min="259" max="259" width="19.5546875" style="744" customWidth="1"/>
    <col min="260" max="260" width="12.88671875" style="744" customWidth="1"/>
    <col min="261" max="263" width="16.88671875" style="744" customWidth="1"/>
    <col min="264" max="264" width="51.33203125" style="744" customWidth="1"/>
    <col min="265" max="512" width="9.109375" style="744"/>
    <col min="513" max="513" width="16.88671875" style="744" customWidth="1"/>
    <col min="514" max="514" width="14.33203125" style="744" customWidth="1"/>
    <col min="515" max="515" width="19.5546875" style="744" customWidth="1"/>
    <col min="516" max="516" width="12.88671875" style="744" customWidth="1"/>
    <col min="517" max="519" width="16.88671875" style="744" customWidth="1"/>
    <col min="520" max="520" width="51.33203125" style="744" customWidth="1"/>
    <col min="521" max="768" width="9.109375" style="744"/>
    <col min="769" max="769" width="16.88671875" style="744" customWidth="1"/>
    <col min="770" max="770" width="14.33203125" style="744" customWidth="1"/>
    <col min="771" max="771" width="19.5546875" style="744" customWidth="1"/>
    <col min="772" max="772" width="12.88671875" style="744" customWidth="1"/>
    <col min="773" max="775" width="16.88671875" style="744" customWidth="1"/>
    <col min="776" max="776" width="51.33203125" style="744" customWidth="1"/>
    <col min="777" max="1024" width="9.109375" style="744"/>
    <col min="1025" max="1025" width="16.88671875" style="744" customWidth="1"/>
    <col min="1026" max="1026" width="14.33203125" style="744" customWidth="1"/>
    <col min="1027" max="1027" width="19.5546875" style="744" customWidth="1"/>
    <col min="1028" max="1028" width="12.88671875" style="744" customWidth="1"/>
    <col min="1029" max="1031" width="16.88671875" style="744" customWidth="1"/>
    <col min="1032" max="1032" width="51.33203125" style="744" customWidth="1"/>
    <col min="1033" max="1280" width="9.109375" style="744"/>
    <col min="1281" max="1281" width="16.88671875" style="744" customWidth="1"/>
    <col min="1282" max="1282" width="14.33203125" style="744" customWidth="1"/>
    <col min="1283" max="1283" width="19.5546875" style="744" customWidth="1"/>
    <col min="1284" max="1284" width="12.88671875" style="744" customWidth="1"/>
    <col min="1285" max="1287" width="16.88671875" style="744" customWidth="1"/>
    <col min="1288" max="1288" width="51.33203125" style="744" customWidth="1"/>
    <col min="1289" max="1536" width="9.109375" style="744"/>
    <col min="1537" max="1537" width="16.88671875" style="744" customWidth="1"/>
    <col min="1538" max="1538" width="14.33203125" style="744" customWidth="1"/>
    <col min="1539" max="1539" width="19.5546875" style="744" customWidth="1"/>
    <col min="1540" max="1540" width="12.88671875" style="744" customWidth="1"/>
    <col min="1541" max="1543" width="16.88671875" style="744" customWidth="1"/>
    <col min="1544" max="1544" width="51.33203125" style="744" customWidth="1"/>
    <col min="1545" max="1792" width="9.109375" style="744"/>
    <col min="1793" max="1793" width="16.88671875" style="744" customWidth="1"/>
    <col min="1794" max="1794" width="14.33203125" style="744" customWidth="1"/>
    <col min="1795" max="1795" width="19.5546875" style="744" customWidth="1"/>
    <col min="1796" max="1796" width="12.88671875" style="744" customWidth="1"/>
    <col min="1797" max="1799" width="16.88671875" style="744" customWidth="1"/>
    <col min="1800" max="1800" width="51.33203125" style="744" customWidth="1"/>
    <col min="1801" max="2048" width="9.109375" style="744"/>
    <col min="2049" max="2049" width="16.88671875" style="744" customWidth="1"/>
    <col min="2050" max="2050" width="14.33203125" style="744" customWidth="1"/>
    <col min="2051" max="2051" width="19.5546875" style="744" customWidth="1"/>
    <col min="2052" max="2052" width="12.88671875" style="744" customWidth="1"/>
    <col min="2053" max="2055" width="16.88671875" style="744" customWidth="1"/>
    <col min="2056" max="2056" width="51.33203125" style="744" customWidth="1"/>
    <col min="2057" max="2304" width="9.109375" style="744"/>
    <col min="2305" max="2305" width="16.88671875" style="744" customWidth="1"/>
    <col min="2306" max="2306" width="14.33203125" style="744" customWidth="1"/>
    <col min="2307" max="2307" width="19.5546875" style="744" customWidth="1"/>
    <col min="2308" max="2308" width="12.88671875" style="744" customWidth="1"/>
    <col min="2309" max="2311" width="16.88671875" style="744" customWidth="1"/>
    <col min="2312" max="2312" width="51.33203125" style="744" customWidth="1"/>
    <col min="2313" max="2560" width="9.109375" style="744"/>
    <col min="2561" max="2561" width="16.88671875" style="744" customWidth="1"/>
    <col min="2562" max="2562" width="14.33203125" style="744" customWidth="1"/>
    <col min="2563" max="2563" width="19.5546875" style="744" customWidth="1"/>
    <col min="2564" max="2564" width="12.88671875" style="744" customWidth="1"/>
    <col min="2565" max="2567" width="16.88671875" style="744" customWidth="1"/>
    <col min="2568" max="2568" width="51.33203125" style="744" customWidth="1"/>
    <col min="2569" max="2816" width="9.109375" style="744"/>
    <col min="2817" max="2817" width="16.88671875" style="744" customWidth="1"/>
    <col min="2818" max="2818" width="14.33203125" style="744" customWidth="1"/>
    <col min="2819" max="2819" width="19.5546875" style="744" customWidth="1"/>
    <col min="2820" max="2820" width="12.88671875" style="744" customWidth="1"/>
    <col min="2821" max="2823" width="16.88671875" style="744" customWidth="1"/>
    <col min="2824" max="2824" width="51.33203125" style="744" customWidth="1"/>
    <col min="2825" max="3072" width="9.109375" style="744"/>
    <col min="3073" max="3073" width="16.88671875" style="744" customWidth="1"/>
    <col min="3074" max="3074" width="14.33203125" style="744" customWidth="1"/>
    <col min="3075" max="3075" width="19.5546875" style="744" customWidth="1"/>
    <col min="3076" max="3076" width="12.88671875" style="744" customWidth="1"/>
    <col min="3077" max="3079" width="16.88671875" style="744" customWidth="1"/>
    <col min="3080" max="3080" width="51.33203125" style="744" customWidth="1"/>
    <col min="3081" max="3328" width="9.109375" style="744"/>
    <col min="3329" max="3329" width="16.88671875" style="744" customWidth="1"/>
    <col min="3330" max="3330" width="14.33203125" style="744" customWidth="1"/>
    <col min="3331" max="3331" width="19.5546875" style="744" customWidth="1"/>
    <col min="3332" max="3332" width="12.88671875" style="744" customWidth="1"/>
    <col min="3333" max="3335" width="16.88671875" style="744" customWidth="1"/>
    <col min="3336" max="3336" width="51.33203125" style="744" customWidth="1"/>
    <col min="3337" max="3584" width="9.109375" style="744"/>
    <col min="3585" max="3585" width="16.88671875" style="744" customWidth="1"/>
    <col min="3586" max="3586" width="14.33203125" style="744" customWidth="1"/>
    <col min="3587" max="3587" width="19.5546875" style="744" customWidth="1"/>
    <col min="3588" max="3588" width="12.88671875" style="744" customWidth="1"/>
    <col min="3589" max="3591" width="16.88671875" style="744" customWidth="1"/>
    <col min="3592" max="3592" width="51.33203125" style="744" customWidth="1"/>
    <col min="3593" max="3840" width="9.109375" style="744"/>
    <col min="3841" max="3841" width="16.88671875" style="744" customWidth="1"/>
    <col min="3842" max="3842" width="14.33203125" style="744" customWidth="1"/>
    <col min="3843" max="3843" width="19.5546875" style="744" customWidth="1"/>
    <col min="3844" max="3844" width="12.88671875" style="744" customWidth="1"/>
    <col min="3845" max="3847" width="16.88671875" style="744" customWidth="1"/>
    <col min="3848" max="3848" width="51.33203125" style="744" customWidth="1"/>
    <col min="3849" max="4096" width="9.109375" style="744"/>
    <col min="4097" max="4097" width="16.88671875" style="744" customWidth="1"/>
    <col min="4098" max="4098" width="14.33203125" style="744" customWidth="1"/>
    <col min="4099" max="4099" width="19.5546875" style="744" customWidth="1"/>
    <col min="4100" max="4100" width="12.88671875" style="744" customWidth="1"/>
    <col min="4101" max="4103" width="16.88671875" style="744" customWidth="1"/>
    <col min="4104" max="4104" width="51.33203125" style="744" customWidth="1"/>
    <col min="4105" max="4352" width="9.109375" style="744"/>
    <col min="4353" max="4353" width="16.88671875" style="744" customWidth="1"/>
    <col min="4354" max="4354" width="14.33203125" style="744" customWidth="1"/>
    <col min="4355" max="4355" width="19.5546875" style="744" customWidth="1"/>
    <col min="4356" max="4356" width="12.88671875" style="744" customWidth="1"/>
    <col min="4357" max="4359" width="16.88671875" style="744" customWidth="1"/>
    <col min="4360" max="4360" width="51.33203125" style="744" customWidth="1"/>
    <col min="4361" max="4608" width="9.109375" style="744"/>
    <col min="4609" max="4609" width="16.88671875" style="744" customWidth="1"/>
    <col min="4610" max="4610" width="14.33203125" style="744" customWidth="1"/>
    <col min="4611" max="4611" width="19.5546875" style="744" customWidth="1"/>
    <col min="4612" max="4612" width="12.88671875" style="744" customWidth="1"/>
    <col min="4613" max="4615" width="16.88671875" style="744" customWidth="1"/>
    <col min="4616" max="4616" width="51.33203125" style="744" customWidth="1"/>
    <col min="4617" max="4864" width="9.109375" style="744"/>
    <col min="4865" max="4865" width="16.88671875" style="744" customWidth="1"/>
    <col min="4866" max="4866" width="14.33203125" style="744" customWidth="1"/>
    <col min="4867" max="4867" width="19.5546875" style="744" customWidth="1"/>
    <col min="4868" max="4868" width="12.88671875" style="744" customWidth="1"/>
    <col min="4869" max="4871" width="16.88671875" style="744" customWidth="1"/>
    <col min="4872" max="4872" width="51.33203125" style="744" customWidth="1"/>
    <col min="4873" max="5120" width="9.109375" style="744"/>
    <col min="5121" max="5121" width="16.88671875" style="744" customWidth="1"/>
    <col min="5122" max="5122" width="14.33203125" style="744" customWidth="1"/>
    <col min="5123" max="5123" width="19.5546875" style="744" customWidth="1"/>
    <col min="5124" max="5124" width="12.88671875" style="744" customWidth="1"/>
    <col min="5125" max="5127" width="16.88671875" style="744" customWidth="1"/>
    <col min="5128" max="5128" width="51.33203125" style="744" customWidth="1"/>
    <col min="5129" max="5376" width="9.109375" style="744"/>
    <col min="5377" max="5377" width="16.88671875" style="744" customWidth="1"/>
    <col min="5378" max="5378" width="14.33203125" style="744" customWidth="1"/>
    <col min="5379" max="5379" width="19.5546875" style="744" customWidth="1"/>
    <col min="5380" max="5380" width="12.88671875" style="744" customWidth="1"/>
    <col min="5381" max="5383" width="16.88671875" style="744" customWidth="1"/>
    <col min="5384" max="5384" width="51.33203125" style="744" customWidth="1"/>
    <col min="5385" max="5632" width="9.109375" style="744"/>
    <col min="5633" max="5633" width="16.88671875" style="744" customWidth="1"/>
    <col min="5634" max="5634" width="14.33203125" style="744" customWidth="1"/>
    <col min="5635" max="5635" width="19.5546875" style="744" customWidth="1"/>
    <col min="5636" max="5636" width="12.88671875" style="744" customWidth="1"/>
    <col min="5637" max="5639" width="16.88671875" style="744" customWidth="1"/>
    <col min="5640" max="5640" width="51.33203125" style="744" customWidth="1"/>
    <col min="5641" max="5888" width="9.109375" style="744"/>
    <col min="5889" max="5889" width="16.88671875" style="744" customWidth="1"/>
    <col min="5890" max="5890" width="14.33203125" style="744" customWidth="1"/>
    <col min="5891" max="5891" width="19.5546875" style="744" customWidth="1"/>
    <col min="5892" max="5892" width="12.88671875" style="744" customWidth="1"/>
    <col min="5893" max="5895" width="16.88671875" style="744" customWidth="1"/>
    <col min="5896" max="5896" width="51.33203125" style="744" customWidth="1"/>
    <col min="5897" max="6144" width="9.109375" style="744"/>
    <col min="6145" max="6145" width="16.88671875" style="744" customWidth="1"/>
    <col min="6146" max="6146" width="14.33203125" style="744" customWidth="1"/>
    <col min="6147" max="6147" width="19.5546875" style="744" customWidth="1"/>
    <col min="6148" max="6148" width="12.88671875" style="744" customWidth="1"/>
    <col min="6149" max="6151" width="16.88671875" style="744" customWidth="1"/>
    <col min="6152" max="6152" width="51.33203125" style="744" customWidth="1"/>
    <col min="6153" max="6400" width="9.109375" style="744"/>
    <col min="6401" max="6401" width="16.88671875" style="744" customWidth="1"/>
    <col min="6402" max="6402" width="14.33203125" style="744" customWidth="1"/>
    <col min="6403" max="6403" width="19.5546875" style="744" customWidth="1"/>
    <col min="6404" max="6404" width="12.88671875" style="744" customWidth="1"/>
    <col min="6405" max="6407" width="16.88671875" style="744" customWidth="1"/>
    <col min="6408" max="6408" width="51.33203125" style="744" customWidth="1"/>
    <col min="6409" max="6656" width="9.109375" style="744"/>
    <col min="6657" max="6657" width="16.88671875" style="744" customWidth="1"/>
    <col min="6658" max="6658" width="14.33203125" style="744" customWidth="1"/>
    <col min="6659" max="6659" width="19.5546875" style="744" customWidth="1"/>
    <col min="6660" max="6660" width="12.88671875" style="744" customWidth="1"/>
    <col min="6661" max="6663" width="16.88671875" style="744" customWidth="1"/>
    <col min="6664" max="6664" width="51.33203125" style="744" customWidth="1"/>
    <col min="6665" max="6912" width="9.109375" style="744"/>
    <col min="6913" max="6913" width="16.88671875" style="744" customWidth="1"/>
    <col min="6914" max="6914" width="14.33203125" style="744" customWidth="1"/>
    <col min="6915" max="6915" width="19.5546875" style="744" customWidth="1"/>
    <col min="6916" max="6916" width="12.88671875" style="744" customWidth="1"/>
    <col min="6917" max="6919" width="16.88671875" style="744" customWidth="1"/>
    <col min="6920" max="6920" width="51.33203125" style="744" customWidth="1"/>
    <col min="6921" max="7168" width="9.109375" style="744"/>
    <col min="7169" max="7169" width="16.88671875" style="744" customWidth="1"/>
    <col min="7170" max="7170" width="14.33203125" style="744" customWidth="1"/>
    <col min="7171" max="7171" width="19.5546875" style="744" customWidth="1"/>
    <col min="7172" max="7172" width="12.88671875" style="744" customWidth="1"/>
    <col min="7173" max="7175" width="16.88671875" style="744" customWidth="1"/>
    <col min="7176" max="7176" width="51.33203125" style="744" customWidth="1"/>
    <col min="7177" max="7424" width="9.109375" style="744"/>
    <col min="7425" max="7425" width="16.88671875" style="744" customWidth="1"/>
    <col min="7426" max="7426" width="14.33203125" style="744" customWidth="1"/>
    <col min="7427" max="7427" width="19.5546875" style="744" customWidth="1"/>
    <col min="7428" max="7428" width="12.88671875" style="744" customWidth="1"/>
    <col min="7429" max="7431" width="16.88671875" style="744" customWidth="1"/>
    <col min="7432" max="7432" width="51.33203125" style="744" customWidth="1"/>
    <col min="7433" max="7680" width="9.109375" style="744"/>
    <col min="7681" max="7681" width="16.88671875" style="744" customWidth="1"/>
    <col min="7682" max="7682" width="14.33203125" style="744" customWidth="1"/>
    <col min="7683" max="7683" width="19.5546875" style="744" customWidth="1"/>
    <col min="7684" max="7684" width="12.88671875" style="744" customWidth="1"/>
    <col min="7685" max="7687" width="16.88671875" style="744" customWidth="1"/>
    <col min="7688" max="7688" width="51.33203125" style="744" customWidth="1"/>
    <col min="7689" max="7936" width="9.109375" style="744"/>
    <col min="7937" max="7937" width="16.88671875" style="744" customWidth="1"/>
    <col min="7938" max="7938" width="14.33203125" style="744" customWidth="1"/>
    <col min="7939" max="7939" width="19.5546875" style="744" customWidth="1"/>
    <col min="7940" max="7940" width="12.88671875" style="744" customWidth="1"/>
    <col min="7941" max="7943" width="16.88671875" style="744" customWidth="1"/>
    <col min="7944" max="7944" width="51.33203125" style="744" customWidth="1"/>
    <col min="7945" max="8192" width="9.109375" style="744"/>
    <col min="8193" max="8193" width="16.88671875" style="744" customWidth="1"/>
    <col min="8194" max="8194" width="14.33203125" style="744" customWidth="1"/>
    <col min="8195" max="8195" width="19.5546875" style="744" customWidth="1"/>
    <col min="8196" max="8196" width="12.88671875" style="744" customWidth="1"/>
    <col min="8197" max="8199" width="16.88671875" style="744" customWidth="1"/>
    <col min="8200" max="8200" width="51.33203125" style="744" customWidth="1"/>
    <col min="8201" max="8448" width="9.109375" style="744"/>
    <col min="8449" max="8449" width="16.88671875" style="744" customWidth="1"/>
    <col min="8450" max="8450" width="14.33203125" style="744" customWidth="1"/>
    <col min="8451" max="8451" width="19.5546875" style="744" customWidth="1"/>
    <col min="8452" max="8452" width="12.88671875" style="744" customWidth="1"/>
    <col min="8453" max="8455" width="16.88671875" style="744" customWidth="1"/>
    <col min="8456" max="8456" width="51.33203125" style="744" customWidth="1"/>
    <col min="8457" max="8704" width="9.109375" style="744"/>
    <col min="8705" max="8705" width="16.88671875" style="744" customWidth="1"/>
    <col min="8706" max="8706" width="14.33203125" style="744" customWidth="1"/>
    <col min="8707" max="8707" width="19.5546875" style="744" customWidth="1"/>
    <col min="8708" max="8708" width="12.88671875" style="744" customWidth="1"/>
    <col min="8709" max="8711" width="16.88671875" style="744" customWidth="1"/>
    <col min="8712" max="8712" width="51.33203125" style="744" customWidth="1"/>
    <col min="8713" max="8960" width="9.109375" style="744"/>
    <col min="8961" max="8961" width="16.88671875" style="744" customWidth="1"/>
    <col min="8962" max="8962" width="14.33203125" style="744" customWidth="1"/>
    <col min="8963" max="8963" width="19.5546875" style="744" customWidth="1"/>
    <col min="8964" max="8964" width="12.88671875" style="744" customWidth="1"/>
    <col min="8965" max="8967" width="16.88671875" style="744" customWidth="1"/>
    <col min="8968" max="8968" width="51.33203125" style="744" customWidth="1"/>
    <col min="8969" max="9216" width="9.109375" style="744"/>
    <col min="9217" max="9217" width="16.88671875" style="744" customWidth="1"/>
    <col min="9218" max="9218" width="14.33203125" style="744" customWidth="1"/>
    <col min="9219" max="9219" width="19.5546875" style="744" customWidth="1"/>
    <col min="9220" max="9220" width="12.88671875" style="744" customWidth="1"/>
    <col min="9221" max="9223" width="16.88671875" style="744" customWidth="1"/>
    <col min="9224" max="9224" width="51.33203125" style="744" customWidth="1"/>
    <col min="9225" max="9472" width="9.109375" style="744"/>
    <col min="9473" max="9473" width="16.88671875" style="744" customWidth="1"/>
    <col min="9474" max="9474" width="14.33203125" style="744" customWidth="1"/>
    <col min="9475" max="9475" width="19.5546875" style="744" customWidth="1"/>
    <col min="9476" max="9476" width="12.88671875" style="744" customWidth="1"/>
    <col min="9477" max="9479" width="16.88671875" style="744" customWidth="1"/>
    <col min="9480" max="9480" width="51.33203125" style="744" customWidth="1"/>
    <col min="9481" max="9728" width="9.109375" style="744"/>
    <col min="9729" max="9729" width="16.88671875" style="744" customWidth="1"/>
    <col min="9730" max="9730" width="14.33203125" style="744" customWidth="1"/>
    <col min="9731" max="9731" width="19.5546875" style="744" customWidth="1"/>
    <col min="9732" max="9732" width="12.88671875" style="744" customWidth="1"/>
    <col min="9733" max="9735" width="16.88671875" style="744" customWidth="1"/>
    <col min="9736" max="9736" width="51.33203125" style="744" customWidth="1"/>
    <col min="9737" max="9984" width="9.109375" style="744"/>
    <col min="9985" max="9985" width="16.88671875" style="744" customWidth="1"/>
    <col min="9986" max="9986" width="14.33203125" style="744" customWidth="1"/>
    <col min="9987" max="9987" width="19.5546875" style="744" customWidth="1"/>
    <col min="9988" max="9988" width="12.88671875" style="744" customWidth="1"/>
    <col min="9989" max="9991" width="16.88671875" style="744" customWidth="1"/>
    <col min="9992" max="9992" width="51.33203125" style="744" customWidth="1"/>
    <col min="9993" max="10240" width="9.109375" style="744"/>
    <col min="10241" max="10241" width="16.88671875" style="744" customWidth="1"/>
    <col min="10242" max="10242" width="14.33203125" style="744" customWidth="1"/>
    <col min="10243" max="10243" width="19.5546875" style="744" customWidth="1"/>
    <col min="10244" max="10244" width="12.88671875" style="744" customWidth="1"/>
    <col min="10245" max="10247" width="16.88671875" style="744" customWidth="1"/>
    <col min="10248" max="10248" width="51.33203125" style="744" customWidth="1"/>
    <col min="10249" max="10496" width="9.109375" style="744"/>
    <col min="10497" max="10497" width="16.88671875" style="744" customWidth="1"/>
    <col min="10498" max="10498" width="14.33203125" style="744" customWidth="1"/>
    <col min="10499" max="10499" width="19.5546875" style="744" customWidth="1"/>
    <col min="10500" max="10500" width="12.88671875" style="744" customWidth="1"/>
    <col min="10501" max="10503" width="16.88671875" style="744" customWidth="1"/>
    <col min="10504" max="10504" width="51.33203125" style="744" customWidth="1"/>
    <col min="10505" max="10752" width="9.109375" style="744"/>
    <col min="10753" max="10753" width="16.88671875" style="744" customWidth="1"/>
    <col min="10754" max="10754" width="14.33203125" style="744" customWidth="1"/>
    <col min="10755" max="10755" width="19.5546875" style="744" customWidth="1"/>
    <col min="10756" max="10756" width="12.88671875" style="744" customWidth="1"/>
    <col min="10757" max="10759" width="16.88671875" style="744" customWidth="1"/>
    <col min="10760" max="10760" width="51.33203125" style="744" customWidth="1"/>
    <col min="10761" max="11008" width="9.109375" style="744"/>
    <col min="11009" max="11009" width="16.88671875" style="744" customWidth="1"/>
    <col min="11010" max="11010" width="14.33203125" style="744" customWidth="1"/>
    <col min="11011" max="11011" width="19.5546875" style="744" customWidth="1"/>
    <col min="11012" max="11012" width="12.88671875" style="744" customWidth="1"/>
    <col min="11013" max="11015" width="16.88671875" style="744" customWidth="1"/>
    <col min="11016" max="11016" width="51.33203125" style="744" customWidth="1"/>
    <col min="11017" max="11264" width="9.109375" style="744"/>
    <col min="11265" max="11265" width="16.88671875" style="744" customWidth="1"/>
    <col min="11266" max="11266" width="14.33203125" style="744" customWidth="1"/>
    <col min="11267" max="11267" width="19.5546875" style="744" customWidth="1"/>
    <col min="11268" max="11268" width="12.88671875" style="744" customWidth="1"/>
    <col min="11269" max="11271" width="16.88671875" style="744" customWidth="1"/>
    <col min="11272" max="11272" width="51.33203125" style="744" customWidth="1"/>
    <col min="11273" max="11520" width="9.109375" style="744"/>
    <col min="11521" max="11521" width="16.88671875" style="744" customWidth="1"/>
    <col min="11522" max="11522" width="14.33203125" style="744" customWidth="1"/>
    <col min="11523" max="11523" width="19.5546875" style="744" customWidth="1"/>
    <col min="11524" max="11524" width="12.88671875" style="744" customWidth="1"/>
    <col min="11525" max="11527" width="16.88671875" style="744" customWidth="1"/>
    <col min="11528" max="11528" width="51.33203125" style="744" customWidth="1"/>
    <col min="11529" max="11776" width="9.109375" style="744"/>
    <col min="11777" max="11777" width="16.88671875" style="744" customWidth="1"/>
    <col min="11778" max="11778" width="14.33203125" style="744" customWidth="1"/>
    <col min="11779" max="11779" width="19.5546875" style="744" customWidth="1"/>
    <col min="11780" max="11780" width="12.88671875" style="744" customWidth="1"/>
    <col min="11781" max="11783" width="16.88671875" style="744" customWidth="1"/>
    <col min="11784" max="11784" width="51.33203125" style="744" customWidth="1"/>
    <col min="11785" max="12032" width="9.109375" style="744"/>
    <col min="12033" max="12033" width="16.88671875" style="744" customWidth="1"/>
    <col min="12034" max="12034" width="14.33203125" style="744" customWidth="1"/>
    <col min="12035" max="12035" width="19.5546875" style="744" customWidth="1"/>
    <col min="12036" max="12036" width="12.88671875" style="744" customWidth="1"/>
    <col min="12037" max="12039" width="16.88671875" style="744" customWidth="1"/>
    <col min="12040" max="12040" width="51.33203125" style="744" customWidth="1"/>
    <col min="12041" max="12288" width="9.109375" style="744"/>
    <col min="12289" max="12289" width="16.88671875" style="744" customWidth="1"/>
    <col min="12290" max="12290" width="14.33203125" style="744" customWidth="1"/>
    <col min="12291" max="12291" width="19.5546875" style="744" customWidth="1"/>
    <col min="12292" max="12292" width="12.88671875" style="744" customWidth="1"/>
    <col min="12293" max="12295" width="16.88671875" style="744" customWidth="1"/>
    <col min="12296" max="12296" width="51.33203125" style="744" customWidth="1"/>
    <col min="12297" max="12544" width="9.109375" style="744"/>
    <col min="12545" max="12545" width="16.88671875" style="744" customWidth="1"/>
    <col min="12546" max="12546" width="14.33203125" style="744" customWidth="1"/>
    <col min="12547" max="12547" width="19.5546875" style="744" customWidth="1"/>
    <col min="12548" max="12548" width="12.88671875" style="744" customWidth="1"/>
    <col min="12549" max="12551" width="16.88671875" style="744" customWidth="1"/>
    <col min="12552" max="12552" width="51.33203125" style="744" customWidth="1"/>
    <col min="12553" max="12800" width="9.109375" style="744"/>
    <col min="12801" max="12801" width="16.88671875" style="744" customWidth="1"/>
    <col min="12802" max="12802" width="14.33203125" style="744" customWidth="1"/>
    <col min="12803" max="12803" width="19.5546875" style="744" customWidth="1"/>
    <col min="12804" max="12804" width="12.88671875" style="744" customWidth="1"/>
    <col min="12805" max="12807" width="16.88671875" style="744" customWidth="1"/>
    <col min="12808" max="12808" width="51.33203125" style="744" customWidth="1"/>
    <col min="12809" max="13056" width="9.109375" style="744"/>
    <col min="13057" max="13057" width="16.88671875" style="744" customWidth="1"/>
    <col min="13058" max="13058" width="14.33203125" style="744" customWidth="1"/>
    <col min="13059" max="13059" width="19.5546875" style="744" customWidth="1"/>
    <col min="13060" max="13060" width="12.88671875" style="744" customWidth="1"/>
    <col min="13061" max="13063" width="16.88671875" style="744" customWidth="1"/>
    <col min="13064" max="13064" width="51.33203125" style="744" customWidth="1"/>
    <col min="13065" max="13312" width="9.109375" style="744"/>
    <col min="13313" max="13313" width="16.88671875" style="744" customWidth="1"/>
    <col min="13314" max="13314" width="14.33203125" style="744" customWidth="1"/>
    <col min="13315" max="13315" width="19.5546875" style="744" customWidth="1"/>
    <col min="13316" max="13316" width="12.88671875" style="744" customWidth="1"/>
    <col min="13317" max="13319" width="16.88671875" style="744" customWidth="1"/>
    <col min="13320" max="13320" width="51.33203125" style="744" customWidth="1"/>
    <col min="13321" max="13568" width="9.109375" style="744"/>
    <col min="13569" max="13569" width="16.88671875" style="744" customWidth="1"/>
    <col min="13570" max="13570" width="14.33203125" style="744" customWidth="1"/>
    <col min="13571" max="13571" width="19.5546875" style="744" customWidth="1"/>
    <col min="13572" max="13572" width="12.88671875" style="744" customWidth="1"/>
    <col min="13573" max="13575" width="16.88671875" style="744" customWidth="1"/>
    <col min="13576" max="13576" width="51.33203125" style="744" customWidth="1"/>
    <col min="13577" max="13824" width="9.109375" style="744"/>
    <col min="13825" max="13825" width="16.88671875" style="744" customWidth="1"/>
    <col min="13826" max="13826" width="14.33203125" style="744" customWidth="1"/>
    <col min="13827" max="13827" width="19.5546875" style="744" customWidth="1"/>
    <col min="13828" max="13828" width="12.88671875" style="744" customWidth="1"/>
    <col min="13829" max="13831" width="16.88671875" style="744" customWidth="1"/>
    <col min="13832" max="13832" width="51.33203125" style="744" customWidth="1"/>
    <col min="13833" max="14080" width="9.109375" style="744"/>
    <col min="14081" max="14081" width="16.88671875" style="744" customWidth="1"/>
    <col min="14082" max="14082" width="14.33203125" style="744" customWidth="1"/>
    <col min="14083" max="14083" width="19.5546875" style="744" customWidth="1"/>
    <col min="14084" max="14084" width="12.88671875" style="744" customWidth="1"/>
    <col min="14085" max="14087" width="16.88671875" style="744" customWidth="1"/>
    <col min="14088" max="14088" width="51.33203125" style="744" customWidth="1"/>
    <col min="14089" max="14336" width="9.109375" style="744"/>
    <col min="14337" max="14337" width="16.88671875" style="744" customWidth="1"/>
    <col min="14338" max="14338" width="14.33203125" style="744" customWidth="1"/>
    <col min="14339" max="14339" width="19.5546875" style="744" customWidth="1"/>
    <col min="14340" max="14340" width="12.88671875" style="744" customWidth="1"/>
    <col min="14341" max="14343" width="16.88671875" style="744" customWidth="1"/>
    <col min="14344" max="14344" width="51.33203125" style="744" customWidth="1"/>
    <col min="14345" max="14592" width="9.109375" style="744"/>
    <col min="14593" max="14593" width="16.88671875" style="744" customWidth="1"/>
    <col min="14594" max="14594" width="14.33203125" style="744" customWidth="1"/>
    <col min="14595" max="14595" width="19.5546875" style="744" customWidth="1"/>
    <col min="14596" max="14596" width="12.88671875" style="744" customWidth="1"/>
    <col min="14597" max="14599" width="16.88671875" style="744" customWidth="1"/>
    <col min="14600" max="14600" width="51.33203125" style="744" customWidth="1"/>
    <col min="14601" max="14848" width="9.109375" style="744"/>
    <col min="14849" max="14849" width="16.88671875" style="744" customWidth="1"/>
    <col min="14850" max="14850" width="14.33203125" style="744" customWidth="1"/>
    <col min="14851" max="14851" width="19.5546875" style="744" customWidth="1"/>
    <col min="14852" max="14852" width="12.88671875" style="744" customWidth="1"/>
    <col min="14853" max="14855" width="16.88671875" style="744" customWidth="1"/>
    <col min="14856" max="14856" width="51.33203125" style="744" customWidth="1"/>
    <col min="14857" max="15104" width="9.109375" style="744"/>
    <col min="15105" max="15105" width="16.88671875" style="744" customWidth="1"/>
    <col min="15106" max="15106" width="14.33203125" style="744" customWidth="1"/>
    <col min="15107" max="15107" width="19.5546875" style="744" customWidth="1"/>
    <col min="15108" max="15108" width="12.88671875" style="744" customWidth="1"/>
    <col min="15109" max="15111" width="16.88671875" style="744" customWidth="1"/>
    <col min="15112" max="15112" width="51.33203125" style="744" customWidth="1"/>
    <col min="15113" max="15360" width="9.109375" style="744"/>
    <col min="15361" max="15361" width="16.88671875" style="744" customWidth="1"/>
    <col min="15362" max="15362" width="14.33203125" style="744" customWidth="1"/>
    <col min="15363" max="15363" width="19.5546875" style="744" customWidth="1"/>
    <col min="15364" max="15364" width="12.88671875" style="744" customWidth="1"/>
    <col min="15365" max="15367" width="16.88671875" style="744" customWidth="1"/>
    <col min="15368" max="15368" width="51.33203125" style="744" customWidth="1"/>
    <col min="15369" max="15616" width="9.109375" style="744"/>
    <col min="15617" max="15617" width="16.88671875" style="744" customWidth="1"/>
    <col min="15618" max="15618" width="14.33203125" style="744" customWidth="1"/>
    <col min="15619" max="15619" width="19.5546875" style="744" customWidth="1"/>
    <col min="15620" max="15620" width="12.88671875" style="744" customWidth="1"/>
    <col min="15621" max="15623" width="16.88671875" style="744" customWidth="1"/>
    <col min="15624" max="15624" width="51.33203125" style="744" customWidth="1"/>
    <col min="15625" max="15872" width="9.109375" style="744"/>
    <col min="15873" max="15873" width="16.88671875" style="744" customWidth="1"/>
    <col min="15874" max="15874" width="14.33203125" style="744" customWidth="1"/>
    <col min="15875" max="15875" width="19.5546875" style="744" customWidth="1"/>
    <col min="15876" max="15876" width="12.88671875" style="744" customWidth="1"/>
    <col min="15877" max="15879" width="16.88671875" style="744" customWidth="1"/>
    <col min="15880" max="15880" width="51.33203125" style="744" customWidth="1"/>
    <col min="15881" max="16128" width="9.109375" style="744"/>
    <col min="16129" max="16129" width="16.88671875" style="744" customWidth="1"/>
    <col min="16130" max="16130" width="14.33203125" style="744" customWidth="1"/>
    <col min="16131" max="16131" width="19.5546875" style="744" customWidth="1"/>
    <col min="16132" max="16132" width="12.88671875" style="744" customWidth="1"/>
    <col min="16133" max="16135" width="16.88671875" style="744" customWidth="1"/>
    <col min="16136" max="16136" width="51.33203125" style="744" customWidth="1"/>
    <col min="16137" max="16384" width="9.109375" style="744"/>
  </cols>
  <sheetData>
    <row r="1" spans="1:8" ht="15" thickBot="1">
      <c r="A1" s="743" t="s">
        <v>146</v>
      </c>
      <c r="G1" s="745"/>
    </row>
    <row r="2" spans="1:8" ht="17.100000000000001" customHeight="1" thickBot="1">
      <c r="A2" s="931" t="s">
        <v>147</v>
      </c>
      <c r="B2" s="932"/>
      <c r="C2" s="746" t="s">
        <v>148</v>
      </c>
      <c r="D2" s="747" t="s">
        <v>149</v>
      </c>
      <c r="E2" s="933" t="s">
        <v>150</v>
      </c>
      <c r="F2" s="934"/>
      <c r="G2" s="745"/>
    </row>
    <row r="3" spans="1:8" ht="17.100000000000001" customHeight="1" thickBot="1">
      <c r="A3" s="931" t="s">
        <v>151</v>
      </c>
      <c r="B3" s="932"/>
      <c r="C3" s="935" t="s">
        <v>152</v>
      </c>
      <c r="D3" s="936"/>
      <c r="E3" s="936"/>
      <c r="F3" s="937"/>
      <c r="G3" s="745"/>
    </row>
    <row r="4" spans="1:8" ht="17.100000000000001" customHeight="1" thickBot="1">
      <c r="A4" s="938" t="s">
        <v>153</v>
      </c>
      <c r="B4" s="939"/>
      <c r="C4" s="935" t="s">
        <v>154</v>
      </c>
      <c r="D4" s="940"/>
      <c r="E4" s="940"/>
      <c r="F4" s="941"/>
      <c r="G4" s="745"/>
    </row>
    <row r="5" spans="1:8" ht="17.100000000000001" customHeight="1" thickBot="1">
      <c r="A5" s="950" t="s">
        <v>155</v>
      </c>
      <c r="B5" s="951"/>
      <c r="C5" s="748" t="s">
        <v>156</v>
      </c>
      <c r="D5" s="749" t="s">
        <v>157</v>
      </c>
      <c r="E5" s="750" t="s">
        <v>158</v>
      </c>
      <c r="F5" s="751"/>
      <c r="G5" s="745"/>
    </row>
    <row r="6" spans="1:8" ht="17.100000000000001" customHeight="1" thickBot="1">
      <c r="A6" s="931" t="s">
        <v>159</v>
      </c>
      <c r="B6" s="932"/>
      <c r="C6" s="752" t="s">
        <v>160</v>
      </c>
      <c r="D6" s="753"/>
      <c r="E6" s="753"/>
      <c r="F6" s="754"/>
      <c r="G6" s="745"/>
    </row>
    <row r="7" spans="1:8" ht="14.4">
      <c r="A7" s="755"/>
      <c r="B7" s="756"/>
      <c r="C7" s="756"/>
      <c r="D7" s="756"/>
      <c r="G7" s="745"/>
    </row>
    <row r="8" spans="1:8" ht="15" thickBot="1">
      <c r="A8" s="757" t="s">
        <v>161</v>
      </c>
      <c r="B8" s="756"/>
      <c r="C8" s="756"/>
      <c r="D8" s="756"/>
      <c r="G8" s="745"/>
    </row>
    <row r="9" spans="1:8" ht="20.25" customHeight="1" thickBot="1">
      <c r="A9" s="952" t="s">
        <v>186</v>
      </c>
      <c r="B9" s="953"/>
      <c r="C9" s="953"/>
      <c r="D9" s="954"/>
      <c r="G9" s="745"/>
    </row>
    <row r="10" spans="1:8" ht="14.4">
      <c r="A10" s="757"/>
      <c r="B10" s="756"/>
      <c r="C10" s="756"/>
      <c r="D10" s="756"/>
      <c r="G10" s="745"/>
    </row>
    <row r="11" spans="1:8" ht="14.4" hidden="1">
      <c r="A11" s="757" t="s">
        <v>162</v>
      </c>
      <c r="B11" s="756"/>
      <c r="C11" s="756"/>
      <c r="D11" s="756"/>
      <c r="G11" s="745"/>
    </row>
    <row r="12" spans="1:8" ht="25.5" hidden="1" customHeight="1" thickBot="1">
      <c r="A12" s="758" t="s">
        <v>163</v>
      </c>
      <c r="B12" s="955" t="s">
        <v>164</v>
      </c>
      <c r="C12" s="956"/>
      <c r="D12" s="956"/>
      <c r="E12" s="956"/>
      <c r="F12" s="956"/>
      <c r="G12" s="956"/>
      <c r="H12" s="957"/>
    </row>
    <row r="13" spans="1:8" ht="14.4">
      <c r="A13" s="743"/>
      <c r="G13" s="745"/>
    </row>
    <row r="14" spans="1:8" ht="15" thickBot="1">
      <c r="A14" s="743" t="s">
        <v>165</v>
      </c>
      <c r="G14" s="745"/>
    </row>
    <row r="15" spans="1:8" ht="13.8">
      <c r="A15" s="759" t="s">
        <v>166</v>
      </c>
      <c r="B15" s="760"/>
      <c r="C15" s="761" t="s">
        <v>167</v>
      </c>
      <c r="D15" s="762"/>
      <c r="E15" s="762"/>
      <c r="F15" s="762"/>
      <c r="G15" s="762"/>
      <c r="H15" s="763"/>
    </row>
    <row r="16" spans="1:8">
      <c r="A16" s="958" t="s">
        <v>168</v>
      </c>
      <c r="B16" s="959"/>
      <c r="C16" s="959"/>
      <c r="D16" s="959"/>
      <c r="E16" s="959"/>
      <c r="F16" s="959"/>
      <c r="G16" s="959"/>
      <c r="H16" s="960"/>
    </row>
    <row r="17" spans="1:8">
      <c r="A17" s="958"/>
      <c r="B17" s="959"/>
      <c r="C17" s="959"/>
      <c r="D17" s="959"/>
      <c r="E17" s="959"/>
      <c r="F17" s="959"/>
      <c r="G17" s="959"/>
      <c r="H17" s="960"/>
    </row>
    <row r="18" spans="1:8">
      <c r="A18" s="958"/>
      <c r="B18" s="959"/>
      <c r="C18" s="959"/>
      <c r="D18" s="959"/>
      <c r="E18" s="959"/>
      <c r="F18" s="959"/>
      <c r="G18" s="959"/>
      <c r="H18" s="960"/>
    </row>
    <row r="19" spans="1:8" ht="13.8">
      <c r="A19" s="961" t="s">
        <v>169</v>
      </c>
      <c r="B19" s="962"/>
      <c r="C19" s="962"/>
      <c r="D19" s="962"/>
      <c r="E19" s="962"/>
      <c r="F19" s="962"/>
      <c r="G19" s="962"/>
      <c r="H19" s="764"/>
    </row>
    <row r="20" spans="1:8" ht="15.75" customHeight="1" thickBot="1">
      <c r="A20" s="942" t="s">
        <v>170</v>
      </c>
      <c r="B20" s="943"/>
      <c r="C20" s="943"/>
      <c r="D20" s="943"/>
      <c r="E20" s="943"/>
      <c r="F20" s="943"/>
      <c r="G20" s="943"/>
      <c r="H20" s="765"/>
    </row>
    <row r="21" spans="1:8" ht="14.4">
      <c r="A21" s="766"/>
      <c r="G21" s="745"/>
    </row>
    <row r="22" spans="1:8" ht="15" thickBot="1">
      <c r="A22" s="743" t="s">
        <v>171</v>
      </c>
      <c r="G22" s="745"/>
    </row>
    <row r="23" spans="1:8" ht="29.25" customHeight="1" thickBot="1">
      <c r="A23" s="944" t="s">
        <v>172</v>
      </c>
      <c r="B23" s="945"/>
      <c r="C23" s="945"/>
      <c r="D23" s="945"/>
      <c r="E23" s="945"/>
      <c r="F23" s="945"/>
      <c r="G23" s="945"/>
      <c r="H23" s="946"/>
    </row>
    <row r="24" spans="1:8" ht="14.4">
      <c r="A24" s="767"/>
      <c r="G24" s="745"/>
    </row>
    <row r="25" spans="1:8" ht="15" thickBot="1">
      <c r="A25" s="743" t="s">
        <v>173</v>
      </c>
      <c r="G25" s="745"/>
    </row>
    <row r="26" spans="1:8" ht="156" customHeight="1" thickBot="1">
      <c r="A26" s="947" t="s">
        <v>174</v>
      </c>
      <c r="B26" s="948"/>
      <c r="C26" s="948"/>
      <c r="D26" s="948"/>
      <c r="E26" s="948"/>
      <c r="F26" s="948"/>
      <c r="G26" s="948"/>
      <c r="H26" s="949"/>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SUMMARY DASHBOARD</vt:lpstr>
      <vt:lpstr>REG+OCC BY CLASS JANUARY 2015</vt:lpstr>
      <vt:lpstr>REG+OCC BY CLASS FY 14-15</vt:lpstr>
      <vt:lpstr>REG+OCC BY REGION JANUARY 2015</vt:lpstr>
      <vt:lpstr>REG+OCC BY REGION FY 14-15</vt:lpstr>
      <vt:lpstr>ARR$ JANUARY 2015</vt:lpstr>
      <vt:lpstr>ARR$ BY REGION FY 14-15</vt:lpstr>
      <vt:lpstr>ARR$ BY AREA FY 14-15</vt:lpstr>
      <vt:lpstr>CONTACTO</vt:lpstr>
      <vt:lpstr>GLOSSARY</vt:lpstr>
      <vt:lpstr>'ARR$ BY AREA FY 14-15'!Print_Area</vt:lpstr>
      <vt:lpstr>'ARR$ BY REGION FY 14-15'!Print_Area</vt:lpstr>
      <vt:lpstr>'REG+OCC BY CLASS JANUARY 2015'!Print_Area</vt:lpstr>
      <vt:lpstr>'SUMMARY DASHBOARD'!Print_Area</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cp:lastPrinted>2015-03-25T16:27:14Z</cp:lastPrinted>
  <dcterms:created xsi:type="dcterms:W3CDTF">2015-03-25T15:56:43Z</dcterms:created>
  <dcterms:modified xsi:type="dcterms:W3CDTF">2015-04-13T17:33:18Z</dcterms:modified>
</cp:coreProperties>
</file>