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690" yWindow="-390" windowWidth="15060" windowHeight="7440" tabRatio="1000" firstSheet="1" activeTab="1"/>
  </bookViews>
  <sheets>
    <sheet name="0000" sheetId="3" state="veryHidden" r:id="rId1"/>
    <sheet name="INGRESO Y EGRESO POBLA. TOTAL" sheetId="1" r:id="rId2"/>
    <sheet name="INGRESO Y EGRESO INST.  MUJERES" sheetId="6" r:id="rId3"/>
    <sheet name="CONTACTO" sheetId="4" r:id="rId4"/>
  </sheets>
  <externalReferences>
    <externalReference r:id="rId5"/>
    <externalReference r:id="rId6"/>
    <externalReference r:id="rId7"/>
    <externalReference r:id="rId8"/>
  </externalReferences>
  <definedNames>
    <definedName name="_xlnm.Print_Area" localSheetId="1">'INGRESO Y EGRESO POBLA. TOTAL'!$A$1:$Q$31</definedName>
  </definedNames>
  <calcPr calcId="145621"/>
</workbook>
</file>

<file path=xl/calcChain.xml><?xml version="1.0" encoding="utf-8"?>
<calcChain xmlns="http://schemas.openxmlformats.org/spreadsheetml/2006/main">
  <c r="N7" i="1" l="1"/>
  <c r="E26" i="6"/>
  <c r="E25" i="6"/>
  <c r="E24" i="6"/>
  <c r="E23" i="6"/>
  <c r="E22" i="6"/>
  <c r="E21" i="6"/>
  <c r="E20" i="6"/>
  <c r="E19" i="6"/>
  <c r="E18" i="6"/>
  <c r="E17" i="6"/>
  <c r="E16" i="6"/>
  <c r="E14" i="6"/>
  <c r="E13" i="6"/>
  <c r="E12" i="6"/>
  <c r="E11" i="6"/>
  <c r="E10" i="6"/>
  <c r="E9" i="6"/>
  <c r="E8" i="6"/>
  <c r="E7" i="6"/>
  <c r="E6" i="6"/>
  <c r="F37" i="6" s="1"/>
  <c r="E26" i="1"/>
  <c r="E24" i="1"/>
  <c r="E23" i="1"/>
  <c r="E22" i="1"/>
  <c r="E21" i="1"/>
  <c r="E20" i="1"/>
  <c r="E19" i="1"/>
  <c r="E18" i="1"/>
  <c r="E17" i="1"/>
  <c r="E16" i="1"/>
  <c r="E14" i="1"/>
  <c r="E13" i="1"/>
  <c r="E12" i="1"/>
  <c r="E11" i="1"/>
  <c r="E10" i="1"/>
  <c r="E9" i="1"/>
  <c r="E8" i="1"/>
  <c r="D26" i="6"/>
  <c r="D24" i="6"/>
  <c r="D22" i="6"/>
  <c r="D21" i="6"/>
  <c r="D20" i="6"/>
  <c r="D19" i="6"/>
  <c r="D18" i="6"/>
  <c r="D17" i="6"/>
  <c r="D16" i="6"/>
  <c r="D14" i="6"/>
  <c r="D13" i="6"/>
  <c r="D12" i="6"/>
  <c r="D11" i="6"/>
  <c r="D10" i="6"/>
  <c r="D9" i="6"/>
  <c r="D8" i="6"/>
  <c r="D26" i="1"/>
  <c r="D24" i="1"/>
  <c r="D22" i="1"/>
  <c r="D21" i="1"/>
  <c r="D20" i="1"/>
  <c r="D19" i="1"/>
  <c r="D18" i="1"/>
  <c r="D17" i="1"/>
  <c r="D16" i="1"/>
  <c r="D14" i="1"/>
  <c r="D13" i="1"/>
  <c r="D12" i="1"/>
  <c r="D11" i="1"/>
  <c r="D10" i="1"/>
  <c r="D9" i="1"/>
  <c r="D8" i="1"/>
  <c r="C26" i="6"/>
  <c r="C24" i="6"/>
  <c r="C22" i="6"/>
  <c r="C21" i="6"/>
  <c r="C20" i="6"/>
  <c r="C19" i="6"/>
  <c r="C18" i="6"/>
  <c r="C17" i="6"/>
  <c r="C16" i="6"/>
  <c r="C14" i="6"/>
  <c r="C13" i="6"/>
  <c r="C12" i="6"/>
  <c r="C11" i="6"/>
  <c r="C10" i="6"/>
  <c r="C9" i="6"/>
  <c r="C8" i="6"/>
  <c r="C26" i="1"/>
  <c r="O25" i="1"/>
  <c r="C24" i="1"/>
  <c r="Q23" i="1"/>
  <c r="C22" i="1"/>
  <c r="C21" i="1"/>
  <c r="C20" i="1"/>
  <c r="C19" i="1"/>
  <c r="C18" i="1"/>
  <c r="C17" i="1"/>
  <c r="C16" i="1"/>
  <c r="C14" i="1"/>
  <c r="C13" i="1"/>
  <c r="C12" i="1"/>
  <c r="C11" i="1"/>
  <c r="C10" i="1"/>
  <c r="C9" i="1"/>
  <c r="C8" i="1"/>
  <c r="B26" i="6"/>
  <c r="B24" i="6"/>
  <c r="B22" i="6"/>
  <c r="B21" i="6"/>
  <c r="B20" i="6"/>
  <c r="B19" i="6"/>
  <c r="B18" i="6"/>
  <c r="B17" i="6"/>
  <c r="B16" i="6"/>
  <c r="B14" i="6"/>
  <c r="Q14" i="6" s="1"/>
  <c r="B13" i="6"/>
  <c r="B12" i="6"/>
  <c r="N12" i="6"/>
  <c r="B11" i="6"/>
  <c r="B10" i="6"/>
  <c r="P10" i="6" s="1"/>
  <c r="B9" i="6"/>
  <c r="B8" i="6"/>
  <c r="P8" i="6"/>
  <c r="B26" i="1"/>
  <c r="B24" i="1"/>
  <c r="B22" i="1"/>
  <c r="B21" i="1"/>
  <c r="O21" i="1" s="1"/>
  <c r="B20" i="1"/>
  <c r="B19" i="1"/>
  <c r="P19" i="1"/>
  <c r="B18" i="1"/>
  <c r="B17" i="1"/>
  <c r="P17" i="1" s="1"/>
  <c r="B16" i="1"/>
  <c r="B14" i="1"/>
  <c r="N14" i="1" s="1"/>
  <c r="B68" i="1" s="1"/>
  <c r="B13" i="1"/>
  <c r="B12" i="1"/>
  <c r="O12" i="1" s="1"/>
  <c r="B11" i="1"/>
  <c r="B10" i="1"/>
  <c r="N10" i="1" s="1"/>
  <c r="B64" i="1" s="1"/>
  <c r="B9" i="1"/>
  <c r="B8" i="1"/>
  <c r="N8" i="1" s="1"/>
  <c r="B62" i="1" s="1"/>
  <c r="V14" i="1"/>
  <c r="O10" i="1"/>
  <c r="N25" i="6"/>
  <c r="Q26" i="6"/>
  <c r="V17" i="6"/>
  <c r="P20" i="6"/>
  <c r="Q16" i="6"/>
  <c r="V10" i="6"/>
  <c r="V13" i="6"/>
  <c r="V8" i="6"/>
  <c r="N24" i="1"/>
  <c r="B96" i="1" s="1"/>
  <c r="Q21" i="1"/>
  <c r="O18" i="1"/>
  <c r="N13" i="1"/>
  <c r="B67" i="1" s="1"/>
  <c r="V8" i="1"/>
  <c r="O26" i="1"/>
  <c r="AG20" i="6"/>
  <c r="AG17" i="6"/>
  <c r="AF13" i="6"/>
  <c r="AF8" i="6"/>
  <c r="AF20" i="1"/>
  <c r="AF19" i="1"/>
  <c r="AE13" i="1"/>
  <c r="AE10" i="1"/>
  <c r="J15" i="6"/>
  <c r="K38" i="6" s="1"/>
  <c r="Q19" i="6"/>
  <c r="AC14" i="6"/>
  <c r="N8" i="6"/>
  <c r="B62" i="6" s="1"/>
  <c r="AC19" i="1"/>
  <c r="AC14" i="1"/>
  <c r="AC9" i="1"/>
  <c r="AD20" i="6"/>
  <c r="AD19" i="6"/>
  <c r="AD18" i="6"/>
  <c r="AD17" i="6"/>
  <c r="AD16" i="6" s="1"/>
  <c r="AD14" i="6"/>
  <c r="AD13" i="6"/>
  <c r="AD10" i="6"/>
  <c r="AD9" i="6"/>
  <c r="AD7" i="6"/>
  <c r="AD8" i="6"/>
  <c r="AD20" i="1"/>
  <c r="AD19" i="1"/>
  <c r="AD18" i="1"/>
  <c r="AD17" i="1"/>
  <c r="AD14" i="1"/>
  <c r="AD13" i="1"/>
  <c r="AD10" i="1"/>
  <c r="AD9" i="1"/>
  <c r="AD8" i="1"/>
  <c r="AF14" i="1"/>
  <c r="AF9" i="1"/>
  <c r="N17" i="6"/>
  <c r="B89" i="6"/>
  <c r="Q25" i="6"/>
  <c r="Q23" i="6"/>
  <c r="J6" i="6"/>
  <c r="K37" i="6"/>
  <c r="AC20" i="6"/>
  <c r="AC17" i="6"/>
  <c r="I15" i="6"/>
  <c r="J38" i="6"/>
  <c r="AC13" i="6"/>
  <c r="AC8" i="6"/>
  <c r="AC17" i="1"/>
  <c r="AC8" i="1"/>
  <c r="AB10" i="1"/>
  <c r="AA18" i="6"/>
  <c r="AA19" i="6"/>
  <c r="AA13" i="6"/>
  <c r="AA10" i="6"/>
  <c r="AA8" i="6"/>
  <c r="AB17" i="1"/>
  <c r="AB19" i="1"/>
  <c r="AB13" i="1"/>
  <c r="AB8" i="1"/>
  <c r="AA17" i="1"/>
  <c r="G15" i="1"/>
  <c r="H38" i="1" s="1"/>
  <c r="AA13" i="1"/>
  <c r="AA10" i="1"/>
  <c r="AA9" i="1"/>
  <c r="AB18" i="6"/>
  <c r="AB14" i="6"/>
  <c r="AB10" i="6"/>
  <c r="H6" i="6"/>
  <c r="I37" i="6"/>
  <c r="Z20" i="6"/>
  <c r="Z18" i="6"/>
  <c r="Z19" i="6"/>
  <c r="Z14" i="6"/>
  <c r="F6" i="6"/>
  <c r="G37" i="6"/>
  <c r="Y20" i="6"/>
  <c r="Y19" i="6"/>
  <c r="Y18" i="6"/>
  <c r="E15" i="6"/>
  <c r="F38" i="6" s="1"/>
  <c r="Y10" i="6"/>
  <c r="Y13" i="6"/>
  <c r="Y8" i="6"/>
  <c r="X20" i="6"/>
  <c r="D15" i="6"/>
  <c r="E38" i="6" s="1"/>
  <c r="X18" i="6"/>
  <c r="X19" i="6"/>
  <c r="D6" i="6"/>
  <c r="E37" i="6" s="1"/>
  <c r="C15" i="6"/>
  <c r="D38" i="6" s="1"/>
  <c r="W10" i="6"/>
  <c r="W13" i="6"/>
  <c r="W14" i="6"/>
  <c r="N20" i="6"/>
  <c r="B92" i="6"/>
  <c r="V18" i="6"/>
  <c r="P13" i="6"/>
  <c r="V14" i="6"/>
  <c r="P25" i="6"/>
  <c r="P23" i="6"/>
  <c r="N23" i="6"/>
  <c r="B95" i="6" s="1"/>
  <c r="AE20" i="6"/>
  <c r="AA20" i="6"/>
  <c r="W20" i="6"/>
  <c r="AG19" i="6"/>
  <c r="AG16" i="6"/>
  <c r="AF19" i="6"/>
  <c r="AE19" i="6"/>
  <c r="AG18" i="6"/>
  <c r="AF18" i="6"/>
  <c r="AE18" i="6"/>
  <c r="AC18" i="6"/>
  <c r="AF17" i="6"/>
  <c r="AF16" i="6" s="1"/>
  <c r="AE17" i="6"/>
  <c r="AE16" i="6" s="1"/>
  <c r="AB17" i="6"/>
  <c r="AA17" i="6"/>
  <c r="AA16" i="6"/>
  <c r="Z17" i="6"/>
  <c r="Z16" i="6"/>
  <c r="Y17" i="6"/>
  <c r="Y16" i="6"/>
  <c r="X17" i="6"/>
  <c r="X16" i="6"/>
  <c r="W17" i="6"/>
  <c r="W16" i="6"/>
  <c r="W18" i="6"/>
  <c r="U18" i="6"/>
  <c r="W19" i="6"/>
  <c r="M15" i="6"/>
  <c r="N38" i="6" s="1"/>
  <c r="L15" i="6"/>
  <c r="M38" i="6" s="1"/>
  <c r="K15" i="6"/>
  <c r="L38" i="6" s="1"/>
  <c r="AG14" i="6"/>
  <c r="AF14" i="6"/>
  <c r="AE14" i="6"/>
  <c r="X14" i="6"/>
  <c r="AG13" i="6"/>
  <c r="AE13" i="6"/>
  <c r="Z13" i="6"/>
  <c r="X13" i="6"/>
  <c r="AA14" i="6"/>
  <c r="Y14" i="6"/>
  <c r="U14" i="6" s="1"/>
  <c r="AG10" i="6"/>
  <c r="AF10" i="6"/>
  <c r="AE10" i="6"/>
  <c r="Z10" i="6"/>
  <c r="AG9" i="6"/>
  <c r="AF9" i="6"/>
  <c r="AF7" i="6"/>
  <c r="AE9" i="6"/>
  <c r="AG8" i="6"/>
  <c r="AG7" i="6" s="1"/>
  <c r="AE8" i="6"/>
  <c r="AE7" i="6" s="1"/>
  <c r="Z8" i="6"/>
  <c r="X8" i="6"/>
  <c r="W8" i="6"/>
  <c r="AA9" i="6"/>
  <c r="AA7" i="6" s="1"/>
  <c r="Y9" i="6"/>
  <c r="Y7" i="6" s="1"/>
  <c r="W9" i="6"/>
  <c r="M6" i="6"/>
  <c r="N37" i="6"/>
  <c r="L6" i="6"/>
  <c r="M37" i="6"/>
  <c r="K6" i="6"/>
  <c r="L37" i="6"/>
  <c r="V9" i="6"/>
  <c r="V19" i="6"/>
  <c r="U19" i="6" s="1"/>
  <c r="G6" i="1"/>
  <c r="H37" i="1"/>
  <c r="Z20" i="1"/>
  <c r="Z17" i="1"/>
  <c r="Z19" i="1"/>
  <c r="Z14" i="1"/>
  <c r="Z8" i="1"/>
  <c r="Y20" i="1"/>
  <c r="Y17" i="1"/>
  <c r="Y19" i="1"/>
  <c r="Y18" i="1"/>
  <c r="E15" i="1"/>
  <c r="F38" i="1" s="1"/>
  <c r="Y10" i="1"/>
  <c r="Y13" i="1"/>
  <c r="Y9" i="1"/>
  <c r="X20" i="1"/>
  <c r="X17" i="1"/>
  <c r="X19" i="1"/>
  <c r="X10" i="1"/>
  <c r="X13" i="1"/>
  <c r="X8" i="1"/>
  <c r="X7" i="1" s="1"/>
  <c r="X9" i="1"/>
  <c r="W20" i="1"/>
  <c r="W17" i="1"/>
  <c r="C15" i="1"/>
  <c r="D38" i="1"/>
  <c r="W14" i="1"/>
  <c r="W10" i="1"/>
  <c r="W8" i="1"/>
  <c r="V18" i="1"/>
  <c r="Y14" i="1"/>
  <c r="W18" i="1"/>
  <c r="W16" i="1" s="1"/>
  <c r="AB18" i="1"/>
  <c r="AA14" i="1"/>
  <c r="Y8" i="1"/>
  <c r="Y7" i="1"/>
  <c r="W9" i="1"/>
  <c r="W7" i="1"/>
  <c r="AG19" i="1"/>
  <c r="M15" i="1"/>
  <c r="N38" i="1" s="1"/>
  <c r="AF13" i="1"/>
  <c r="AG18" i="1"/>
  <c r="AG10" i="1"/>
  <c r="AG8" i="1"/>
  <c r="AG7" i="1"/>
  <c r="AG9" i="1"/>
  <c r="AF18" i="1"/>
  <c r="Z13" i="1"/>
  <c r="AE8" i="1"/>
  <c r="AC13" i="1"/>
  <c r="AA8" i="1"/>
  <c r="AA7" i="1" s="1"/>
  <c r="AA18" i="1"/>
  <c r="X18" i="1"/>
  <c r="M6" i="1"/>
  <c r="N37" i="1" s="1"/>
  <c r="AE19" i="1"/>
  <c r="AE9" i="1"/>
  <c r="AE7" i="1"/>
  <c r="AE17" i="1"/>
  <c r="AG13" i="1"/>
  <c r="AE14" i="1"/>
  <c r="AE18" i="1"/>
  <c r="AD16" i="1"/>
  <c r="AG17" i="1"/>
  <c r="AG16" i="1" s="1"/>
  <c r="K15" i="1"/>
  <c r="L38" i="1" s="1"/>
  <c r="AE20" i="1"/>
  <c r="AC20" i="1"/>
  <c r="AB14" i="1"/>
  <c r="L15" i="1"/>
  <c r="M38" i="1"/>
  <c r="AG14" i="1"/>
  <c r="AG20" i="1"/>
  <c r="AF10" i="1"/>
  <c r="D6" i="1"/>
  <c r="E37" i="1" s="1"/>
  <c r="X14" i="1"/>
  <c r="W19" i="1"/>
  <c r="W13" i="1"/>
  <c r="C6" i="1"/>
  <c r="D37" i="1"/>
  <c r="Z18" i="1"/>
  <c r="F15" i="1"/>
  <c r="G38" i="1" s="1"/>
  <c r="AB19" i="6"/>
  <c r="AB9" i="1"/>
  <c r="AB8" i="6"/>
  <c r="AB7" i="6" s="1"/>
  <c r="AB20" i="6"/>
  <c r="AB16" i="6" s="1"/>
  <c r="G15" i="6"/>
  <c r="H38" i="6"/>
  <c r="H15" i="6"/>
  <c r="I38" i="6"/>
  <c r="J6" i="1"/>
  <c r="K37" i="1"/>
  <c r="P9" i="1"/>
  <c r="AA19" i="1"/>
  <c r="AA16" i="1" s="1"/>
  <c r="D15" i="1"/>
  <c r="E38" i="1" s="1"/>
  <c r="I6" i="1"/>
  <c r="J37" i="1" s="1"/>
  <c r="P12" i="6"/>
  <c r="G6" i="6"/>
  <c r="H37" i="6"/>
  <c r="Q9" i="6"/>
  <c r="AC18" i="1"/>
  <c r="O23" i="6"/>
  <c r="O25" i="6"/>
  <c r="N19" i="6"/>
  <c r="B91" i="6"/>
  <c r="Q13" i="6"/>
  <c r="AB13" i="6"/>
  <c r="U13" i="6" s="1"/>
  <c r="Y16" i="1"/>
  <c r="Z16" i="1"/>
  <c r="W7" i="6"/>
  <c r="E6" i="1"/>
  <c r="F37" i="1" s="1"/>
  <c r="AB9" i="6"/>
  <c r="H6" i="1"/>
  <c r="I37" i="1"/>
  <c r="I6" i="6"/>
  <c r="J37" i="6"/>
  <c r="AC19" i="6"/>
  <c r="AC16" i="6" s="1"/>
  <c r="X9" i="6"/>
  <c r="U9" i="6" s="1"/>
  <c r="P9" i="6"/>
  <c r="Q18" i="6"/>
  <c r="AA20" i="1"/>
  <c r="B6" i="6"/>
  <c r="C37" i="6"/>
  <c r="Z9" i="6"/>
  <c r="B15" i="6"/>
  <c r="C38" i="6" s="1"/>
  <c r="B38" i="6" s="1"/>
  <c r="F15" i="6"/>
  <c r="G38" i="6" s="1"/>
  <c r="V20" i="6"/>
  <c r="U20" i="6" s="1"/>
  <c r="K6" i="1"/>
  <c r="L37" i="1" s="1"/>
  <c r="AE16" i="1"/>
  <c r="N9" i="1"/>
  <c r="B63" i="1" s="1"/>
  <c r="AB20" i="1"/>
  <c r="AB16" i="1" s="1"/>
  <c r="N20" i="1"/>
  <c r="B92" i="1" s="1"/>
  <c r="H15" i="1"/>
  <c r="I38" i="1"/>
  <c r="P20" i="1"/>
  <c r="AB7" i="1"/>
  <c r="Q19" i="1"/>
  <c r="L6" i="1"/>
  <c r="M37" i="1" s="1"/>
  <c r="J15" i="1"/>
  <c r="K38" i="1" s="1"/>
  <c r="O17" i="6"/>
  <c r="P17" i="6"/>
  <c r="O24" i="6"/>
  <c r="P22" i="6"/>
  <c r="P24" i="6"/>
  <c r="Q24" i="6"/>
  <c r="P11" i="1"/>
  <c r="AD7" i="1"/>
  <c r="O19" i="6"/>
  <c r="N24" i="6"/>
  <c r="B96" i="6"/>
  <c r="Q21" i="6"/>
  <c r="O8" i="6"/>
  <c r="Q10" i="1"/>
  <c r="Q8" i="6"/>
  <c r="N21" i="6"/>
  <c r="B93" i="6"/>
  <c r="AC10" i="1"/>
  <c r="P19" i="6"/>
  <c r="Q10" i="6"/>
  <c r="AC9" i="6"/>
  <c r="AC7" i="6" s="1"/>
  <c r="AC10" i="6"/>
  <c r="P14" i="6"/>
  <c r="O12" i="6"/>
  <c r="AC16" i="1"/>
  <c r="I15" i="1"/>
  <c r="J38" i="1" s="1"/>
  <c r="N18" i="1"/>
  <c r="B90" i="1" s="1"/>
  <c r="AC7" i="1"/>
  <c r="Q11" i="1"/>
  <c r="O20" i="1"/>
  <c r="Q11" i="6"/>
  <c r="O18" i="6"/>
  <c r="N22" i="6"/>
  <c r="B94" i="6" s="1"/>
  <c r="N26" i="6"/>
  <c r="B98" i="6" s="1"/>
  <c r="O21" i="6"/>
  <c r="P18" i="6"/>
  <c r="P26" i="6"/>
  <c r="N16" i="1"/>
  <c r="B88" i="1" s="1"/>
  <c r="Q16" i="1"/>
  <c r="O26" i="6"/>
  <c r="O22" i="6"/>
  <c r="O16" i="1"/>
  <c r="Q20" i="1"/>
  <c r="P26" i="1"/>
  <c r="N18" i="6"/>
  <c r="B90" i="6" s="1"/>
  <c r="O9" i="6"/>
  <c r="Q26" i="1"/>
  <c r="N16" i="6"/>
  <c r="B88" i="6" s="1"/>
  <c r="B87" i="6" s="1"/>
  <c r="P16" i="6"/>
  <c r="P11" i="6"/>
  <c r="AF17" i="1"/>
  <c r="AF16" i="1" s="1"/>
  <c r="AF8" i="1"/>
  <c r="AF7" i="1" s="1"/>
  <c r="AF20" i="6"/>
  <c r="Q17" i="6"/>
  <c r="P21" i="6"/>
  <c r="N26" i="1"/>
  <c r="B98" i="1" s="1"/>
  <c r="Q18" i="1"/>
  <c r="P18" i="1"/>
  <c r="P16" i="1"/>
  <c r="P13" i="1"/>
  <c r="N11" i="1"/>
  <c r="B65" i="1" s="1"/>
  <c r="O13" i="1"/>
  <c r="Q13" i="1"/>
  <c r="Q9" i="1"/>
  <c r="O11" i="1"/>
  <c r="O9" i="1"/>
  <c r="V13" i="1"/>
  <c r="U13" i="1" s="1"/>
  <c r="Q24" i="1"/>
  <c r="P14" i="1"/>
  <c r="N25" i="1"/>
  <c r="B97" i="1" s="1"/>
  <c r="P25" i="1"/>
  <c r="Q25" i="1"/>
  <c r="O24" i="1"/>
  <c r="P24" i="1"/>
  <c r="N23" i="1"/>
  <c r="B95" i="1" s="1"/>
  <c r="P23" i="1"/>
  <c r="O22" i="1"/>
  <c r="V17" i="1"/>
  <c r="U17" i="1" s="1"/>
  <c r="U16" i="1" s="1"/>
  <c r="B15" i="1"/>
  <c r="C38" i="1" s="1"/>
  <c r="N22" i="1"/>
  <c r="B94" i="1" s="1"/>
  <c r="P22" i="1"/>
  <c r="Q22" i="1"/>
  <c r="V20" i="1"/>
  <c r="U20" i="1"/>
  <c r="O11" i="6"/>
  <c r="N11" i="6"/>
  <c r="B65" i="6" s="1"/>
  <c r="Q22" i="6"/>
  <c r="N9" i="6"/>
  <c r="B63" i="6"/>
  <c r="O20" i="6"/>
  <c r="Q20" i="6"/>
  <c r="O16" i="6"/>
  <c r="O19" i="1"/>
  <c r="N12" i="1"/>
  <c r="B66" i="1" s="1"/>
  <c r="N13" i="6"/>
  <c r="B67" i="6" s="1"/>
  <c r="O13" i="6"/>
  <c r="V19" i="1"/>
  <c r="U19" i="1"/>
  <c r="Z7" i="6"/>
  <c r="B97" i="6"/>
  <c r="B6" i="1"/>
  <c r="C37" i="1"/>
  <c r="V7" i="6"/>
  <c r="U17" i="6"/>
  <c r="V16" i="6"/>
  <c r="O8" i="1"/>
  <c r="V9" i="1"/>
  <c r="P12" i="1"/>
  <c r="V10" i="1"/>
  <c r="P10" i="1"/>
  <c r="V16" i="1"/>
  <c r="C6" i="6"/>
  <c r="D37" i="6" s="1"/>
  <c r="B37" i="6" s="1"/>
  <c r="U18" i="1"/>
  <c r="N19" i="1"/>
  <c r="B91" i="1" s="1"/>
  <c r="N21" i="1"/>
  <c r="B93" i="1" s="1"/>
  <c r="P21" i="1"/>
  <c r="O23" i="1"/>
  <c r="O17" i="1"/>
  <c r="Q17" i="1"/>
  <c r="N17" i="1"/>
  <c r="B89" i="1" s="1"/>
  <c r="X16" i="1"/>
  <c r="U8" i="6"/>
  <c r="Q12" i="6"/>
  <c r="O10" i="6"/>
  <c r="N14" i="6"/>
  <c r="B68" i="6" s="1"/>
  <c r="N10" i="6"/>
  <c r="O14" i="6"/>
  <c r="X10" i="6"/>
  <c r="U10" i="6" s="1"/>
  <c r="B64" i="6"/>
  <c r="O15" i="6"/>
  <c r="Q15" i="6"/>
  <c r="P15" i="6"/>
  <c r="U14" i="1"/>
  <c r="N15" i="6"/>
  <c r="Q7" i="6"/>
  <c r="N7" i="6"/>
  <c r="B61" i="6" s="1"/>
  <c r="B60" i="6" s="1"/>
  <c r="O7" i="6"/>
  <c r="O6" i="6" s="1"/>
  <c r="P7" i="6"/>
  <c r="P6" i="6" s="1"/>
  <c r="B66" i="6"/>
  <c r="N6" i="6"/>
  <c r="V7" i="1"/>
  <c r="Q6" i="6" l="1"/>
  <c r="U7" i="6"/>
  <c r="U16" i="6"/>
  <c r="X7" i="6"/>
  <c r="B38" i="1"/>
  <c r="Q15" i="1"/>
  <c r="O15" i="1"/>
  <c r="B87" i="1"/>
  <c r="P15" i="1"/>
  <c r="N15" i="1"/>
  <c r="U8" i="1"/>
  <c r="Q14" i="1"/>
  <c r="O14" i="1"/>
  <c r="Q8" i="1"/>
  <c r="P8" i="1"/>
  <c r="Q12" i="1"/>
  <c r="Z9" i="1"/>
  <c r="U9" i="1" s="1"/>
  <c r="Z10" i="1"/>
  <c r="U10" i="1" s="1"/>
  <c r="B61" i="1"/>
  <c r="B60" i="1" s="1"/>
  <c r="N6" i="1"/>
  <c r="O7" i="1"/>
  <c r="O6" i="1" s="1"/>
  <c r="P7" i="1"/>
  <c r="P6" i="1" s="1"/>
  <c r="Q7" i="1"/>
  <c r="F6" i="1"/>
  <c r="G37" i="1" s="1"/>
  <c r="B37" i="1" s="1"/>
  <c r="Z7" i="1" l="1"/>
  <c r="Q6" i="1"/>
  <c r="U7" i="1"/>
</calcChain>
</file>

<file path=xl/sharedStrings.xml><?xml version="1.0" encoding="utf-8"?>
<sst xmlns="http://schemas.openxmlformats.org/spreadsheetml/2006/main" count="284" uniqueCount="94">
  <si>
    <t>JUL</t>
  </si>
  <si>
    <t>AGO</t>
  </si>
  <si>
    <t>SEP</t>
  </si>
  <si>
    <t>OCT</t>
  </si>
  <si>
    <t>NOV</t>
  </si>
  <si>
    <t>DIC</t>
  </si>
  <si>
    <t>ENE</t>
  </si>
  <si>
    <t>FEB</t>
  </si>
  <si>
    <t>MAR</t>
  </si>
  <si>
    <t>ABR</t>
  </si>
  <si>
    <t>MAY</t>
  </si>
  <si>
    <t>JUN</t>
  </si>
  <si>
    <t>TOTAL</t>
  </si>
  <si>
    <t>PROM</t>
  </si>
  <si>
    <t xml:space="preserve">MAX </t>
  </si>
  <si>
    <t>MIN</t>
  </si>
  <si>
    <t>INGRESOS</t>
  </si>
  <si>
    <t>CAPTURAS</t>
  </si>
  <si>
    <t>SUMARIADO</t>
  </si>
  <si>
    <t>SENTENCIADO</t>
  </si>
  <si>
    <t>VIOLADOR L.B.P.</t>
  </si>
  <si>
    <t>VIOLADOR L.A.P.</t>
  </si>
  <si>
    <t>TRANSITO</t>
  </si>
  <si>
    <t>TRASLADO</t>
  </si>
  <si>
    <t>REINGRESO</t>
  </si>
  <si>
    <t>EGRESOS</t>
  </si>
  <si>
    <t>MULTA</t>
  </si>
  <si>
    <t>L.B.P.</t>
  </si>
  <si>
    <t>L.A.P.</t>
  </si>
  <si>
    <t>FIANZA</t>
  </si>
  <si>
    <t>CUMPLIDO</t>
  </si>
  <si>
    <t>FUGA</t>
  </si>
  <si>
    <t>ORDEN TRIBUNAL</t>
  </si>
  <si>
    <t>MUERTE</t>
  </si>
  <si>
    <t>OTROS</t>
  </si>
  <si>
    <t xml:space="preserve">     L.A.P.= LIBERTAD A PRUEBA; L.B.P.= LIBERTAD BAJO PALABRA</t>
  </si>
  <si>
    <t>JULIO</t>
  </si>
  <si>
    <t>ENERO</t>
  </si>
  <si>
    <t>MARZO</t>
  </si>
  <si>
    <t>ABRIL</t>
  </si>
  <si>
    <t>MAYO</t>
  </si>
  <si>
    <t>JUNIO</t>
  </si>
  <si>
    <t xml:space="preserve">REINGRESO/ VIOLADOR          </t>
  </si>
  <si>
    <t>L.B.P</t>
  </si>
  <si>
    <t>%  SUMARIADA</t>
  </si>
  <si>
    <t>INFORME DE INGRESOS Y EGRESOS EN LAS INSTITUCIONES CORRECCIONALES</t>
  </si>
  <si>
    <r>
      <t xml:space="preserve">OTRO </t>
    </r>
    <r>
      <rPr>
        <sz val="8"/>
        <rFont val="Times New Roman"/>
        <family val="1"/>
      </rPr>
      <t>(ORDEN TRIB./ FUGA /OTRO</t>
    </r>
    <r>
      <rPr>
        <sz val="10"/>
        <rFont val="Times New Roman"/>
        <family val="1"/>
      </rPr>
      <t>)</t>
    </r>
  </si>
  <si>
    <t>MULTAS/ FIANZA</t>
  </si>
  <si>
    <t>EN LAS INSTITUCIONES CORRECCIONALES DE PUERTO RICO</t>
  </si>
  <si>
    <t>% REINGRESO Y VIOLACIÓN</t>
  </si>
  <si>
    <t xml:space="preserve">    INFORMACIÓN PRELIMINAR</t>
  </si>
  <si>
    <t>SE INCLUYEN LAS CAPTURAS DE LOS PROGRAMAS DE DESVIÓ</t>
  </si>
  <si>
    <t xml:space="preserve">INFORME DE INGRESOS Y EGRESOS </t>
  </si>
  <si>
    <t>Nombre:</t>
  </si>
  <si>
    <t>Germán Palau</t>
  </si>
  <si>
    <t>Puesto:</t>
  </si>
  <si>
    <t>Oficial Ejecutivo (Director)</t>
  </si>
  <si>
    <t>Hilda  Carrasquillo Ortiz</t>
  </si>
  <si>
    <t>Estadístico</t>
  </si>
  <si>
    <t>Dirección postal:</t>
  </si>
  <si>
    <t>Apartado 71308, San Juan PR 00936</t>
  </si>
  <si>
    <t>Dirección física:</t>
  </si>
  <si>
    <t>Calle Calaf # 34, Hato Rey PR</t>
  </si>
  <si>
    <t>Teléfono (o tel. directo):</t>
  </si>
  <si>
    <t>(787) 277-0775</t>
  </si>
  <si>
    <t>Fax:</t>
  </si>
  <si>
    <t>Correo electrónico:</t>
  </si>
  <si>
    <t>gpalau@ac.gobierno.pr; hcarrasquillo@ac.gobierno.pr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</si>
  <si>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</si>
  <si>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</si>
  <si>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</si>
  <si>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</si>
  <si>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</si>
  <si>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</si>
  <si>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</si>
  <si>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10"/>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</si>
  <si>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</si>
  <si>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</si>
  <si>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</si>
  <si>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10"/>
        <rFont val="Calibri"/>
        <family val="2"/>
      </rPr>
      <t>Oficina de Desarrollo Programático,</t>
    </r>
    <r>
      <rPr>
        <sz val="10"/>
        <rFont val="Calibri"/>
        <family val="2"/>
      </rPr>
      <t xml:space="preserve"> Administración de Corrección, Calle Calaf # 34, Hato Rey:  Lunes a Viernes de 8:00 am a 12:00 am y 1:00 pm a 4:30 pm</t>
    </r>
  </si>
  <si>
    <t>El informe está disponible impreso y en Excel</t>
  </si>
  <si>
    <t>Este informe es de distribución gratuita</t>
  </si>
  <si>
    <t xml:space="preserve">Fuentes de información: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</si>
  <si>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</si>
  <si>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</si>
  <si>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 xml:space="preserve">    NOTA: SE ESTA INCLUYENDO EN LA  INSTITUCION JOVENES ADULTOS 304 POBLACION ADULTA.</t>
  </si>
  <si>
    <t>AÑO FISCAL 2011- 2012</t>
  </si>
  <si>
    <t xml:space="preserve">24 de febrero, 26 de marzo, 24 de abril, 24 de mayo, 27 de junio, 24 de julio, 24 de agosto, 24 de septiembre, 24 de octubre, 26 de noviembre, 26 de diciembre </t>
  </si>
  <si>
    <t>24 de septiembre de 2012</t>
  </si>
  <si>
    <t>Las estadísticas presentadas en este informe provienen del registro administrativo Informe de Movimiento Diario realizado en todas las instituciones correccionales . Cada institución realiza el movimiento diario y lo  envia a la Oficina de Desarrollo Programático indicando el total de la población ingresada y egresada cada día. Las variables principales del mismo son: ingresos por:  (captura, sumariado, sentenciado, violador libertad bajo palabra y libertad a prueba, tránsito, traslado y reingreso). Las razones de egreso son: (multa, libertad bajo palabra , libertad a prueba , traslado , tránsito, fianza, cumplido, fuga, orden del tribunal, muerte y otros) . Además incluye: promedio, máximo y mínimo para el informe anual.</t>
  </si>
  <si>
    <t xml:space="preserve">     EL HAS DE VEGA ALTA CAMBIO  EL 11 DE MAYO 2011, SE LLAMA AHORA PROYECTO ESPECIAL DE  MUSICA VEGA ALTA Y ALBERGA POBLACION MASCULINA</t>
  </si>
  <si>
    <t>EN LAS INSTITUCIONES CORRECCIONALES DE MUJERES</t>
  </si>
  <si>
    <t>AÑO FISCAL 2012- 2013</t>
  </si>
  <si>
    <t>26 de noviembre  de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</si>
</sst>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quot;$&quot;;[Red]\-#,##0\ &quot;$&quot;"/>
    <numFmt numFmtId="165" formatCode="#,##0.00\ &quot;$&quot;;[Red]\-#,##0.00\ &quot;$&quot;"/>
    <numFmt numFmtId="166" formatCode="000"/>
    <numFmt numFmtId="167" formatCode="0.00_)"/>
  </numFmts>
  <fonts count="30" x14ac:knownFonts="1">
    <font>
      <sz val="10"/>
      <name val="MS Sans Serif"/>
    </font>
    <font>
      <b/>
      <sz val="10"/>
      <name val="MS Sans Serif"/>
      <family val="2"/>
    </font>
    <font>
      <sz val="10"/>
      <name val="MS Sans Serif"/>
      <family val="2"/>
    </font>
    <font>
      <sz val="8"/>
      <name val="Times New Roman"/>
      <family val="1"/>
    </font>
    <font>
      <b/>
      <sz val="10"/>
      <name val="Times New Roman"/>
      <family val="1"/>
    </font>
    <font>
      <sz val="7"/>
      <name val="Times New Roman"/>
      <family val="1"/>
    </font>
    <font>
      <b/>
      <i/>
      <sz val="10"/>
      <name val="Times New Roman"/>
      <family val="1"/>
    </font>
    <font>
      <sz val="10"/>
      <name val="Times New Roman"/>
      <family val="1"/>
    </font>
    <font>
      <sz val="9"/>
      <name val="Times New Roman"/>
      <family val="1"/>
    </font>
    <font>
      <b/>
      <i/>
      <sz val="12"/>
      <name val="Times New Roman"/>
      <family val="1"/>
    </font>
    <font>
      <sz val="10"/>
      <name val="Arial"/>
      <family val="2"/>
    </font>
    <font>
      <b/>
      <sz val="10"/>
      <name val="Tms Rmn"/>
    </font>
    <font>
      <sz val="8"/>
      <name val="Arial"/>
      <family val="2"/>
    </font>
    <font>
      <b/>
      <i/>
      <sz val="16"/>
      <name val="Helv"/>
    </font>
    <font>
      <sz val="8.5"/>
      <name val="MS Sans Serif"/>
      <family val="2"/>
    </font>
    <font>
      <b/>
      <sz val="10"/>
      <name val="MS Sans Serif"/>
      <family val="2"/>
    </font>
    <font>
      <b/>
      <sz val="9"/>
      <name val="Times New Roman"/>
      <family val="1"/>
    </font>
    <font>
      <sz val="7"/>
      <name val="MS Sans Serif"/>
      <family val="2"/>
    </font>
    <font>
      <sz val="8.5"/>
      <name val="MS Sans Serif"/>
      <family val="2"/>
    </font>
    <font>
      <sz val="10"/>
      <color indexed="8"/>
      <name val="Times New Roman"/>
      <family val="1"/>
    </font>
    <font>
      <b/>
      <sz val="9"/>
      <name val="Calibri"/>
      <family val="2"/>
    </font>
    <font>
      <sz val="9"/>
      <name val="Calibri"/>
      <family val="2"/>
    </font>
    <font>
      <sz val="10"/>
      <name val="Calibri"/>
      <family val="2"/>
    </font>
    <font>
      <b/>
      <sz val="10"/>
      <name val="Calibri"/>
      <family val="2"/>
    </font>
    <font>
      <u/>
      <sz val="10"/>
      <name val="Calibri"/>
      <family val="2"/>
    </font>
    <font>
      <b/>
      <i/>
      <sz val="10"/>
      <name val="Calibri"/>
      <family val="2"/>
    </font>
    <font>
      <sz val="8.5"/>
      <name val="Times New Roman"/>
      <family val="1"/>
    </font>
    <font>
      <sz val="12"/>
      <name val="Times New Roman"/>
      <family val="1"/>
    </font>
    <font>
      <b/>
      <sz val="12"/>
      <name val="Times New Roman"/>
      <family val="1"/>
    </font>
    <font>
      <sz val="10"/>
      <color theme="1" tint="4.9989318521683403E-2"/>
      <name val="Times New Roman"/>
      <family val="1"/>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medium">
        <color indexed="64"/>
      </top>
      <bottom/>
      <diagonal/>
    </border>
    <border>
      <left style="double">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1">
    <xf numFmtId="0" fontId="0" fillId="0" borderId="0"/>
    <xf numFmtId="166" fontId="10" fillId="0" borderId="0">
      <alignment horizontal="center"/>
    </xf>
    <xf numFmtId="0" fontId="11" fillId="0" borderId="0"/>
    <xf numFmtId="0" fontId="11" fillId="0" borderId="0"/>
    <xf numFmtId="0" fontId="11" fillId="0" borderId="0"/>
    <xf numFmtId="38" fontId="12" fillId="2" borderId="0" applyNumberFormat="0" applyBorder="0" applyAlignment="0" applyProtection="0"/>
    <xf numFmtId="10" fontId="12" fillId="3" borderId="1" applyNumberFormat="0" applyBorder="0" applyAlignment="0" applyProtection="0"/>
    <xf numFmtId="38" fontId="2" fillId="0" borderId="0" applyFont="0" applyFill="0" applyBorder="0" applyAlignment="0" applyProtection="0"/>
    <xf numFmtId="40"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7" fontId="13" fillId="0" borderId="0"/>
    <xf numFmtId="0" fontId="11" fillId="0" borderId="0"/>
    <xf numFmtId="10" fontId="10" fillId="0" borderId="0" applyFont="0" applyFill="0" applyBorder="0" applyAlignment="0" applyProtection="0"/>
    <xf numFmtId="9" fontId="2" fillId="0" borderId="2" applyNumberFormat="0" applyBorder="0"/>
    <xf numFmtId="0" fontId="2" fillId="0" borderId="0" applyNumberFormat="0" applyFont="0" applyFill="0" applyBorder="0" applyAlignment="0" applyProtection="0">
      <alignment horizontal="left"/>
    </xf>
    <xf numFmtId="15" fontId="2" fillId="0" borderId="0" applyFont="0" applyFill="0" applyBorder="0" applyAlignment="0" applyProtection="0"/>
    <xf numFmtId="4" fontId="2" fillId="0" borderId="0" applyFont="0" applyFill="0" applyBorder="0" applyAlignment="0" applyProtection="0"/>
    <xf numFmtId="0" fontId="1" fillId="0" borderId="3">
      <alignment horizontal="center"/>
    </xf>
    <xf numFmtId="3" fontId="2" fillId="0" borderId="0" applyFont="0" applyFill="0" applyBorder="0" applyAlignment="0" applyProtection="0"/>
    <xf numFmtId="0" fontId="2" fillId="4" borderId="0" applyNumberFormat="0" applyFont="0" applyBorder="0" applyAlignment="0" applyProtection="0"/>
  </cellStyleXfs>
  <cellXfs count="130">
    <xf numFmtId="0" fontId="0" fillId="0" borderId="0" xfId="0"/>
    <xf numFmtId="0" fontId="0" fillId="0" borderId="1" xfId="0" applyBorder="1"/>
    <xf numFmtId="0" fontId="0" fillId="0" borderId="1" xfId="0" quotePrefix="1" applyBorder="1" applyAlignment="1">
      <alignment horizontal="left"/>
    </xf>
    <xf numFmtId="0" fontId="1" fillId="0" borderId="1" xfId="0" applyFont="1" applyBorder="1"/>
    <xf numFmtId="3" fontId="0" fillId="0" borderId="1" xfId="0" applyNumberFormat="1" applyBorder="1"/>
    <xf numFmtId="3" fontId="0" fillId="0" borderId="0" xfId="0" applyNumberFormat="1"/>
    <xf numFmtId="0" fontId="6" fillId="0" borderId="0" xfId="0" applyFont="1" applyAlignment="1">
      <alignment horizontal="centerContinuous"/>
    </xf>
    <xf numFmtId="0" fontId="7" fillId="0" borderId="4" xfId="0" applyFont="1" applyBorder="1"/>
    <xf numFmtId="0" fontId="8" fillId="0" borderId="5" xfId="0" applyFont="1" applyBorder="1" applyAlignment="1">
      <alignment horizontal="center"/>
    </xf>
    <xf numFmtId="0" fontId="4" fillId="0" borderId="6" xfId="0" applyFont="1" applyBorder="1"/>
    <xf numFmtId="0" fontId="7" fillId="0" borderId="7" xfId="0" applyFont="1" applyBorder="1"/>
    <xf numFmtId="0" fontId="7" fillId="0" borderId="8" xfId="0" applyFont="1" applyBorder="1"/>
    <xf numFmtId="0" fontId="14" fillId="0" borderId="0" xfId="0" applyFont="1"/>
    <xf numFmtId="0" fontId="6" fillId="0" borderId="0" xfId="0" applyFont="1" applyAlignment="1">
      <alignment horizontal="centerContinuous" wrapText="1"/>
    </xf>
    <xf numFmtId="0" fontId="9" fillId="0" borderId="0" xfId="0" applyFont="1" applyAlignment="1"/>
    <xf numFmtId="0" fontId="6" fillId="0" borderId="0" xfId="0" applyFont="1" applyAlignment="1"/>
    <xf numFmtId="0" fontId="9" fillId="0" borderId="0" xfId="0" applyFont="1" applyAlignment="1">
      <alignment horizontal="centerContinuous"/>
    </xf>
    <xf numFmtId="0" fontId="7" fillId="0" borderId="0" xfId="0" applyFont="1" applyAlignment="1">
      <alignment horizontal="centerContinuous"/>
    </xf>
    <xf numFmtId="0" fontId="7" fillId="0" borderId="0" xfId="0" applyFont="1" applyAlignment="1">
      <alignment horizontal="justify"/>
    </xf>
    <xf numFmtId="0" fontId="0" fillId="0" borderId="0" xfId="0" applyAlignment="1">
      <alignment horizontal="centerContinuous"/>
    </xf>
    <xf numFmtId="0" fontId="9" fillId="0" borderId="0" xfId="0" applyFont="1" applyAlignment="1">
      <alignment horizontal="centerContinuous" wrapText="1"/>
    </xf>
    <xf numFmtId="3" fontId="1" fillId="0" borderId="0" xfId="0" applyNumberFormat="1" applyFont="1"/>
    <xf numFmtId="0" fontId="1" fillId="0" borderId="0" xfId="0" applyFont="1"/>
    <xf numFmtId="3" fontId="0" fillId="0" borderId="9" xfId="0" applyNumberFormat="1" applyBorder="1"/>
    <xf numFmtId="0" fontId="5" fillId="0" borderId="7" xfId="0" applyFont="1" applyFill="1" applyBorder="1"/>
    <xf numFmtId="0" fontId="0" fillId="0" borderId="9" xfId="0" applyBorder="1"/>
    <xf numFmtId="3" fontId="0" fillId="0" borderId="10" xfId="0" applyNumberFormat="1" applyBorder="1"/>
    <xf numFmtId="3" fontId="0" fillId="0" borderId="11" xfId="0" applyNumberFormat="1" applyBorder="1"/>
    <xf numFmtId="0" fontId="4" fillId="0" borderId="12" xfId="0" applyFont="1" applyBorder="1"/>
    <xf numFmtId="0" fontId="16" fillId="0" borderId="13" xfId="0" applyFont="1" applyBorder="1" applyAlignment="1">
      <alignment horizontal="center"/>
    </xf>
    <xf numFmtId="0" fontId="16" fillId="0" borderId="13" xfId="0" quotePrefix="1" applyFont="1" applyBorder="1" applyAlignment="1">
      <alignment horizontal="center"/>
    </xf>
    <xf numFmtId="0" fontId="16" fillId="0" borderId="14" xfId="0" applyFont="1" applyBorder="1" applyAlignment="1">
      <alignment horizontal="center"/>
    </xf>
    <xf numFmtId="0" fontId="7" fillId="0" borderId="15" xfId="0" applyFont="1" applyBorder="1"/>
    <xf numFmtId="3" fontId="0" fillId="0" borderId="16" xfId="0" applyNumberFormat="1" applyBorder="1"/>
    <xf numFmtId="3" fontId="0" fillId="0" borderId="17" xfId="0" applyNumberFormat="1" applyBorder="1"/>
    <xf numFmtId="3" fontId="1" fillId="0" borderId="18" xfId="0" applyNumberFormat="1" applyFont="1" applyBorder="1"/>
    <xf numFmtId="0" fontId="15" fillId="0" borderId="6" xfId="0" applyFont="1" applyBorder="1"/>
    <xf numFmtId="3" fontId="15" fillId="0" borderId="19" xfId="0" applyNumberFormat="1" applyFont="1" applyBorder="1"/>
    <xf numFmtId="0" fontId="16" fillId="0" borderId="18" xfId="0" applyFont="1" applyBorder="1" applyAlignment="1">
      <alignment horizontal="center"/>
    </xf>
    <xf numFmtId="0" fontId="16" fillId="0" borderId="18" xfId="0" quotePrefix="1" applyFont="1" applyBorder="1" applyAlignment="1">
      <alignment horizontal="center"/>
    </xf>
    <xf numFmtId="0" fontId="16" fillId="0" borderId="19" xfId="0" applyFont="1" applyBorder="1" applyAlignment="1">
      <alignment horizontal="center"/>
    </xf>
    <xf numFmtId="0" fontId="7" fillId="0" borderId="0" xfId="0" applyFont="1" applyBorder="1"/>
    <xf numFmtId="0" fontId="17" fillId="0" borderId="0" xfId="0" applyFont="1"/>
    <xf numFmtId="0" fontId="8" fillId="0" borderId="20" xfId="0" applyFont="1" applyBorder="1" applyAlignment="1">
      <alignment horizontal="center"/>
    </xf>
    <xf numFmtId="0" fontId="8" fillId="0" borderId="21" xfId="0" applyFont="1" applyBorder="1" applyAlignment="1">
      <alignment horizontal="center"/>
    </xf>
    <xf numFmtId="0" fontId="0" fillId="0" borderId="1" xfId="0" applyFill="1" applyBorder="1"/>
    <xf numFmtId="0" fontId="18" fillId="0" borderId="0" xfId="0" applyFont="1" applyAlignment="1">
      <alignment horizontal="centerContinuous"/>
    </xf>
    <xf numFmtId="3" fontId="7" fillId="0" borderId="18" xfId="0" applyNumberFormat="1" applyFont="1" applyBorder="1" applyAlignment="1">
      <alignment horizontal="center"/>
    </xf>
    <xf numFmtId="3" fontId="7" fillId="0" borderId="22" xfId="0" applyNumberFormat="1" applyFont="1" applyBorder="1" applyAlignment="1">
      <alignment horizontal="center"/>
    </xf>
    <xf numFmtId="3" fontId="7" fillId="0" borderId="23" xfId="0" applyNumberFormat="1" applyFont="1" applyBorder="1" applyAlignment="1">
      <alignment horizontal="center"/>
    </xf>
    <xf numFmtId="3" fontId="7" fillId="0" borderId="1" xfId="0" applyNumberFormat="1" applyFont="1" applyBorder="1" applyAlignment="1">
      <alignment horizontal="center"/>
    </xf>
    <xf numFmtId="3" fontId="19" fillId="0" borderId="1" xfId="0" applyNumberFormat="1" applyFont="1" applyFill="1" applyBorder="1" applyAlignment="1">
      <alignment horizontal="center"/>
    </xf>
    <xf numFmtId="3" fontId="7" fillId="0" borderId="24" xfId="0" applyNumberFormat="1" applyFont="1" applyFill="1" applyBorder="1" applyAlignment="1">
      <alignment horizontal="center"/>
    </xf>
    <xf numFmtId="3" fontId="7" fillId="0" borderId="25" xfId="0" applyNumberFormat="1" applyFont="1" applyBorder="1" applyAlignment="1">
      <alignment horizontal="center"/>
    </xf>
    <xf numFmtId="2" fontId="7" fillId="0" borderId="26" xfId="0" applyNumberFormat="1" applyFont="1" applyBorder="1" applyAlignment="1">
      <alignment horizontal="center"/>
    </xf>
    <xf numFmtId="3" fontId="7" fillId="0" borderId="27" xfId="0" applyNumberFormat="1" applyFont="1" applyBorder="1" applyAlignment="1">
      <alignment horizontal="center"/>
    </xf>
    <xf numFmtId="3" fontId="29" fillId="0" borderId="1" xfId="0" applyNumberFormat="1" applyFont="1" applyBorder="1" applyAlignment="1">
      <alignment horizontal="center"/>
    </xf>
    <xf numFmtId="3" fontId="7" fillId="0" borderId="28" xfId="0" applyNumberFormat="1" applyFont="1" applyBorder="1" applyAlignment="1">
      <alignment horizontal="center"/>
    </xf>
    <xf numFmtId="1" fontId="7" fillId="0" borderId="26" xfId="0" applyNumberFormat="1" applyFont="1" applyBorder="1" applyAlignment="1">
      <alignment horizontal="center"/>
    </xf>
    <xf numFmtId="1" fontId="7" fillId="0" borderId="29" xfId="0" applyNumberFormat="1" applyFont="1" applyBorder="1" applyAlignment="1">
      <alignment horizontal="center"/>
    </xf>
    <xf numFmtId="3" fontId="7" fillId="0" borderId="9" xfId="0" applyNumberFormat="1" applyFont="1" applyBorder="1" applyAlignment="1">
      <alignment horizontal="center"/>
    </xf>
    <xf numFmtId="3" fontId="7" fillId="0" borderId="10" xfId="0" applyNumberFormat="1" applyFont="1" applyBorder="1" applyAlignment="1">
      <alignment horizontal="center"/>
    </xf>
    <xf numFmtId="3" fontId="7" fillId="0" borderId="30" xfId="0" applyNumberFormat="1" applyFont="1" applyBorder="1" applyAlignment="1">
      <alignment horizontal="center"/>
    </xf>
    <xf numFmtId="1" fontId="7" fillId="0" borderId="31" xfId="0" applyNumberFormat="1" applyFont="1" applyBorder="1" applyAlignment="1">
      <alignment horizontal="center"/>
    </xf>
    <xf numFmtId="3" fontId="7" fillId="0" borderId="11" xfId="0" applyNumberFormat="1" applyFont="1" applyBorder="1" applyAlignment="1">
      <alignment horizontal="center"/>
    </xf>
    <xf numFmtId="3" fontId="1" fillId="0" borderId="19" xfId="0" applyNumberFormat="1" applyFont="1" applyBorder="1"/>
    <xf numFmtId="0" fontId="20" fillId="0" borderId="0" xfId="0" applyFont="1" applyBorder="1" applyAlignment="1">
      <alignment horizontal="left" vertical="top" wrapText="1"/>
    </xf>
    <xf numFmtId="0" fontId="21" fillId="0" borderId="0" xfId="0" applyFont="1" applyBorder="1"/>
    <xf numFmtId="0" fontId="22" fillId="0" borderId="0" xfId="0" applyFont="1"/>
    <xf numFmtId="0" fontId="22" fillId="0" borderId="32" xfId="0" applyFont="1" applyBorder="1" applyAlignment="1">
      <alignment vertical="top" wrapText="1"/>
    </xf>
    <xf numFmtId="0" fontId="23" fillId="0" borderId="33" xfId="0" applyFont="1" applyBorder="1" applyAlignment="1">
      <alignment vertical="top" wrapText="1"/>
    </xf>
    <xf numFmtId="0" fontId="22" fillId="0" borderId="0" xfId="0" applyFont="1" applyBorder="1" applyAlignment="1">
      <alignment vertical="top" wrapText="1"/>
    </xf>
    <xf numFmtId="0" fontId="23" fillId="0" borderId="34" xfId="0" applyFont="1" applyBorder="1" applyAlignment="1">
      <alignment vertical="top" wrapText="1"/>
    </xf>
    <xf numFmtId="0" fontId="23" fillId="0" borderId="24" xfId="0" applyFont="1" applyBorder="1" applyAlignment="1">
      <alignment horizontal="left" vertical="top" wrapText="1"/>
    </xf>
    <xf numFmtId="0" fontId="23" fillId="0" borderId="1" xfId="0" applyFont="1" applyBorder="1" applyAlignment="1">
      <alignment vertical="top" wrapText="1"/>
    </xf>
    <xf numFmtId="0" fontId="22" fillId="0" borderId="0" xfId="0" applyFont="1" applyBorder="1"/>
    <xf numFmtId="0" fontId="22" fillId="0" borderId="34" xfId="0" applyFont="1" applyBorder="1"/>
    <xf numFmtId="0" fontId="22" fillId="0" borderId="35" xfId="0" applyFont="1" applyBorder="1" applyAlignment="1">
      <alignment horizontal="center" vertical="top" wrapText="1"/>
    </xf>
    <xf numFmtId="0" fontId="22" fillId="0" borderId="34" xfId="0" applyFont="1" applyBorder="1" applyAlignment="1">
      <alignment vertical="top" wrapText="1"/>
    </xf>
    <xf numFmtId="0" fontId="22" fillId="0" borderId="0" xfId="0" applyFont="1" applyFill="1" applyBorder="1"/>
    <xf numFmtId="0" fontId="22" fillId="0" borderId="0" xfId="0" applyFont="1" applyBorder="1" applyAlignment="1">
      <alignment horizontal="left"/>
    </xf>
    <xf numFmtId="0" fontId="22" fillId="0" borderId="34" xfId="0" applyFont="1" applyBorder="1" applyAlignment="1">
      <alignment horizontal="left"/>
    </xf>
    <xf numFmtId="0" fontId="22" fillId="0" borderId="0" xfId="0" applyFont="1" applyFill="1" applyBorder="1" applyAlignment="1">
      <alignment horizontal="left" wrapText="1"/>
    </xf>
    <xf numFmtId="0" fontId="22" fillId="0" borderId="34" xfId="0" applyFont="1" applyFill="1" applyBorder="1" applyAlignment="1">
      <alignment horizontal="left" wrapText="1"/>
    </xf>
    <xf numFmtId="0" fontId="22" fillId="0" borderId="24" xfId="0" applyFont="1" applyBorder="1" applyAlignment="1">
      <alignment horizontal="left" vertical="top" wrapText="1"/>
    </xf>
    <xf numFmtId="0" fontId="22" fillId="0" borderId="16"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vertical="top" wrapText="1"/>
    </xf>
    <xf numFmtId="0" fontId="21" fillId="0" borderId="0" xfId="0" applyFont="1"/>
    <xf numFmtId="0" fontId="3" fillId="0" borderId="0" xfId="0" applyFont="1"/>
    <xf numFmtId="3" fontId="3" fillId="0" borderId="0" xfId="0" applyNumberFormat="1" applyFont="1"/>
    <xf numFmtId="3" fontId="7" fillId="0" borderId="36" xfId="0" applyNumberFormat="1" applyFont="1" applyFill="1" applyBorder="1" applyAlignment="1">
      <alignment horizontal="center"/>
    </xf>
    <xf numFmtId="3" fontId="7" fillId="0" borderId="37" xfId="0" applyNumberFormat="1" applyFont="1" applyFill="1" applyBorder="1" applyAlignment="1">
      <alignment horizontal="center"/>
    </xf>
    <xf numFmtId="3" fontId="29" fillId="0" borderId="10" xfId="0" applyNumberFormat="1" applyFont="1" applyBorder="1" applyAlignment="1">
      <alignment horizontal="center"/>
    </xf>
    <xf numFmtId="3" fontId="14" fillId="0" borderId="0" xfId="0" applyNumberFormat="1" applyFont="1"/>
    <xf numFmtId="0" fontId="26" fillId="5" borderId="0" xfId="0" applyFont="1" applyFill="1" applyAlignment="1">
      <alignment horizontal="left" vertical="center"/>
    </xf>
    <xf numFmtId="0" fontId="0" fillId="0" borderId="0" xfId="0" applyAlignment="1">
      <alignment horizontal="center"/>
    </xf>
    <xf numFmtId="0" fontId="0" fillId="0" borderId="1" xfId="0" applyBorder="1" applyAlignment="1">
      <alignment horizontal="center"/>
    </xf>
    <xf numFmtId="0" fontId="0" fillId="0" borderId="10" xfId="0" applyBorder="1" applyAlignment="1">
      <alignment horizontal="center"/>
    </xf>
    <xf numFmtId="0" fontId="2" fillId="0" borderId="0" xfId="0" applyFont="1"/>
    <xf numFmtId="0" fontId="7" fillId="0" borderId="38" xfId="0" applyFont="1" applyBorder="1" applyAlignment="1">
      <alignment horizontal="center"/>
    </xf>
    <xf numFmtId="0" fontId="7" fillId="0" borderId="1" xfId="0" applyFont="1" applyBorder="1" applyAlignment="1">
      <alignment horizontal="center"/>
    </xf>
    <xf numFmtId="0" fontId="7" fillId="0" borderId="10" xfId="0" applyFont="1" applyBorder="1" applyAlignment="1">
      <alignment horizontal="center"/>
    </xf>
    <xf numFmtId="0" fontId="27" fillId="0" borderId="4" xfId="0" applyFont="1" applyBorder="1"/>
    <xf numFmtId="0" fontId="28" fillId="0" borderId="6" xfId="0" applyFont="1" applyBorder="1"/>
    <xf numFmtId="0" fontId="28" fillId="0" borderId="5" xfId="0" applyFont="1" applyBorder="1" applyAlignment="1">
      <alignment horizontal="center"/>
    </xf>
    <xf numFmtId="0" fontId="28" fillId="0" borderId="5" xfId="0" quotePrefix="1" applyFont="1" applyBorder="1" applyAlignment="1">
      <alignment horizontal="center"/>
    </xf>
    <xf numFmtId="0" fontId="28" fillId="0" borderId="39" xfId="0" applyFont="1" applyBorder="1" applyAlignment="1">
      <alignment horizontal="center"/>
    </xf>
    <xf numFmtId="0" fontId="28" fillId="0" borderId="40" xfId="0" applyFont="1" applyBorder="1" applyAlignment="1">
      <alignment horizontal="center"/>
    </xf>
    <xf numFmtId="0" fontId="28" fillId="0" borderId="20" xfId="0" applyFont="1" applyBorder="1" applyAlignment="1">
      <alignment horizontal="center"/>
    </xf>
    <xf numFmtId="0" fontId="28" fillId="0" borderId="21" xfId="0" applyFont="1" applyBorder="1" applyAlignment="1">
      <alignment horizontal="center"/>
    </xf>
    <xf numFmtId="3" fontId="28" fillId="0" borderId="18" xfId="0" applyNumberFormat="1" applyFont="1" applyBorder="1" applyAlignment="1">
      <alignment horizontal="center"/>
    </xf>
    <xf numFmtId="3" fontId="28" fillId="0" borderId="41" xfId="0" applyNumberFormat="1" applyFont="1" applyBorder="1" applyAlignment="1">
      <alignment horizontal="center"/>
    </xf>
    <xf numFmtId="3" fontId="28" fillId="0" borderId="42" xfId="0" applyNumberFormat="1" applyFont="1" applyBorder="1" applyAlignment="1">
      <alignment horizontal="center"/>
    </xf>
    <xf numFmtId="3" fontId="28" fillId="0" borderId="22" xfId="0" applyNumberFormat="1" applyFont="1" applyBorder="1" applyAlignment="1">
      <alignment horizontal="center"/>
    </xf>
    <xf numFmtId="3" fontId="28" fillId="0" borderId="23" xfId="0" applyNumberFormat="1" applyFont="1" applyBorder="1" applyAlignment="1">
      <alignment horizontal="center"/>
    </xf>
    <xf numFmtId="0" fontId="22" fillId="0" borderId="35" xfId="0" applyFont="1" applyFill="1" applyBorder="1" applyAlignment="1">
      <alignment horizontal="left" wrapText="1"/>
    </xf>
    <xf numFmtId="0" fontId="22" fillId="0" borderId="0" xfId="0" applyFont="1" applyFill="1" applyBorder="1" applyAlignment="1">
      <alignment horizontal="left" wrapText="1"/>
    </xf>
    <xf numFmtId="0" fontId="22" fillId="0" borderId="34" xfId="0" applyFont="1" applyFill="1" applyBorder="1" applyAlignment="1">
      <alignment horizontal="left" wrapText="1"/>
    </xf>
    <xf numFmtId="0" fontId="22" fillId="5" borderId="0" xfId="0" applyFont="1" applyFill="1" applyBorder="1" applyAlignment="1">
      <alignment horizontal="left" vertical="top" wrapText="1"/>
    </xf>
    <xf numFmtId="0" fontId="22" fillId="5" borderId="34" xfId="0" applyFont="1" applyFill="1" applyBorder="1" applyAlignment="1">
      <alignment horizontal="left" vertical="top" wrapText="1"/>
    </xf>
    <xf numFmtId="0" fontId="22" fillId="0" borderId="0" xfId="0" applyFont="1" applyBorder="1" applyAlignment="1">
      <alignment horizontal="left" vertical="top" wrapText="1"/>
    </xf>
    <xf numFmtId="0" fontId="22" fillId="0" borderId="34" xfId="0" applyFont="1" applyBorder="1" applyAlignment="1">
      <alignment horizontal="left" vertical="top" wrapText="1"/>
    </xf>
    <xf numFmtId="0" fontId="22" fillId="0" borderId="43" xfId="0" applyFont="1" applyBorder="1" applyAlignment="1">
      <alignment horizontal="left" vertical="top" wrapText="1"/>
    </xf>
    <xf numFmtId="0" fontId="22" fillId="0" borderId="44" xfId="0" applyFont="1" applyBorder="1" applyAlignment="1">
      <alignment horizontal="left" vertical="top" wrapText="1"/>
    </xf>
    <xf numFmtId="0" fontId="23" fillId="0" borderId="45" xfId="0" applyFont="1" applyBorder="1" applyAlignment="1">
      <alignment horizontal="left" vertical="top" wrapText="1"/>
    </xf>
    <xf numFmtId="0" fontId="23" fillId="0" borderId="24" xfId="0" applyFont="1" applyBorder="1" applyAlignment="1">
      <alignment horizontal="left" vertical="top" wrapText="1"/>
    </xf>
    <xf numFmtId="0" fontId="22" fillId="0" borderId="0" xfId="0" applyFont="1" applyBorder="1" applyAlignment="1">
      <alignment vertical="top" wrapText="1"/>
    </xf>
    <xf numFmtId="0" fontId="22" fillId="0" borderId="34" xfId="0" applyFont="1" applyBorder="1" applyAlignment="1">
      <alignment vertical="top" wrapText="1"/>
    </xf>
    <xf numFmtId="0" fontId="22" fillId="5" borderId="35" xfId="0" applyFont="1" applyFill="1" applyBorder="1" applyAlignment="1">
      <alignment horizontal="left" vertical="top" wrapText="1"/>
    </xf>
  </cellXfs>
  <cellStyles count="21">
    <cellStyle name="client" xfId="1"/>
    <cellStyle name="Comma  - Style1" xfId="2"/>
    <cellStyle name="Curren - Style3" xfId="3"/>
    <cellStyle name="Curren - Style4" xfId="4"/>
    <cellStyle name="Grey" xfId="5"/>
    <cellStyle name="Input [yellow]" xfId="6"/>
    <cellStyle name="Milliers [0]_AR1194" xfId="7"/>
    <cellStyle name="Milliers_AR1194" xfId="8"/>
    <cellStyle name="Monétaire [0]_AR1194" xfId="9"/>
    <cellStyle name="Monétaire_AR1194" xfId="10"/>
    <cellStyle name="Normal" xfId="0" builtinId="0"/>
    <cellStyle name="Normal - Style1" xfId="11"/>
    <cellStyle name="Normal - Style5" xfId="12"/>
    <cellStyle name="Percent [2]" xfId="13"/>
    <cellStyle name="PERCENTAGE" xfId="14"/>
    <cellStyle name="PSChar" xfId="15"/>
    <cellStyle name="PSDate" xfId="16"/>
    <cellStyle name="PSDec" xfId="17"/>
    <cellStyle name="PSHeading" xfId="18"/>
    <cellStyle name="PSInt" xfId="19"/>
    <cellStyle name="PSSpacer" xfId="2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P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s-PR"/>
              <a:t>RELACIÓN DE INGRESOS Y EGRESOS DE LAS 
INSTITUCIONES CORRECCIONALES
AÑO FISCAL 2012-2013
</a:t>
            </a:r>
          </a:p>
        </c:rich>
      </c:tx>
      <c:layout>
        <c:manualLayout>
          <c:xMode val="edge"/>
          <c:yMode val="edge"/>
          <c:x val="0.34748624477495871"/>
          <c:y val="3.1784447446161275E-2"/>
        </c:manualLayout>
      </c:layout>
      <c:overlay val="0"/>
      <c:spPr>
        <a:noFill/>
        <a:ln w="25400">
          <a:noFill/>
        </a:ln>
      </c:spPr>
    </c:title>
    <c:autoTitleDeleted val="0"/>
    <c:plotArea>
      <c:layout>
        <c:manualLayout>
          <c:layoutTarget val="inner"/>
          <c:xMode val="edge"/>
          <c:yMode val="edge"/>
          <c:x val="6.1764514598395492E-2"/>
          <c:y val="0.21702631281166845"/>
          <c:w val="0.87883462090823561"/>
          <c:h val="0.60980592491731977"/>
        </c:manualLayout>
      </c:layout>
      <c:lineChart>
        <c:grouping val="standard"/>
        <c:varyColors val="0"/>
        <c:ser>
          <c:idx val="0"/>
          <c:order val="0"/>
          <c:tx>
            <c:strRef>
              <c:f>'INGRESO Y EGRESO POBLA. TOTAL'!$A$37</c:f>
              <c:strCache>
                <c:ptCount val="1"/>
                <c:pt idx="0">
                  <c:v>INGRESOS</c:v>
                </c:pt>
              </c:strCache>
            </c:strRef>
          </c:tx>
          <c:spPr>
            <a:ln w="25400">
              <a:solidFill>
                <a:srgbClr val="000080"/>
              </a:solidFill>
              <a:prstDash val="solid"/>
            </a:ln>
          </c:spPr>
          <c:marker>
            <c:symbol val="x"/>
            <c:size val="5"/>
            <c:spPr>
              <a:solidFill>
                <a:srgbClr val="FF8080"/>
              </a:solidFill>
              <a:ln>
                <a:solidFill>
                  <a:srgbClr val="FF8080"/>
                </a:solidFill>
                <a:prstDash val="solid"/>
              </a:ln>
            </c:spPr>
          </c:marker>
          <c:dLbls>
            <c:dLbl>
              <c:idx val="1"/>
              <c:layout>
                <c:manualLayout>
                  <c:x val="-2.4250172558351407E-2"/>
                  <c:y val="-4.0025165546676317E-2"/>
                </c:manualLayout>
              </c:layout>
              <c:dLblPos val="r"/>
              <c:showLegendKey val="0"/>
              <c:showVal val="1"/>
              <c:showCatName val="0"/>
              <c:showSerName val="0"/>
              <c:showPercent val="0"/>
              <c:showBubbleSize val="0"/>
            </c:dLbl>
            <c:dLbl>
              <c:idx val="2"/>
              <c:layout>
                <c:manualLayout>
                  <c:x val="-2.653531099310262E-2"/>
                  <c:y val="3.2229743950531214E-2"/>
                </c:manualLayout>
              </c:layout>
              <c:dLblPos val="r"/>
              <c:showLegendKey val="0"/>
              <c:showVal val="1"/>
              <c:showCatName val="0"/>
              <c:showSerName val="0"/>
              <c:showPercent val="0"/>
              <c:showBubbleSize val="0"/>
            </c:dLbl>
            <c:dLbl>
              <c:idx val="3"/>
              <c:layout>
                <c:manualLayout>
                  <c:x val="-2.5799426234511372E-2"/>
                  <c:y val="-4.4252844033433804E-2"/>
                </c:manualLayout>
              </c:layout>
              <c:dLblPos val="r"/>
              <c:showLegendKey val="0"/>
              <c:showVal val="1"/>
              <c:showCatName val="0"/>
              <c:showSerName val="0"/>
              <c:showPercent val="0"/>
              <c:showBubbleSize val="0"/>
            </c:dLbl>
            <c:dLbl>
              <c:idx val="4"/>
              <c:layout>
                <c:manualLayout>
                  <c:x val="-4.3410852713178287E-2"/>
                  <c:y val="3.4509812446456692E-2"/>
                </c:manualLayout>
              </c:layout>
              <c:dLblPos val="r"/>
              <c:showLegendKey val="0"/>
              <c:showVal val="1"/>
              <c:showCatName val="0"/>
              <c:showSerName val="0"/>
              <c:showPercent val="0"/>
              <c:showBubbleSize val="0"/>
            </c:dLbl>
            <c:dLbl>
              <c:idx val="5"/>
              <c:layout>
                <c:manualLayout>
                  <c:x val="-1.5503875968992262E-2"/>
                  <c:y val="2.8235301092555478E-2"/>
                </c:manualLayout>
              </c:layout>
              <c:dLblPos val="r"/>
              <c:showLegendKey val="0"/>
              <c:showVal val="1"/>
              <c:showCatName val="0"/>
              <c:showSerName val="0"/>
              <c:showPercent val="0"/>
              <c:showBubbleSize val="0"/>
            </c:dLbl>
            <c:dLbl>
              <c:idx val="6"/>
              <c:layout>
                <c:manualLayout>
                  <c:x val="-2.1705426356589147E-2"/>
                  <c:y val="-2.8235301092555478E-2"/>
                </c:manualLayout>
              </c:layout>
              <c:dLblPos val="r"/>
              <c:showLegendKey val="0"/>
              <c:showVal val="1"/>
              <c:showCatName val="0"/>
              <c:showSerName val="0"/>
              <c:showPercent val="0"/>
              <c:showBubbleSize val="0"/>
            </c:dLbl>
            <c:dLbl>
              <c:idx val="7"/>
              <c:layout>
                <c:manualLayout>
                  <c:x val="-2.1906976744186048E-2"/>
                  <c:y val="-3.0763632734570397E-2"/>
                </c:manualLayout>
              </c:layout>
              <c:dLblPos val="r"/>
              <c:showLegendKey val="0"/>
              <c:showVal val="1"/>
              <c:showCatName val="0"/>
              <c:showSerName val="0"/>
              <c:showPercent val="0"/>
              <c:showBubbleSize val="0"/>
            </c:dLbl>
            <c:dLbl>
              <c:idx val="8"/>
              <c:layout>
                <c:manualLayout>
                  <c:x val="6.1283410442402163E-3"/>
                  <c:y val="-2.1351772365716882E-2"/>
                </c:manualLayout>
              </c:layout>
              <c:dLblPos val="r"/>
              <c:showLegendKey val="0"/>
              <c:showVal val="1"/>
              <c:showCatName val="0"/>
              <c:showSerName val="0"/>
              <c:showPercent val="0"/>
              <c:showBubbleSize val="0"/>
            </c:dLbl>
            <c:dLbl>
              <c:idx val="9"/>
              <c:layout>
                <c:manualLayout>
                  <c:x val="-3.9986451126673296E-2"/>
                  <c:y val="-2.1351772365716882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PR"/>
              </a:p>
            </c:txPr>
            <c:showLegendKey val="0"/>
            <c:showVal val="1"/>
            <c:showCatName val="0"/>
            <c:showSerName val="0"/>
            <c:showPercent val="0"/>
            <c:showBubbleSize val="0"/>
            <c:showLeaderLines val="0"/>
          </c:dLbls>
          <c:cat>
            <c:strRef>
              <c:f>'INGRESO Y EGRESO POBLA. TOTAL'!$C$36:$N$36</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POBLA. TOTAL'!$C$37:$N$37</c:f>
              <c:numCache>
                <c:formatCode>#,##0</c:formatCode>
                <c:ptCount val="12"/>
                <c:pt idx="0">
                  <c:v>2429</c:v>
                </c:pt>
                <c:pt idx="1">
                  <c:v>2981</c:v>
                </c:pt>
                <c:pt idx="2">
                  <c:v>2353</c:v>
                </c:pt>
                <c:pt idx="3">
                  <c:v>2814</c:v>
                </c:pt>
                <c:pt idx="4">
                  <c:v>1528</c:v>
                </c:pt>
                <c:pt idx="5">
                  <c:v>0</c:v>
                </c:pt>
                <c:pt idx="6">
                  <c:v>0</c:v>
                </c:pt>
                <c:pt idx="7">
                  <c:v>0</c:v>
                </c:pt>
                <c:pt idx="8">
                  <c:v>0</c:v>
                </c:pt>
                <c:pt idx="9">
                  <c:v>0</c:v>
                </c:pt>
                <c:pt idx="10">
                  <c:v>0</c:v>
                </c:pt>
                <c:pt idx="11">
                  <c:v>0</c:v>
                </c:pt>
              </c:numCache>
            </c:numRef>
          </c:val>
          <c:smooth val="0"/>
        </c:ser>
        <c:ser>
          <c:idx val="1"/>
          <c:order val="1"/>
          <c:tx>
            <c:strRef>
              <c:f>'INGRESO Y EGRESO POBLA. TOTAL'!$A$38</c:f>
              <c:strCache>
                <c:ptCount val="1"/>
                <c:pt idx="0">
                  <c:v>EGRESOS</c:v>
                </c:pt>
              </c:strCache>
            </c:strRef>
          </c:tx>
          <c:spPr>
            <a:ln w="25400">
              <a:solidFill>
                <a:srgbClr val="FF00FF"/>
              </a:solidFill>
              <a:prstDash val="lgDashDot"/>
            </a:ln>
          </c:spPr>
          <c:marker>
            <c:symbol val="square"/>
            <c:size val="5"/>
            <c:spPr>
              <a:solidFill>
                <a:srgbClr val="008080"/>
              </a:solidFill>
              <a:ln>
                <a:solidFill>
                  <a:srgbClr val="008000"/>
                </a:solidFill>
                <a:prstDash val="solid"/>
              </a:ln>
            </c:spPr>
          </c:marker>
          <c:dLbls>
            <c:dLbl>
              <c:idx val="0"/>
              <c:layout>
                <c:manualLayout>
                  <c:x val="-9.3109085048579641E-3"/>
                  <c:y val="-3.8941382327209159E-2"/>
                </c:manualLayout>
              </c:layout>
              <c:dLblPos val="r"/>
              <c:showLegendKey val="0"/>
              <c:showVal val="1"/>
              <c:showCatName val="0"/>
              <c:showSerName val="0"/>
              <c:showPercent val="0"/>
              <c:showBubbleSize val="0"/>
            </c:dLbl>
            <c:dLbl>
              <c:idx val="1"/>
              <c:layout>
                <c:manualLayout>
                  <c:x val="-2.2329365806018436E-2"/>
                  <c:y val="3.7153506167301203E-2"/>
                </c:manualLayout>
              </c:layout>
              <c:dLblPos val="r"/>
              <c:showLegendKey val="0"/>
              <c:showVal val="1"/>
              <c:showCatName val="0"/>
              <c:showSerName val="0"/>
              <c:showPercent val="0"/>
              <c:showBubbleSize val="0"/>
            </c:dLbl>
            <c:dLbl>
              <c:idx val="2"/>
              <c:layout>
                <c:manualLayout>
                  <c:x val="-1.8097418055301198E-2"/>
                  <c:y val="-4.4077701177137885E-2"/>
                </c:manualLayout>
              </c:layout>
              <c:dLblPos val="r"/>
              <c:showLegendKey val="0"/>
              <c:showVal val="1"/>
              <c:showCatName val="0"/>
              <c:showSerName val="0"/>
              <c:showPercent val="0"/>
              <c:showBubbleSize val="0"/>
            </c:dLbl>
            <c:dLbl>
              <c:idx val="3"/>
              <c:layout>
                <c:manualLayout>
                  <c:x val="-3.4158456937068878E-2"/>
                  <c:y val="4.2167680634288905E-2"/>
                </c:manualLayout>
              </c:layout>
              <c:dLblPos val="r"/>
              <c:showLegendKey val="0"/>
              <c:showVal val="1"/>
              <c:showCatName val="0"/>
              <c:showSerName val="0"/>
              <c:showPercent val="0"/>
              <c:showBubbleSize val="0"/>
            </c:dLbl>
            <c:dLbl>
              <c:idx val="4"/>
              <c:layout>
                <c:manualLayout>
                  <c:x val="-8.4665812122322031E-3"/>
                  <c:y val="-3.6068806192695681E-2"/>
                </c:manualLayout>
              </c:layout>
              <c:dLblPos val="r"/>
              <c:showLegendKey val="0"/>
              <c:showVal val="1"/>
              <c:showCatName val="0"/>
              <c:showSerName val="0"/>
              <c:showPercent val="0"/>
              <c:showBubbleSize val="0"/>
            </c:dLbl>
            <c:dLbl>
              <c:idx val="5"/>
              <c:layout>
                <c:manualLayout>
                  <c:x val="-1.24031007751938E-2"/>
                  <c:y val="-3.1372556769506073E-2"/>
                </c:manualLayout>
              </c:layout>
              <c:dLblPos val="r"/>
              <c:showLegendKey val="0"/>
              <c:showVal val="1"/>
              <c:showCatName val="0"/>
              <c:showSerName val="0"/>
              <c:showPercent val="0"/>
              <c:showBubbleSize val="0"/>
            </c:dLbl>
            <c:dLbl>
              <c:idx val="6"/>
              <c:layout>
                <c:manualLayout>
                  <c:x val="-1.0852713178294565E-2"/>
                  <c:y val="2.8235301092555478E-2"/>
                </c:manualLayout>
              </c:layout>
              <c:dLblPos val="r"/>
              <c:showLegendKey val="0"/>
              <c:showVal val="1"/>
              <c:showCatName val="0"/>
              <c:showSerName val="0"/>
              <c:showPercent val="0"/>
              <c:showBubbleSize val="0"/>
            </c:dLbl>
            <c:dLbl>
              <c:idx val="7"/>
              <c:layout>
                <c:manualLayout>
                  <c:x val="5.8614417383873524E-3"/>
                  <c:y val="1.0020691065787523E-2"/>
                </c:manualLayout>
              </c:layout>
              <c:dLblPos val="r"/>
              <c:showLegendKey val="0"/>
              <c:showVal val="1"/>
              <c:showCatName val="0"/>
              <c:showSerName val="0"/>
              <c:showPercent val="0"/>
              <c:showBubbleSize val="0"/>
            </c:dLbl>
            <c:dLbl>
              <c:idx val="8"/>
              <c:layout>
                <c:manualLayout>
                  <c:x val="-5.3089568357988601E-2"/>
                  <c:y val="-2.1351772365716882E-2"/>
                </c:manualLayout>
              </c:layout>
              <c:dLblPos val="r"/>
              <c:showLegendKey val="0"/>
              <c:showVal val="1"/>
              <c:showCatName val="0"/>
              <c:showSerName val="0"/>
              <c:showPercent val="0"/>
              <c:showBubbleSize val="0"/>
            </c:dLbl>
            <c:dLbl>
              <c:idx val="9"/>
              <c:layout>
                <c:manualLayout>
                  <c:x val="6.9409487769797424E-3"/>
                  <c:y val="-2.1351772365716882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PR"/>
              </a:p>
            </c:txPr>
            <c:showLegendKey val="0"/>
            <c:showVal val="1"/>
            <c:showCatName val="0"/>
            <c:showSerName val="0"/>
            <c:showPercent val="0"/>
            <c:showBubbleSize val="0"/>
            <c:showLeaderLines val="0"/>
          </c:dLbls>
          <c:cat>
            <c:strRef>
              <c:f>'INGRESO Y EGRESO POBLA. TOTAL'!$C$36:$N$36</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POBLA. TOTAL'!$C$38:$N$38</c:f>
              <c:numCache>
                <c:formatCode>#,##0</c:formatCode>
                <c:ptCount val="12"/>
                <c:pt idx="0">
                  <c:v>2522</c:v>
                </c:pt>
                <c:pt idx="1">
                  <c:v>2761</c:v>
                </c:pt>
                <c:pt idx="2">
                  <c:v>2213</c:v>
                </c:pt>
                <c:pt idx="3">
                  <c:v>2888</c:v>
                </c:pt>
                <c:pt idx="4">
                  <c:v>1653</c:v>
                </c:pt>
                <c:pt idx="5">
                  <c:v>0</c:v>
                </c:pt>
                <c:pt idx="6">
                  <c:v>0</c:v>
                </c:pt>
                <c:pt idx="7">
                  <c:v>0</c:v>
                </c:pt>
                <c:pt idx="8">
                  <c:v>0</c:v>
                </c:pt>
                <c:pt idx="9">
                  <c:v>0</c:v>
                </c:pt>
                <c:pt idx="10">
                  <c:v>0</c:v>
                </c:pt>
                <c:pt idx="11">
                  <c:v>0</c:v>
                </c:pt>
              </c:numCache>
            </c:numRef>
          </c:val>
          <c:smooth val="0"/>
        </c:ser>
        <c:dLbls>
          <c:showLegendKey val="0"/>
          <c:showVal val="1"/>
          <c:showCatName val="0"/>
          <c:showSerName val="0"/>
          <c:showPercent val="0"/>
          <c:showBubbleSize val="0"/>
        </c:dLbls>
        <c:marker val="1"/>
        <c:smooth val="0"/>
        <c:axId val="84623872"/>
        <c:axId val="65439424"/>
      </c:lineChart>
      <c:catAx>
        <c:axId val="84623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s-PR"/>
          </a:p>
        </c:txPr>
        <c:crossAx val="65439424"/>
        <c:crosses val="autoZero"/>
        <c:auto val="0"/>
        <c:lblAlgn val="ctr"/>
        <c:lblOffset val="100"/>
        <c:tickLblSkip val="1"/>
        <c:tickMarkSkip val="1"/>
        <c:noMultiLvlLbl val="0"/>
      </c:catAx>
      <c:valAx>
        <c:axId val="65439424"/>
        <c:scaling>
          <c:orientation val="minMax"/>
          <c:max val="4500"/>
          <c:min val="1000"/>
        </c:scaling>
        <c:delete val="0"/>
        <c:axPos val="l"/>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s-PR"/>
          </a:p>
        </c:txPr>
        <c:crossAx val="84623872"/>
        <c:crosses val="autoZero"/>
        <c:crossBetween val="midCat"/>
      </c:valAx>
      <c:spPr>
        <a:solidFill>
          <a:srgbClr val="FFFFFF"/>
        </a:solidFill>
        <a:ln w="25400">
          <a:noFill/>
        </a:ln>
      </c:spPr>
    </c:plotArea>
    <c:legend>
      <c:legendPos val="b"/>
      <c:layout>
        <c:manualLayout>
          <c:xMode val="edge"/>
          <c:yMode val="edge"/>
          <c:x val="0.33104938271604933"/>
          <c:y val="0.8973621498149551"/>
          <c:w val="0.36820929328278407"/>
          <c:h val="7.136515885305128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Times New Roman"/>
              <a:ea typeface="Times New Roman"/>
              <a:cs typeface="Times New Roman"/>
            </a:defRPr>
          </a:pPr>
          <a:endParaRPr lang="es-PR"/>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PR"/>
    </a:p>
  </c:txPr>
  <c:printSettings>
    <c:headerFooter alignWithMargins="0">
      <c:oddHeader>&amp;C&amp;"Times New Roman,Bold"&amp;12DEPARTAMENTO DE CORRECCIÓN Y REHABILITACIÓN &amp;R&amp;"Times New Roman,Bold"GRAFICA I</c:oddHeader>
      <c:oddFooter>&amp;L&amp;8FUENTE: INFORME DE MOVIMIENTO DIARIO&amp;R&amp;8OFICINA DE PLANES PROGRAMÁTICOS Y ESTADÍSTICAS</c:oddFooter>
    </c:headerFooter>
    <c:pageMargins b="0.79" l="0.55000000000000004" r="0.4" t="0.87000000000000344"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P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s-PR"/>
              <a:t>INGRESOS POR RAZÓN A LAS 
INSTITUCIONES CORRECCIONALES
AÑO FISCAL 2012 -2013
</a:t>
            </a:r>
          </a:p>
        </c:rich>
      </c:tx>
      <c:layout>
        <c:manualLayout>
          <c:xMode val="edge"/>
          <c:yMode val="edge"/>
          <c:x val="0.38934931210521762"/>
          <c:y val="2.8572913893009751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0055576532128447"/>
          <c:y val="0.26122660765308481"/>
          <c:w val="0.55447394427809205"/>
          <c:h val="0.507620688590397"/>
        </c:manualLayout>
      </c:layout>
      <c:pie3DChart>
        <c:varyColors val="1"/>
        <c:ser>
          <c:idx val="0"/>
          <c:order val="0"/>
          <c:spPr>
            <a:solidFill>
              <a:srgbClr val="8080FF"/>
            </a:solidFill>
            <a:ln w="25400">
              <a:noFill/>
            </a:ln>
          </c:spPr>
          <c:explosion val="14"/>
          <c:dPt>
            <c:idx val="0"/>
            <c:bubble3D val="0"/>
            <c:spPr>
              <a:solidFill>
                <a:srgbClr val="CC99FF"/>
              </a:solidFill>
              <a:ln w="25400">
                <a:noFill/>
              </a:ln>
            </c:spPr>
          </c:dPt>
          <c:dPt>
            <c:idx val="1"/>
            <c:bubble3D val="0"/>
            <c:spPr>
              <a:solidFill>
                <a:srgbClr val="008080"/>
              </a:solidFill>
              <a:ln w="25400">
                <a:noFill/>
              </a:ln>
            </c:spPr>
          </c:dPt>
          <c:dPt>
            <c:idx val="2"/>
            <c:bubble3D val="0"/>
            <c:explosion val="51"/>
            <c:spPr>
              <a:solidFill>
                <a:srgbClr val="00FFFF"/>
              </a:solidFill>
              <a:ln w="25400">
                <a:noFill/>
              </a:ln>
            </c:spPr>
          </c:dPt>
          <c:dPt>
            <c:idx val="3"/>
            <c:bubble3D val="0"/>
            <c:explosion val="41"/>
            <c:spPr>
              <a:solidFill>
                <a:srgbClr val="FFFF00"/>
              </a:solidFill>
              <a:ln w="25400">
                <a:noFill/>
              </a:ln>
            </c:spPr>
          </c:dPt>
          <c:dPt>
            <c:idx val="4"/>
            <c:bubble3D val="0"/>
            <c:explosion val="26"/>
            <c:spPr>
              <a:solidFill>
                <a:srgbClr val="FF8080"/>
              </a:solidFill>
              <a:ln w="25400">
                <a:noFill/>
              </a:ln>
            </c:spPr>
          </c:dPt>
          <c:dPt>
            <c:idx val="5"/>
            <c:bubble3D val="0"/>
            <c:spPr>
              <a:solidFill>
                <a:srgbClr val="00FF00"/>
              </a:solidFill>
              <a:ln w="25400">
                <a:noFill/>
              </a:ln>
            </c:spPr>
          </c:dPt>
          <c:dPt>
            <c:idx val="6"/>
            <c:bubble3D val="0"/>
            <c:spPr>
              <a:solidFill>
                <a:srgbClr val="FF00FF"/>
              </a:solidFill>
              <a:ln w="25400">
                <a:noFill/>
              </a:ln>
            </c:spPr>
          </c:dPt>
          <c:dPt>
            <c:idx val="7"/>
            <c:bubble3D val="0"/>
            <c:spPr>
              <a:solidFill>
                <a:srgbClr val="0000FF"/>
              </a:solidFill>
              <a:ln w="25400">
                <a:noFill/>
              </a:ln>
            </c:spPr>
          </c:dPt>
          <c:dLbls>
            <c:dLbl>
              <c:idx val="0"/>
              <c:layout>
                <c:manualLayout>
                  <c:x val="2.8411684117511198E-2"/>
                  <c:y val="-5.3895482547572385E-2"/>
                </c:manualLayout>
              </c:layout>
              <c:dLblPos val="bestFit"/>
              <c:showLegendKey val="0"/>
              <c:showVal val="0"/>
              <c:showCatName val="1"/>
              <c:showSerName val="0"/>
              <c:showPercent val="1"/>
              <c:showBubbleSize val="0"/>
            </c:dLbl>
            <c:dLbl>
              <c:idx val="1"/>
              <c:layout>
                <c:manualLayout>
                  <c:x val="4.1382858890550468E-2"/>
                  <c:y val="-9.9018564496929917E-2"/>
                </c:manualLayout>
              </c:layout>
              <c:dLblPos val="bestFit"/>
              <c:showLegendKey val="0"/>
              <c:showVal val="0"/>
              <c:showCatName val="1"/>
              <c:showSerName val="0"/>
              <c:showPercent val="1"/>
              <c:showBubbleSize val="0"/>
            </c:dLbl>
            <c:dLbl>
              <c:idx val="2"/>
              <c:layout>
                <c:manualLayout>
                  <c:x val="9.1406481798470843E-2"/>
                  <c:y val="-1.4265497740617496E-2"/>
                </c:manualLayout>
              </c:layout>
              <c:dLblPos val="bestFit"/>
              <c:showLegendKey val="0"/>
              <c:showVal val="0"/>
              <c:showCatName val="1"/>
              <c:showSerName val="0"/>
              <c:showPercent val="1"/>
              <c:showBubbleSize val="0"/>
            </c:dLbl>
            <c:dLbl>
              <c:idx val="3"/>
              <c:layout>
                <c:manualLayout>
                  <c:x val="9.3425407788518322E-2"/>
                  <c:y val="0.11142086426571149"/>
                </c:manualLayout>
              </c:layout>
              <c:dLblPos val="bestFit"/>
              <c:showLegendKey val="0"/>
              <c:showVal val="0"/>
              <c:showCatName val="1"/>
              <c:showSerName val="0"/>
              <c:showPercent val="1"/>
              <c:showBubbleSize val="0"/>
            </c:dLbl>
            <c:dLbl>
              <c:idx val="4"/>
              <c:layout>
                <c:manualLayout>
                  <c:x val="-2.2678543698580581E-2"/>
                  <c:y val="0.17652360176417503"/>
                </c:manualLayout>
              </c:layout>
              <c:dLblPos val="bestFit"/>
              <c:showLegendKey val="0"/>
              <c:showVal val="0"/>
              <c:showCatName val="1"/>
              <c:showSerName val="0"/>
              <c:showPercent val="1"/>
              <c:showBubbleSize val="0"/>
            </c:dLbl>
            <c:dLbl>
              <c:idx val="5"/>
              <c:layout>
                <c:manualLayout>
                  <c:x val="-0.1077419516305629"/>
                  <c:y val="0.13588540034619701"/>
                </c:manualLayout>
              </c:layout>
              <c:dLblPos val="bestFit"/>
              <c:showLegendKey val="0"/>
              <c:showVal val="0"/>
              <c:showCatName val="1"/>
              <c:showSerName val="0"/>
              <c:showPercent val="1"/>
              <c:showBubbleSize val="0"/>
            </c:dLbl>
            <c:dLbl>
              <c:idx val="6"/>
              <c:layout>
                <c:manualLayout>
                  <c:x val="-8.0190231655825589E-2"/>
                  <c:y val="-9.3932137348810785E-2"/>
                </c:manualLayout>
              </c:layout>
              <c:dLblPos val="bestFit"/>
              <c:showLegendKey val="0"/>
              <c:showVal val="0"/>
              <c:showCatName val="1"/>
              <c:showSerName val="0"/>
              <c:showPercent val="1"/>
              <c:showBubbleSize val="0"/>
            </c:dLbl>
            <c:dLbl>
              <c:idx val="7"/>
              <c:layout>
                <c:manualLayout>
                  <c:x val="-3.8153441046940316E-2"/>
                  <c:y val="-9.2429742271470564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PR"/>
              </a:p>
            </c:txPr>
            <c:dLblPos val="outEnd"/>
            <c:showLegendKey val="0"/>
            <c:showVal val="0"/>
            <c:showCatName val="1"/>
            <c:showSerName val="0"/>
            <c:showPercent val="1"/>
            <c:showBubbleSize val="0"/>
            <c:showLeaderLines val="1"/>
          </c:dLbls>
          <c:cat>
            <c:strRef>
              <c:f>'INGRESO Y EGRESO POBLA. TOTAL'!$A$61:$A$68</c:f>
              <c:strCache>
                <c:ptCount val="8"/>
                <c:pt idx="0">
                  <c:v>CAPTURAS</c:v>
                </c:pt>
                <c:pt idx="1">
                  <c:v>SUMARIADO</c:v>
                </c:pt>
                <c:pt idx="2">
                  <c:v>SENTENCIADO</c:v>
                </c:pt>
                <c:pt idx="3">
                  <c:v>VIOLADOR L.B.P.</c:v>
                </c:pt>
                <c:pt idx="4">
                  <c:v>TRANSITO</c:v>
                </c:pt>
                <c:pt idx="5">
                  <c:v>VIOLADOR L.A.P.</c:v>
                </c:pt>
                <c:pt idx="6">
                  <c:v>TRASLADO</c:v>
                </c:pt>
                <c:pt idx="7">
                  <c:v>REINGRESO</c:v>
                </c:pt>
              </c:strCache>
            </c:strRef>
          </c:cat>
          <c:val>
            <c:numRef>
              <c:f>'INGRESO Y EGRESO POBLA. TOTAL'!$B$61:$B$68</c:f>
              <c:numCache>
                <c:formatCode>#,##0</c:formatCode>
                <c:ptCount val="8"/>
                <c:pt idx="0">
                  <c:v>5</c:v>
                </c:pt>
                <c:pt idx="1">
                  <c:v>4718</c:v>
                </c:pt>
                <c:pt idx="2">
                  <c:v>941</c:v>
                </c:pt>
                <c:pt idx="3">
                  <c:v>17</c:v>
                </c:pt>
                <c:pt idx="4">
                  <c:v>7</c:v>
                </c:pt>
                <c:pt idx="5">
                  <c:v>528</c:v>
                </c:pt>
                <c:pt idx="6">
                  <c:v>4337</c:v>
                </c:pt>
                <c:pt idx="7">
                  <c:v>1552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PR"/>
    </a:p>
  </c:txPr>
  <c:printSettings>
    <c:headerFooter alignWithMargins="0">
      <c:oddHeader>&amp;C&amp;"Times New Roman,Bold"&amp;12DEPARTAMENTO DE CORRECCIÓN Y REHABILITACIÓN &amp;R&amp;"Times New Roman,Bold"GRAFICA II</c:oddHeader>
      <c:oddFooter>&amp;L&amp;8FUENTE: INFORME DE MOVIMIENTO DIARIO&amp;R&amp;8OFICINA DE PLANES PROGRAMÁTICOS Y ESTADÍSTICAS</c:oddFooter>
    </c:headerFooter>
    <c:pageMargins b="0.85000000000000064" l="0.75000000000000355" r="0.75000000000000355" t="0.85000000000000064"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P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s-PR" sz="1000" b="1" i="0" strike="noStrike">
                <a:solidFill>
                  <a:srgbClr val="000000"/>
                </a:solidFill>
                <a:latin typeface="Times New Roman"/>
                <a:cs typeface="Times New Roman"/>
              </a:rPr>
              <a:t>EGRESOS POR RAZÓN DE LAS </a:t>
            </a:r>
          </a:p>
          <a:p>
            <a:pPr>
              <a:defRPr sz="800" b="0" i="0" u="none" strike="noStrike" baseline="0">
                <a:solidFill>
                  <a:srgbClr val="000000"/>
                </a:solidFill>
                <a:latin typeface="Times New Roman"/>
                <a:ea typeface="Times New Roman"/>
                <a:cs typeface="Times New Roman"/>
              </a:defRPr>
            </a:pPr>
            <a:r>
              <a:rPr lang="es-PR" sz="1000" b="1" i="0" strike="noStrike">
                <a:solidFill>
                  <a:srgbClr val="000000"/>
                </a:solidFill>
                <a:latin typeface="Times New Roman"/>
                <a:cs typeface="Times New Roman"/>
              </a:rPr>
              <a:t>INSTITUCIONES CORRECCIONALES</a:t>
            </a:r>
          </a:p>
          <a:p>
            <a:pPr>
              <a:defRPr sz="800" b="0" i="0" u="none" strike="noStrike" baseline="0">
                <a:solidFill>
                  <a:srgbClr val="000000"/>
                </a:solidFill>
                <a:latin typeface="Times New Roman"/>
                <a:ea typeface="Times New Roman"/>
                <a:cs typeface="Times New Roman"/>
              </a:defRPr>
            </a:pPr>
            <a:r>
              <a:rPr lang="es-PR" sz="1000" b="1" i="0" strike="noStrike">
                <a:solidFill>
                  <a:srgbClr val="000000"/>
                </a:solidFill>
                <a:latin typeface="Times New Roman"/>
                <a:cs typeface="Times New Roman"/>
              </a:rPr>
              <a:t>AÑO FISCAL 2012- 2013</a:t>
            </a:r>
          </a:p>
          <a:p>
            <a:pPr>
              <a:defRPr sz="800" b="0" i="0" u="none" strike="noStrike" baseline="0">
                <a:solidFill>
                  <a:srgbClr val="000000"/>
                </a:solidFill>
                <a:latin typeface="Times New Roman"/>
                <a:ea typeface="Times New Roman"/>
                <a:cs typeface="Times New Roman"/>
              </a:defRPr>
            </a:pPr>
            <a:endParaRPr lang="es-PR" sz="1000" b="1" i="0" strike="noStrike">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endParaRPr lang="es-PR" sz="1000" b="1" i="0" strike="noStrike">
              <a:solidFill>
                <a:srgbClr val="000000"/>
              </a:solidFill>
              <a:latin typeface="Times New Roman"/>
              <a:cs typeface="Times New Roman"/>
            </a:endParaRPr>
          </a:p>
        </c:rich>
      </c:tx>
      <c:layout>
        <c:manualLayout>
          <c:xMode val="edge"/>
          <c:yMode val="edge"/>
          <c:x val="0.40312643745016635"/>
          <c:y val="3.1045655076481007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40691237165592564"/>
          <c:y val="0.4679144385026755"/>
          <c:w val="0.22073602626814437"/>
          <c:h val="0.21122994652406554"/>
        </c:manualLayout>
      </c:layout>
      <c:pie3DChart>
        <c:varyColors val="1"/>
        <c:ser>
          <c:idx val="0"/>
          <c:order val="0"/>
          <c:spPr>
            <a:solidFill>
              <a:srgbClr val="8080FF"/>
            </a:solidFill>
            <a:ln w="12700">
              <a:solidFill>
                <a:srgbClr val="000000"/>
              </a:solidFill>
              <a:prstDash val="solid"/>
            </a:ln>
          </c:spPr>
          <c:explosion val="7"/>
          <c:dPt>
            <c:idx val="1"/>
            <c:bubble3D val="0"/>
            <c:spPr>
              <a:solidFill>
                <a:srgbClr val="FF0000"/>
              </a:solidFill>
              <a:ln w="25400">
                <a:noFill/>
              </a:ln>
            </c:spPr>
          </c:dPt>
          <c:dPt>
            <c:idx val="2"/>
            <c:bubble3D val="0"/>
            <c:spPr>
              <a:solidFill>
                <a:srgbClr val="FFFFC0"/>
              </a:solidFill>
              <a:ln w="25400">
                <a:noFill/>
              </a:ln>
            </c:spPr>
          </c:dPt>
          <c:dPt>
            <c:idx val="3"/>
            <c:bubble3D val="0"/>
            <c:spPr>
              <a:solidFill>
                <a:srgbClr val="00FFFF"/>
              </a:solidFill>
              <a:ln w="25400">
                <a:noFill/>
              </a:ln>
            </c:spPr>
          </c:dPt>
          <c:dPt>
            <c:idx val="4"/>
            <c:bubble3D val="0"/>
            <c:spPr>
              <a:solidFill>
                <a:srgbClr val="8080FF"/>
              </a:solidFill>
              <a:ln w="25400">
                <a:noFill/>
              </a:ln>
            </c:spPr>
          </c:dPt>
          <c:dPt>
            <c:idx val="5"/>
            <c:bubble3D val="0"/>
            <c:spPr>
              <a:solidFill>
                <a:srgbClr val="FF8080"/>
              </a:solidFill>
              <a:ln w="25400">
                <a:noFill/>
              </a:ln>
            </c:spPr>
          </c:dPt>
          <c:dPt>
            <c:idx val="6"/>
            <c:bubble3D val="0"/>
            <c:spPr>
              <a:solidFill>
                <a:srgbClr val="00FF00"/>
              </a:solidFill>
              <a:ln w="25400">
                <a:noFill/>
              </a:ln>
            </c:spPr>
          </c:dPt>
          <c:dPt>
            <c:idx val="7"/>
            <c:bubble3D val="0"/>
            <c:spPr>
              <a:solidFill>
                <a:srgbClr val="008080"/>
              </a:solidFill>
              <a:ln w="25400">
                <a:noFill/>
              </a:ln>
            </c:spPr>
          </c:dPt>
          <c:dPt>
            <c:idx val="8"/>
            <c:bubble3D val="0"/>
            <c:spPr>
              <a:solidFill>
                <a:srgbClr val="0000FF"/>
              </a:solidFill>
              <a:ln w="25400">
                <a:noFill/>
              </a:ln>
            </c:spPr>
          </c:dPt>
          <c:dPt>
            <c:idx val="9"/>
            <c:bubble3D val="0"/>
            <c:spPr>
              <a:solidFill>
                <a:srgbClr val="C0C0C0"/>
              </a:solidFill>
              <a:ln w="25400">
                <a:noFill/>
              </a:ln>
            </c:spPr>
          </c:dPt>
          <c:dPt>
            <c:idx val="10"/>
            <c:bubble3D val="0"/>
            <c:spPr>
              <a:solidFill>
                <a:srgbClr val="FFFF00"/>
              </a:solidFill>
              <a:ln w="25400">
                <a:noFill/>
              </a:ln>
            </c:spPr>
          </c:dPt>
          <c:dLbls>
            <c:dLbl>
              <c:idx val="0"/>
              <c:layout>
                <c:manualLayout>
                  <c:x val="0.15379734772381792"/>
                  <c:y val="-2.1010849579631442E-2"/>
                </c:manualLayout>
              </c:layout>
              <c:dLblPos val="bestFit"/>
              <c:showLegendKey val="0"/>
              <c:showVal val="0"/>
              <c:showCatName val="1"/>
              <c:showSerName val="0"/>
              <c:showPercent val="1"/>
              <c:showBubbleSize val="0"/>
            </c:dLbl>
            <c:dLbl>
              <c:idx val="1"/>
              <c:layout>
                <c:manualLayout>
                  <c:x val="4.9687484786266993E-2"/>
                  <c:y val="-0.19480764102348169"/>
                </c:manualLayout>
              </c:layout>
              <c:dLblPos val="bestFit"/>
              <c:showLegendKey val="0"/>
              <c:showVal val="0"/>
              <c:showCatName val="1"/>
              <c:showSerName val="0"/>
              <c:showPercent val="1"/>
              <c:showBubbleSize val="0"/>
            </c:dLbl>
            <c:dLbl>
              <c:idx val="2"/>
              <c:layout>
                <c:manualLayout>
                  <c:x val="0.13334842983891879"/>
                  <c:y val="-0.19213384423203783"/>
                </c:manualLayout>
              </c:layout>
              <c:dLblPos val="bestFit"/>
              <c:showLegendKey val="0"/>
              <c:showVal val="0"/>
              <c:showCatName val="1"/>
              <c:showSerName val="0"/>
              <c:showPercent val="1"/>
              <c:showBubbleSize val="0"/>
            </c:dLbl>
            <c:dLbl>
              <c:idx val="3"/>
              <c:layout>
                <c:manualLayout>
                  <c:x val="3.608460389449894E-2"/>
                  <c:y val="0.13832020997375225"/>
                </c:manualLayout>
              </c:layout>
              <c:dLblPos val="bestFit"/>
              <c:showLegendKey val="0"/>
              <c:showVal val="0"/>
              <c:showCatName val="1"/>
              <c:showSerName val="0"/>
              <c:showPercent val="1"/>
              <c:showBubbleSize val="0"/>
            </c:dLbl>
            <c:dLbl>
              <c:idx val="4"/>
              <c:layout>
                <c:manualLayout>
                  <c:x val="9.8255446845330538E-2"/>
                  <c:y val="0.11961935239378498"/>
                </c:manualLayout>
              </c:layout>
              <c:dLblPos val="bestFit"/>
              <c:showLegendKey val="0"/>
              <c:showVal val="0"/>
              <c:showCatName val="1"/>
              <c:showSerName val="0"/>
              <c:showPercent val="1"/>
              <c:showBubbleSize val="0"/>
            </c:dLbl>
            <c:dLbl>
              <c:idx val="5"/>
              <c:layout>
                <c:manualLayout>
                  <c:x val="5.6279895968743957E-2"/>
                  <c:y val="0.17081420972111144"/>
                </c:manualLayout>
              </c:layout>
              <c:dLblPos val="bestFit"/>
              <c:showLegendKey val="0"/>
              <c:showVal val="0"/>
              <c:showCatName val="1"/>
              <c:showSerName val="0"/>
              <c:showPercent val="1"/>
              <c:showBubbleSize val="0"/>
            </c:dLbl>
            <c:dLbl>
              <c:idx val="6"/>
              <c:layout>
                <c:manualLayout>
                  <c:x val="-3.0852699232193775E-2"/>
                  <c:y val="0.18024029081926465"/>
                </c:manualLayout>
              </c:layout>
              <c:dLblPos val="bestFit"/>
              <c:showLegendKey val="0"/>
              <c:showVal val="0"/>
              <c:showCatName val="1"/>
              <c:showSerName val="0"/>
              <c:showPercent val="1"/>
              <c:showBubbleSize val="0"/>
            </c:dLbl>
            <c:dLbl>
              <c:idx val="7"/>
              <c:layout>
                <c:manualLayout>
                  <c:x val="-9.8959147227110064E-2"/>
                  <c:y val="0.12164526225665739"/>
                </c:manualLayout>
              </c:layout>
              <c:dLblPos val="bestFit"/>
              <c:showLegendKey val="0"/>
              <c:showVal val="0"/>
              <c:showCatName val="1"/>
              <c:showSerName val="0"/>
              <c:showPercent val="1"/>
              <c:showBubbleSize val="0"/>
            </c:dLbl>
            <c:dLbl>
              <c:idx val="8"/>
              <c:layout>
                <c:manualLayout>
                  <c:x val="-8.6957282614582243E-2"/>
                  <c:y val="-2.6723090095021551E-2"/>
                </c:manualLayout>
              </c:layout>
              <c:tx>
                <c:rich>
                  <a:bodyPr/>
                  <a:lstStyle/>
                  <a:p>
                    <a:pPr>
                      <a:defRPr sz="800" b="0" i="0" u="none" strike="noStrike" baseline="0">
                        <a:solidFill>
                          <a:srgbClr val="000000"/>
                        </a:solidFill>
                        <a:latin typeface="Times New Roman"/>
                        <a:ea typeface="Times New Roman"/>
                        <a:cs typeface="Times New Roman"/>
                      </a:defRPr>
                    </a:pPr>
                    <a:r>
                      <a:t>ORDEN
 TRIBUNAL
17%</a:t>
                    </a:r>
                  </a:p>
                </c:rich>
              </c:tx>
              <c:spPr>
                <a:noFill/>
                <a:ln w="25400">
                  <a:noFill/>
                </a:ln>
              </c:spPr>
              <c:dLblPos val="bestFit"/>
              <c:showLegendKey val="0"/>
              <c:showVal val="0"/>
              <c:showCatName val="0"/>
              <c:showSerName val="0"/>
              <c:showPercent val="0"/>
              <c:showBubbleSize val="0"/>
            </c:dLbl>
            <c:dLbl>
              <c:idx val="9"/>
              <c:layout>
                <c:manualLayout>
                  <c:x val="-0.10109405985287929"/>
                  <c:y val="-0.14947408311929017"/>
                </c:manualLayout>
              </c:layout>
              <c:dLblPos val="bestFit"/>
              <c:showLegendKey val="0"/>
              <c:showVal val="0"/>
              <c:showCatName val="1"/>
              <c:showSerName val="0"/>
              <c:showPercent val="1"/>
              <c:showBubbleSize val="0"/>
            </c:dLbl>
            <c:dLbl>
              <c:idx val="10"/>
              <c:layout>
                <c:manualLayout>
                  <c:x val="-1.7688418442847662E-3"/>
                  <c:y val="-0.22489396044745744"/>
                </c:manualLayout>
              </c:layout>
              <c:dLblPos val="bestFit"/>
              <c:showLegendKey val="0"/>
              <c:showVal val="0"/>
              <c:showCatName val="1"/>
              <c:showSerName val="0"/>
              <c:showPercent val="1"/>
              <c:showBubbleSize val="0"/>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s-PR"/>
              </a:p>
            </c:txPr>
            <c:dLblPos val="outEnd"/>
            <c:showLegendKey val="0"/>
            <c:showVal val="0"/>
            <c:showCatName val="1"/>
            <c:showSerName val="0"/>
            <c:showPercent val="1"/>
            <c:showBubbleSize val="0"/>
            <c:showLeaderLines val="1"/>
          </c:dLbls>
          <c:cat>
            <c:strRef>
              <c:f>'INGRESO Y EGRESO POBLA. TOTAL'!$A$88:$A$98</c:f>
              <c:strCache>
                <c:ptCount val="11"/>
                <c:pt idx="0">
                  <c:v>MULTA</c:v>
                </c:pt>
                <c:pt idx="1">
                  <c:v>L.B.P.</c:v>
                </c:pt>
                <c:pt idx="2">
                  <c:v>L.A.P.</c:v>
                </c:pt>
                <c:pt idx="3">
                  <c:v>TRASLADO</c:v>
                </c:pt>
                <c:pt idx="4">
                  <c:v>TRANSITO</c:v>
                </c:pt>
                <c:pt idx="5">
                  <c:v>FIANZA</c:v>
                </c:pt>
                <c:pt idx="6">
                  <c:v>CUMPLIDO</c:v>
                </c:pt>
                <c:pt idx="7">
                  <c:v>FUGA</c:v>
                </c:pt>
                <c:pt idx="8">
                  <c:v>ORDEN TRIBUNAL</c:v>
                </c:pt>
                <c:pt idx="9">
                  <c:v>MUERTE</c:v>
                </c:pt>
                <c:pt idx="10">
                  <c:v>OTROS</c:v>
                </c:pt>
              </c:strCache>
            </c:strRef>
          </c:cat>
          <c:val>
            <c:numRef>
              <c:f>'INGRESO Y EGRESO POBLA. TOTAL'!$B$88:$B$98</c:f>
              <c:numCache>
                <c:formatCode>#,##0</c:formatCode>
                <c:ptCount val="11"/>
                <c:pt idx="0">
                  <c:v>7</c:v>
                </c:pt>
                <c:pt idx="1">
                  <c:v>39</c:v>
                </c:pt>
                <c:pt idx="2">
                  <c:v>26</c:v>
                </c:pt>
                <c:pt idx="3">
                  <c:v>6010</c:v>
                </c:pt>
                <c:pt idx="4">
                  <c:v>1340</c:v>
                </c:pt>
                <c:pt idx="5">
                  <c:v>962</c:v>
                </c:pt>
                <c:pt idx="6">
                  <c:v>1308</c:v>
                </c:pt>
                <c:pt idx="7">
                  <c:v>8</c:v>
                </c:pt>
                <c:pt idx="8">
                  <c:v>2136</c:v>
                </c:pt>
                <c:pt idx="9">
                  <c:v>12</c:v>
                </c:pt>
                <c:pt idx="10">
                  <c:v>189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Times New Roman"/>
          <a:ea typeface="Times New Roman"/>
          <a:cs typeface="Times New Roman"/>
        </a:defRPr>
      </a:pPr>
      <a:endParaRPr lang="es-PR"/>
    </a:p>
  </c:txPr>
  <c:printSettings>
    <c:headerFooter alignWithMargins="0">
      <c:oddHeader>&amp;C&amp;"Times New Roman,Bold"&amp;12DEPARTAMENTO DE CORRECCIÓN Y REHABILITACIÓN &amp;R&amp;"Times New Roman,Bold"GRAFICA III </c:oddHeader>
      <c:oddFooter>&amp;L&amp;8FUENTE: INFORME DE MOVIMIENTO DIARIO&amp;R&amp;8OFICINA DE PLANES PROGRAMÁTICOS Y ESTADÍSTICAS</c:oddFooter>
    </c:headerFooter>
    <c:pageMargins b="0.85000000000000064" l="0.75000000000000355" r="0.75000000000000355" t="0.85000000000000064"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PR"/>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900" b="0" i="0" u="none" strike="noStrike" baseline="0">
                <a:solidFill>
                  <a:srgbClr val="000000"/>
                </a:solidFill>
                <a:latin typeface="Times New Roman"/>
                <a:ea typeface="Times New Roman"/>
                <a:cs typeface="Times New Roman"/>
              </a:defRPr>
            </a:pPr>
            <a:r>
              <a:rPr lang="es-PR" sz="1080" b="1" i="0" strike="noStrike">
                <a:solidFill>
                  <a:srgbClr val="000000"/>
                </a:solidFill>
                <a:latin typeface="Times New Roman"/>
                <a:cs typeface="Times New Roman"/>
              </a:rPr>
              <a:t>RELACION DE INGRESOS Y EGRESOS DE LAS</a:t>
            </a:r>
          </a:p>
          <a:p>
            <a:pPr>
              <a:defRPr sz="900" b="0" i="0" u="none" strike="noStrike" baseline="0">
                <a:solidFill>
                  <a:srgbClr val="000000"/>
                </a:solidFill>
                <a:latin typeface="Times New Roman"/>
                <a:ea typeface="Times New Roman"/>
                <a:cs typeface="Times New Roman"/>
              </a:defRPr>
            </a:pPr>
            <a:r>
              <a:rPr lang="es-PR" sz="1080" b="1" i="0" strike="noStrike">
                <a:solidFill>
                  <a:srgbClr val="000000"/>
                </a:solidFill>
                <a:latin typeface="Times New Roman"/>
                <a:cs typeface="Times New Roman"/>
              </a:rPr>
              <a:t> INSTITUCIONES CORRECCIONALES DE MUJERES </a:t>
            </a:r>
          </a:p>
          <a:p>
            <a:pPr>
              <a:defRPr sz="900" b="0" i="0" u="none" strike="noStrike" baseline="0">
                <a:solidFill>
                  <a:srgbClr val="000000"/>
                </a:solidFill>
                <a:latin typeface="Times New Roman"/>
                <a:ea typeface="Times New Roman"/>
                <a:cs typeface="Times New Roman"/>
              </a:defRPr>
            </a:pPr>
            <a:r>
              <a:rPr lang="es-PR" sz="1080" b="1" i="0" strike="noStrike">
                <a:solidFill>
                  <a:srgbClr val="000000"/>
                </a:solidFill>
                <a:latin typeface="Times New Roman"/>
                <a:cs typeface="Times New Roman"/>
              </a:rPr>
              <a:t>AÑO FISCAL 2012-2013</a:t>
            </a:r>
          </a:p>
          <a:p>
            <a:pPr>
              <a:defRPr sz="900" b="0" i="0" u="none" strike="noStrike" baseline="0">
                <a:solidFill>
                  <a:srgbClr val="000000"/>
                </a:solidFill>
                <a:latin typeface="Times New Roman"/>
                <a:ea typeface="Times New Roman"/>
                <a:cs typeface="Times New Roman"/>
              </a:defRPr>
            </a:pPr>
            <a:r>
              <a:rPr lang="es-PR" sz="1080" b="1" i="0" strike="noStrike">
                <a:solidFill>
                  <a:srgbClr val="000000"/>
                </a:solidFill>
                <a:latin typeface="Times New Roman"/>
                <a:cs typeface="Times New Roman"/>
              </a:rPr>
              <a:t> </a:t>
            </a:r>
          </a:p>
        </c:rich>
      </c:tx>
      <c:layout>
        <c:manualLayout>
          <c:xMode val="edge"/>
          <c:yMode val="edge"/>
          <c:x val="0.31754469175605021"/>
          <c:y val="5.275348645935387E-2"/>
        </c:manualLayout>
      </c:layout>
      <c:overlay val="0"/>
    </c:title>
    <c:autoTitleDeleted val="0"/>
    <c:plotArea>
      <c:layout>
        <c:manualLayout>
          <c:layoutTarget val="inner"/>
          <c:xMode val="edge"/>
          <c:yMode val="edge"/>
          <c:x val="9.2472582175828738E-2"/>
          <c:y val="0.18406500233227091"/>
          <c:w val="0.816636631249679"/>
          <c:h val="0.57633150392945842"/>
        </c:manualLayout>
      </c:layout>
      <c:lineChart>
        <c:grouping val="standard"/>
        <c:varyColors val="0"/>
        <c:ser>
          <c:idx val="0"/>
          <c:order val="0"/>
          <c:tx>
            <c:strRef>
              <c:f>'INGRESO Y EGRESO INST.  MUJERES'!$A$37</c:f>
              <c:strCache>
                <c:ptCount val="1"/>
                <c:pt idx="0">
                  <c:v>INGRESOS</c:v>
                </c:pt>
              </c:strCache>
            </c:strRef>
          </c:tx>
          <c:dLbls>
            <c:dLbl>
              <c:idx val="0"/>
              <c:layout>
                <c:manualLayout>
                  <c:x val="-1.607063995312941E-2"/>
                  <c:y val="-3.8871077229484782E-2"/>
                </c:manualLayout>
              </c:layout>
              <c:dLblPos val="r"/>
              <c:showLegendKey val="0"/>
              <c:showVal val="1"/>
              <c:showCatName val="0"/>
              <c:showSerName val="0"/>
              <c:showPercent val="0"/>
              <c:showBubbleSize val="0"/>
            </c:dLbl>
            <c:dLbl>
              <c:idx val="2"/>
              <c:layout>
                <c:manualLayout>
                  <c:x val="-2.0088299941411761E-2"/>
                  <c:y val="4.4424088262268284E-2"/>
                </c:manualLayout>
              </c:layout>
              <c:dLblPos val="r"/>
              <c:showLegendKey val="0"/>
              <c:showVal val="1"/>
              <c:showCatName val="0"/>
              <c:showSerName val="0"/>
              <c:showPercent val="0"/>
              <c:showBubbleSize val="0"/>
            </c:dLbl>
            <c:dLbl>
              <c:idx val="4"/>
              <c:layout>
                <c:manualLayout>
                  <c:x val="-1.4731419957035299E-2"/>
                  <c:y val="1.6659033098350602E-2"/>
                </c:manualLayout>
              </c:layout>
              <c:dLblPos val="r"/>
              <c:showLegendKey val="0"/>
              <c:showVal val="1"/>
              <c:showCatName val="0"/>
              <c:showSerName val="0"/>
              <c:showPercent val="0"/>
              <c:showBubbleSize val="0"/>
            </c:dLbl>
            <c:dLbl>
              <c:idx val="5"/>
              <c:layout>
                <c:manualLayout>
                  <c:x val="-1.607063995312941E-2"/>
                  <c:y val="2.2212044131134142E-2"/>
                </c:manualLayout>
              </c:layout>
              <c:dLblPos val="r"/>
              <c:showLegendKey val="0"/>
              <c:showVal val="1"/>
              <c:showCatName val="0"/>
              <c:showSerName val="0"/>
              <c:showPercent val="0"/>
              <c:showBubbleSize val="0"/>
            </c:dLbl>
            <c:dLbl>
              <c:idx val="7"/>
              <c:layout>
                <c:manualLayout>
                  <c:x val="-6.6960999804705924E-3"/>
                  <c:y val="-4.1647582745876481E-2"/>
                </c:manualLayout>
              </c:layout>
              <c:dLblPos val="r"/>
              <c:showLegendKey val="0"/>
              <c:showVal val="1"/>
              <c:showCatName val="0"/>
              <c:showSerName val="0"/>
              <c:showPercent val="0"/>
              <c:showBubbleSize val="0"/>
            </c:dLbl>
            <c:txPr>
              <a:bodyPr/>
              <a:lstStyle/>
              <a:p>
                <a:pPr>
                  <a:defRPr sz="900" b="0" i="0" u="none" strike="noStrike" baseline="0">
                    <a:solidFill>
                      <a:srgbClr val="000000"/>
                    </a:solidFill>
                    <a:latin typeface="Times New Roman"/>
                    <a:ea typeface="Times New Roman"/>
                    <a:cs typeface="Times New Roman"/>
                  </a:defRPr>
                </a:pPr>
                <a:endParaRPr lang="es-PR"/>
              </a:p>
            </c:txPr>
            <c:showLegendKey val="0"/>
            <c:showVal val="1"/>
            <c:showCatName val="0"/>
            <c:showSerName val="0"/>
            <c:showPercent val="0"/>
            <c:showBubbleSize val="0"/>
            <c:showLeaderLines val="0"/>
          </c:dLbls>
          <c:cat>
            <c:strRef>
              <c:f>'INGRESO Y EGRESO INST.  MUJERES'!$C$36:$N$36</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INST.  MUJERES'!$C$37:$N$37</c:f>
              <c:numCache>
                <c:formatCode>#,##0</c:formatCode>
                <c:ptCount val="12"/>
                <c:pt idx="0">
                  <c:v>80</c:v>
                </c:pt>
                <c:pt idx="1">
                  <c:v>96</c:v>
                </c:pt>
                <c:pt idx="2">
                  <c:v>89</c:v>
                </c:pt>
                <c:pt idx="3">
                  <c:v>51</c:v>
                </c:pt>
                <c:pt idx="4">
                  <c:v>0</c:v>
                </c:pt>
                <c:pt idx="5">
                  <c:v>0</c:v>
                </c:pt>
                <c:pt idx="6">
                  <c:v>0</c:v>
                </c:pt>
                <c:pt idx="7">
                  <c:v>0</c:v>
                </c:pt>
                <c:pt idx="8">
                  <c:v>0</c:v>
                </c:pt>
                <c:pt idx="9">
                  <c:v>0</c:v>
                </c:pt>
                <c:pt idx="10">
                  <c:v>0</c:v>
                </c:pt>
                <c:pt idx="11">
                  <c:v>0</c:v>
                </c:pt>
              </c:numCache>
            </c:numRef>
          </c:val>
          <c:smooth val="0"/>
        </c:ser>
        <c:ser>
          <c:idx val="1"/>
          <c:order val="1"/>
          <c:tx>
            <c:strRef>
              <c:f>'INGRESO Y EGRESO INST.  MUJERES'!$A$38</c:f>
              <c:strCache>
                <c:ptCount val="1"/>
                <c:pt idx="0">
                  <c:v>EGRESOS</c:v>
                </c:pt>
              </c:strCache>
            </c:strRef>
          </c:tx>
          <c:spPr>
            <a:effectLst>
              <a:outerShdw blurRad="50800" dist="50800" dir="5400000" algn="ctr" rotWithShape="0">
                <a:schemeClr val="tx1"/>
              </a:outerShdw>
            </a:effectLst>
          </c:spPr>
          <c:marker>
            <c:spPr>
              <a:effectLst>
                <a:outerShdw blurRad="50800" dist="50800" dir="5400000" algn="ctr" rotWithShape="0">
                  <a:schemeClr val="tx1"/>
                </a:outerShdw>
              </a:effectLst>
            </c:spPr>
          </c:marker>
          <c:dLbls>
            <c:dLbl>
              <c:idx val="0"/>
              <c:layout>
                <c:manualLayout>
                  <c:x val="-6.6960999804705924E-3"/>
                  <c:y val="2.498854964752591E-2"/>
                </c:manualLayout>
              </c:layout>
              <c:dLblPos val="r"/>
              <c:showLegendKey val="0"/>
              <c:showVal val="1"/>
              <c:showCatName val="0"/>
              <c:showSerName val="0"/>
              <c:showPercent val="0"/>
              <c:showBubbleSize val="0"/>
            </c:dLbl>
            <c:dLbl>
              <c:idx val="4"/>
              <c:layout>
                <c:manualLayout>
                  <c:x val="-1.607063995312941E-2"/>
                  <c:y val="-3.3318066196701197E-2"/>
                </c:manualLayout>
              </c:layout>
              <c:dLblPos val="r"/>
              <c:showLegendKey val="0"/>
              <c:showVal val="1"/>
              <c:showCatName val="0"/>
              <c:showSerName val="0"/>
              <c:showPercent val="0"/>
              <c:showBubbleSize val="0"/>
            </c:dLbl>
            <c:dLbl>
              <c:idx val="5"/>
              <c:layout>
                <c:manualLayout>
                  <c:x val="-1.8749079945317663E-2"/>
                  <c:y val="-2.7765055163917671E-2"/>
                </c:manualLayout>
              </c:layout>
              <c:dLblPos val="r"/>
              <c:showLegendKey val="0"/>
              <c:showVal val="1"/>
              <c:showCatName val="0"/>
              <c:showSerName val="0"/>
              <c:showPercent val="0"/>
              <c:showBubbleSize val="0"/>
            </c:dLbl>
            <c:dLbl>
              <c:idx val="6"/>
              <c:layout>
                <c:manualLayout>
                  <c:x val="-2.4105959929694127E-2"/>
                  <c:y val="2.7765055163917671E-2"/>
                </c:manualLayout>
              </c:layout>
              <c:dLblPos val="r"/>
              <c:showLegendKey val="0"/>
              <c:showVal val="1"/>
              <c:showCatName val="0"/>
              <c:showSerName val="0"/>
              <c:showPercent val="0"/>
              <c:showBubbleSize val="0"/>
            </c:dLbl>
            <c:dLbl>
              <c:idx val="7"/>
              <c:layout>
                <c:manualLayout>
                  <c:x val="-2.6784399921882349E-2"/>
                  <c:y val="2.7765055163917671E-2"/>
                </c:manualLayout>
              </c:layout>
              <c:dLblPos val="r"/>
              <c:showLegendKey val="0"/>
              <c:showVal val="1"/>
              <c:showCatName val="0"/>
              <c:showSerName val="0"/>
              <c:showPercent val="0"/>
              <c:showBubbleSize val="0"/>
            </c:dLbl>
            <c:txPr>
              <a:bodyPr/>
              <a:lstStyle/>
              <a:p>
                <a:pPr>
                  <a:defRPr sz="900" b="0" i="0" u="none" strike="noStrike" baseline="0">
                    <a:solidFill>
                      <a:srgbClr val="000000"/>
                    </a:solidFill>
                    <a:latin typeface="Times New Roman"/>
                    <a:ea typeface="Times New Roman"/>
                    <a:cs typeface="Times New Roman"/>
                  </a:defRPr>
                </a:pPr>
                <a:endParaRPr lang="es-PR"/>
              </a:p>
            </c:txPr>
            <c:showLegendKey val="0"/>
            <c:showVal val="1"/>
            <c:showCatName val="0"/>
            <c:showSerName val="0"/>
            <c:showPercent val="0"/>
            <c:showBubbleSize val="0"/>
            <c:showLeaderLines val="0"/>
          </c:dLbls>
          <c:cat>
            <c:strRef>
              <c:f>'INGRESO Y EGRESO INST.  MUJERES'!$C$36:$N$36</c:f>
              <c:strCache>
                <c:ptCount val="12"/>
                <c:pt idx="0">
                  <c:v>JULIO</c:v>
                </c:pt>
                <c:pt idx="1">
                  <c:v>AGO</c:v>
                </c:pt>
                <c:pt idx="2">
                  <c:v>SEP</c:v>
                </c:pt>
                <c:pt idx="3">
                  <c:v>OCT</c:v>
                </c:pt>
                <c:pt idx="4">
                  <c:v>NOV</c:v>
                </c:pt>
                <c:pt idx="5">
                  <c:v>DIC</c:v>
                </c:pt>
                <c:pt idx="6">
                  <c:v>ENERO</c:v>
                </c:pt>
                <c:pt idx="7">
                  <c:v>FEB</c:v>
                </c:pt>
                <c:pt idx="8">
                  <c:v>MARZO</c:v>
                </c:pt>
                <c:pt idx="9">
                  <c:v>ABRIL</c:v>
                </c:pt>
                <c:pt idx="10">
                  <c:v>MAYO</c:v>
                </c:pt>
                <c:pt idx="11">
                  <c:v>JUNIO</c:v>
                </c:pt>
              </c:strCache>
            </c:strRef>
          </c:cat>
          <c:val>
            <c:numRef>
              <c:f>'INGRESO Y EGRESO INST.  MUJERES'!$C$38:$N$38</c:f>
              <c:numCache>
                <c:formatCode>#,##0</c:formatCode>
                <c:ptCount val="12"/>
                <c:pt idx="0">
                  <c:v>98</c:v>
                </c:pt>
                <c:pt idx="1">
                  <c:v>84</c:v>
                </c:pt>
                <c:pt idx="2">
                  <c:v>69</c:v>
                </c:pt>
                <c:pt idx="3">
                  <c:v>63</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84625408"/>
        <c:axId val="65444608"/>
      </c:lineChart>
      <c:catAx>
        <c:axId val="84625408"/>
        <c:scaling>
          <c:orientation val="minMax"/>
        </c:scaling>
        <c:delete val="0"/>
        <c:axPos val="b"/>
        <c:numFmt formatCode="General" sourceLinked="1"/>
        <c:majorTickMark val="none"/>
        <c:min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s-PR"/>
          </a:p>
        </c:txPr>
        <c:crossAx val="65444608"/>
        <c:crosses val="autoZero"/>
        <c:auto val="1"/>
        <c:lblAlgn val="ctr"/>
        <c:lblOffset val="100"/>
        <c:noMultiLvlLbl val="0"/>
      </c:catAx>
      <c:valAx>
        <c:axId val="65444608"/>
        <c:scaling>
          <c:orientation val="minMax"/>
          <c:max val="240"/>
          <c:min val="0"/>
        </c:scaling>
        <c:delete val="0"/>
        <c:axPos val="l"/>
        <c:numFmt formatCode="#,##0" sourceLinked="1"/>
        <c:majorTickMark val="none"/>
        <c:min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s-PR"/>
          </a:p>
        </c:txPr>
        <c:crossAx val="84625408"/>
        <c:crosses val="autoZero"/>
        <c:crossBetween val="between"/>
        <c:majorUnit val="20"/>
      </c:valAx>
      <c:spPr>
        <a:solidFill>
          <a:sysClr val="window" lastClr="FFFFFF"/>
        </a:solidFill>
        <a:ln>
          <a:prstDash val="solid"/>
        </a:ln>
      </c:spPr>
    </c:plotArea>
    <c:legend>
      <c:legendPos val="b"/>
      <c:layout>
        <c:manualLayout>
          <c:xMode val="edge"/>
          <c:yMode val="edge"/>
          <c:wMode val="edge"/>
          <c:hMode val="edge"/>
          <c:x val="0.37945770558207781"/>
          <c:y val="0.88690566904943324"/>
          <c:w val="0.60461187922375836"/>
          <c:h val="0.97010123734533171"/>
        </c:manualLayout>
      </c:layout>
      <c:overlay val="0"/>
      <c:spPr>
        <a:solidFill>
          <a:schemeClr val="bg1"/>
        </a:solidFill>
        <a:ln>
          <a:solidFill>
            <a:schemeClr val="tx1"/>
          </a:solidFill>
        </a:ln>
        <a:effectLst>
          <a:outerShdw blurRad="50800" dist="50800" dir="5400000" algn="ctr" rotWithShape="0">
            <a:schemeClr val="tx1"/>
          </a:outerShdw>
        </a:effectLst>
      </c:spPr>
      <c:txPr>
        <a:bodyPr/>
        <a:lstStyle/>
        <a:p>
          <a:pPr>
            <a:defRPr sz="630" b="0" i="0" u="none" strike="noStrike" baseline="0">
              <a:solidFill>
                <a:srgbClr val="000000"/>
              </a:solidFill>
              <a:latin typeface="Times New Roman"/>
              <a:ea typeface="Times New Roman"/>
              <a:cs typeface="Times New Roman"/>
            </a:defRPr>
          </a:pPr>
          <a:endParaRPr lang="es-PR"/>
        </a:p>
      </c:txPr>
    </c:legend>
    <c:plotVisOnly val="1"/>
    <c:dispBlanksAs val="gap"/>
    <c:showDLblsOverMax val="0"/>
  </c:chart>
  <c:spPr>
    <a:effectLst>
      <a:outerShdw blurRad="50800" dist="50800" dir="5400000" algn="ctr" rotWithShape="0">
        <a:schemeClr val="tx1"/>
      </a:outerShdw>
    </a:effectLst>
  </c:spPr>
  <c:txPr>
    <a:bodyPr/>
    <a:lstStyle/>
    <a:p>
      <a:pPr>
        <a:defRPr sz="900" b="0" i="0" u="none" strike="noStrike" baseline="0">
          <a:solidFill>
            <a:srgbClr val="000000"/>
          </a:solidFill>
          <a:latin typeface="Times New Roman"/>
          <a:ea typeface="Times New Roman"/>
          <a:cs typeface="Times New Roman"/>
        </a:defRPr>
      </a:pPr>
      <a:endParaRPr lang="es-PR"/>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P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R" sz="1050" b="1" i="0" strike="noStrike">
                <a:solidFill>
                  <a:srgbClr val="000000"/>
                </a:solidFill>
                <a:latin typeface="Times New Roman"/>
                <a:cs typeface="Times New Roman"/>
              </a:rPr>
              <a:t>INGRESOS  POR RAZON A LAS INSTITUTUCIONES </a:t>
            </a:r>
          </a:p>
          <a:p>
            <a:pPr>
              <a:defRPr sz="1000" b="0" i="0" u="none" strike="noStrike" baseline="0">
                <a:solidFill>
                  <a:srgbClr val="000000"/>
                </a:solidFill>
                <a:latin typeface="Calibri"/>
                <a:ea typeface="Calibri"/>
                <a:cs typeface="Calibri"/>
              </a:defRPr>
            </a:pPr>
            <a:r>
              <a:rPr lang="es-PR" sz="1050" b="1" i="0" strike="noStrike">
                <a:solidFill>
                  <a:srgbClr val="000000"/>
                </a:solidFill>
                <a:latin typeface="Times New Roman"/>
                <a:cs typeface="Times New Roman"/>
              </a:rPr>
              <a:t> CORRECCIONALES DE MUJERES</a:t>
            </a:r>
          </a:p>
          <a:p>
            <a:pPr>
              <a:defRPr sz="1000" b="0" i="0" u="none" strike="noStrike" baseline="0">
                <a:solidFill>
                  <a:srgbClr val="000000"/>
                </a:solidFill>
                <a:latin typeface="Calibri"/>
                <a:ea typeface="Calibri"/>
                <a:cs typeface="Calibri"/>
              </a:defRPr>
            </a:pPr>
            <a:r>
              <a:rPr lang="es-PR" sz="1050" b="1" i="0" strike="noStrike">
                <a:solidFill>
                  <a:srgbClr val="000000"/>
                </a:solidFill>
                <a:latin typeface="Times New Roman"/>
                <a:cs typeface="Times New Roman"/>
              </a:rPr>
              <a:t> AÑO FISCAL 2012-2013</a:t>
            </a:r>
          </a:p>
        </c:rich>
      </c:tx>
      <c:layout>
        <c:manualLayout>
          <c:xMode val="edge"/>
          <c:yMode val="edge"/>
          <c:x val="0.33182721511481006"/>
          <c:y val="3.685376483902815E-2"/>
        </c:manualLayout>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0.16886546343559075"/>
          <c:y val="0.42391430586189827"/>
          <c:w val="0.6058864016833988"/>
          <c:h val="0.52579701435619675"/>
        </c:manualLayout>
      </c:layout>
      <c:pie3DChart>
        <c:varyColors val="1"/>
        <c:ser>
          <c:idx val="0"/>
          <c:order val="0"/>
          <c:explosion val="13"/>
          <c:dLbls>
            <c:dLbl>
              <c:idx val="0"/>
              <c:layout>
                <c:manualLayout>
                  <c:x val="3.1728315018014416E-2"/>
                  <c:y val="-6.9274915232293691E-2"/>
                </c:manualLayout>
              </c:layout>
              <c:dLblPos val="bestFit"/>
              <c:showLegendKey val="0"/>
              <c:showVal val="0"/>
              <c:showCatName val="1"/>
              <c:showSerName val="0"/>
              <c:showPercent val="1"/>
              <c:showBubbleSize val="0"/>
            </c:dLbl>
            <c:dLbl>
              <c:idx val="1"/>
              <c:layout>
                <c:manualLayout>
                  <c:x val="6.7550141171157679E-2"/>
                  <c:y val="4.7586659493871503E-2"/>
                </c:manualLayout>
              </c:layout>
              <c:spPr>
                <a:ln>
                  <a:noFill/>
                </a:ln>
              </c:spPr>
              <c:txPr>
                <a:bodyPr/>
                <a:lstStyle/>
                <a:p>
                  <a:pPr>
                    <a:defRPr sz="1000" b="0" i="0" u="none" strike="noStrike" baseline="0">
                      <a:solidFill>
                        <a:srgbClr val="000000"/>
                      </a:solidFill>
                      <a:latin typeface="Calibri"/>
                      <a:ea typeface="Calibri"/>
                      <a:cs typeface="Calibri"/>
                    </a:defRPr>
                  </a:pPr>
                  <a:endParaRPr lang="es-PR"/>
                </a:p>
              </c:txPr>
              <c:dLblPos val="bestFit"/>
              <c:showLegendKey val="0"/>
              <c:showVal val="0"/>
              <c:showCatName val="1"/>
              <c:showSerName val="0"/>
              <c:showPercent val="1"/>
              <c:showBubbleSize val="0"/>
            </c:dLbl>
            <c:dLbl>
              <c:idx val="2"/>
              <c:layout>
                <c:manualLayout>
                  <c:x val="-3.6110965559372189E-2"/>
                  <c:y val="7.7570431416842875E-2"/>
                </c:manualLayout>
              </c:layout>
              <c:dLblPos val="bestFit"/>
              <c:showLegendKey val="0"/>
              <c:showVal val="0"/>
              <c:showCatName val="1"/>
              <c:showSerName val="0"/>
              <c:showPercent val="1"/>
              <c:showBubbleSize val="0"/>
            </c:dLbl>
            <c:dLbl>
              <c:idx val="3"/>
              <c:layout>
                <c:manualLayout>
                  <c:x val="-0.12921648481818218"/>
                  <c:y val="9.8308217389266248E-2"/>
                </c:manualLayout>
              </c:layout>
              <c:dLblPos val="bestFit"/>
              <c:showLegendKey val="0"/>
              <c:showVal val="0"/>
              <c:showCatName val="1"/>
              <c:showSerName val="0"/>
              <c:showPercent val="1"/>
              <c:showBubbleSize val="0"/>
            </c:dLbl>
            <c:dLbl>
              <c:idx val="5"/>
              <c:layout>
                <c:manualLayout>
                  <c:x val="-4.0201898850449912E-2"/>
                  <c:y val="-7.2846208277435404E-2"/>
                </c:manualLayout>
              </c:layout>
              <c:dLblPos val="bestFit"/>
              <c:showLegendKey val="0"/>
              <c:showVal val="0"/>
              <c:showCatName val="1"/>
              <c:showSerName val="0"/>
              <c:showPercent val="1"/>
              <c:showBubbleSize val="0"/>
            </c:dLbl>
            <c:dLbl>
              <c:idx val="6"/>
              <c:layout>
                <c:manualLayout>
                  <c:x val="3.3933634299256762E-2"/>
                  <c:y val="-0.15576677105911091"/>
                </c:manualLayout>
              </c:layout>
              <c:dLblPos val="bestFit"/>
              <c:showLegendKey val="0"/>
              <c:showVal val="0"/>
              <c:showCatName val="1"/>
              <c:showSerName val="0"/>
              <c:showPercent val="1"/>
              <c:showBubbleSize val="0"/>
            </c:dLbl>
            <c:dLbl>
              <c:idx val="7"/>
              <c:layout>
                <c:manualLayout>
                  <c:x val="5.7790949684061538E-2"/>
                  <c:y val="-9.3714354593528046E-2"/>
                </c:manualLayout>
              </c:layout>
              <c:dLblPos val="bestFit"/>
              <c:showLegendKey val="0"/>
              <c:showVal val="0"/>
              <c:showCatName val="1"/>
              <c:showSerName val="0"/>
              <c:showPercent val="1"/>
              <c:showBubbleSize val="0"/>
            </c:dLbl>
            <c:txPr>
              <a:bodyPr/>
              <a:lstStyle/>
              <a:p>
                <a:pPr>
                  <a:defRPr sz="1000" b="0" i="0" u="none" strike="noStrike" baseline="0">
                    <a:solidFill>
                      <a:srgbClr val="000000"/>
                    </a:solidFill>
                    <a:latin typeface="Calibri"/>
                    <a:ea typeface="Calibri"/>
                    <a:cs typeface="Calibri"/>
                  </a:defRPr>
                </a:pPr>
                <a:endParaRPr lang="es-PR"/>
              </a:p>
            </c:txPr>
            <c:showLegendKey val="0"/>
            <c:showVal val="0"/>
            <c:showCatName val="1"/>
            <c:showSerName val="0"/>
            <c:showPercent val="1"/>
            <c:showBubbleSize val="0"/>
            <c:showLeaderLines val="1"/>
          </c:dLbls>
          <c:cat>
            <c:strRef>
              <c:f>'INGRESO Y EGRESO INST.  MUJERES'!$A$61:$A$68</c:f>
              <c:strCache>
                <c:ptCount val="8"/>
                <c:pt idx="0">
                  <c:v>CAPTURAS</c:v>
                </c:pt>
                <c:pt idx="1">
                  <c:v>SUMARIADO</c:v>
                </c:pt>
                <c:pt idx="2">
                  <c:v>SENTENCIADO</c:v>
                </c:pt>
                <c:pt idx="3">
                  <c:v>VIOLADOR L.B.P.</c:v>
                </c:pt>
                <c:pt idx="4">
                  <c:v>TRANSITO</c:v>
                </c:pt>
                <c:pt idx="5">
                  <c:v>VIOLADOR L.A.P.</c:v>
                </c:pt>
                <c:pt idx="6">
                  <c:v>TRASLADO</c:v>
                </c:pt>
                <c:pt idx="7">
                  <c:v>REINGRESO</c:v>
                </c:pt>
              </c:strCache>
            </c:strRef>
          </c:cat>
          <c:val>
            <c:numRef>
              <c:f>'INGRESO Y EGRESO INST.  MUJERES'!$B$61:$B$68</c:f>
              <c:numCache>
                <c:formatCode>#,##0</c:formatCode>
                <c:ptCount val="8"/>
                <c:pt idx="0">
                  <c:v>0</c:v>
                </c:pt>
                <c:pt idx="1">
                  <c:v>231</c:v>
                </c:pt>
                <c:pt idx="2">
                  <c:v>25</c:v>
                </c:pt>
                <c:pt idx="3">
                  <c:v>0</c:v>
                </c:pt>
                <c:pt idx="4">
                  <c:v>0</c:v>
                </c:pt>
                <c:pt idx="5">
                  <c:v>0</c:v>
                </c:pt>
                <c:pt idx="6">
                  <c:v>0</c:v>
                </c:pt>
                <c:pt idx="7">
                  <c:v>60</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effectLst>
      <a:outerShdw blurRad="50800" dist="50800" dir="5400000" algn="ctr" rotWithShape="0">
        <a:schemeClr val="tx1"/>
      </a:outerShdw>
    </a:effectLst>
  </c:spPr>
  <c:txPr>
    <a:bodyPr/>
    <a:lstStyle/>
    <a:p>
      <a:pPr>
        <a:defRPr sz="1000" b="0" i="0" u="none" strike="noStrike" baseline="0">
          <a:solidFill>
            <a:srgbClr val="000000"/>
          </a:solidFill>
          <a:latin typeface="Calibri"/>
          <a:ea typeface="Calibri"/>
          <a:cs typeface="Calibri"/>
        </a:defRPr>
      </a:pPr>
      <a:endParaRPr lang="es-PR"/>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P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R" sz="1050" b="1" i="0" strike="noStrike">
                <a:solidFill>
                  <a:srgbClr val="000000"/>
                </a:solidFill>
                <a:latin typeface="Times New Roman"/>
                <a:cs typeface="Times New Roman"/>
              </a:rPr>
              <a:t>EGRESOS POR RAZON A LAS</a:t>
            </a:r>
          </a:p>
          <a:p>
            <a:pPr>
              <a:defRPr sz="1000" b="0" i="0" u="none" strike="noStrike" baseline="0">
                <a:solidFill>
                  <a:srgbClr val="000000"/>
                </a:solidFill>
                <a:latin typeface="Calibri"/>
                <a:ea typeface="Calibri"/>
                <a:cs typeface="Calibri"/>
              </a:defRPr>
            </a:pPr>
            <a:r>
              <a:rPr lang="es-PR" sz="1050" b="1" i="0" strike="noStrike">
                <a:solidFill>
                  <a:srgbClr val="000000"/>
                </a:solidFill>
                <a:latin typeface="Times New Roman"/>
                <a:cs typeface="Times New Roman"/>
              </a:rPr>
              <a:t> INSTITUCIONES CORRECCIONALES DE MUJERES</a:t>
            </a:r>
          </a:p>
          <a:p>
            <a:pPr>
              <a:defRPr sz="1000" b="0" i="0" u="none" strike="noStrike" baseline="0">
                <a:solidFill>
                  <a:srgbClr val="000000"/>
                </a:solidFill>
                <a:latin typeface="Calibri"/>
                <a:ea typeface="Calibri"/>
                <a:cs typeface="Calibri"/>
              </a:defRPr>
            </a:pPr>
            <a:r>
              <a:rPr lang="es-PR" sz="1050" b="1" i="0" strike="noStrike">
                <a:solidFill>
                  <a:srgbClr val="000000"/>
                </a:solidFill>
                <a:latin typeface="Times New Roman"/>
                <a:cs typeface="Times New Roman"/>
              </a:rPr>
              <a:t> AÑO FISCAL 2012-2013</a:t>
            </a:r>
          </a:p>
          <a:p>
            <a:pPr>
              <a:defRPr sz="1000" b="0" i="0" u="none" strike="noStrike" baseline="0">
                <a:solidFill>
                  <a:srgbClr val="000000"/>
                </a:solidFill>
                <a:latin typeface="Calibri"/>
                <a:ea typeface="Calibri"/>
                <a:cs typeface="Calibri"/>
              </a:defRPr>
            </a:pPr>
            <a:endParaRPr lang="es-PR" sz="1050" b="1" i="0" strike="noStrike">
              <a:solidFill>
                <a:srgbClr val="000000"/>
              </a:solidFill>
              <a:latin typeface="Times New Roman"/>
              <a:cs typeface="Times New Roman"/>
            </a:endParaRPr>
          </a:p>
        </c:rich>
      </c:tx>
      <c:layout>
        <c:manualLayout>
          <c:xMode val="edge"/>
          <c:yMode val="edge"/>
          <c:x val="0.64873036316102017"/>
          <c:y val="3.9253869988341718E-2"/>
        </c:manualLayout>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8.5707757373294641E-2"/>
          <c:y val="0.28270325185996431"/>
          <c:w val="0.71781229308825123"/>
          <c:h val="0.60287984852503285"/>
        </c:manualLayout>
      </c:layout>
      <c:pie3DChart>
        <c:varyColors val="1"/>
        <c:ser>
          <c:idx val="0"/>
          <c:order val="0"/>
          <c:explosion val="8"/>
          <c:dLbls>
            <c:dLbl>
              <c:idx val="0"/>
              <c:layout>
                <c:manualLayout>
                  <c:x val="-4.6492428603682238E-2"/>
                  <c:y val="-0.13070364142887758"/>
                </c:manualLayout>
              </c:layout>
              <c:dLblPos val="bestFit"/>
              <c:showLegendKey val="0"/>
              <c:showVal val="0"/>
              <c:showCatName val="1"/>
              <c:showSerName val="0"/>
              <c:showPercent val="1"/>
              <c:showBubbleSize val="0"/>
            </c:dLbl>
            <c:dLbl>
              <c:idx val="3"/>
              <c:layout>
                <c:manualLayout>
                  <c:x val="7.7075173004177794E-2"/>
                  <c:y val="2.8213027978386492E-3"/>
                </c:manualLayout>
              </c:layout>
              <c:dLblPos val="bestFit"/>
              <c:showLegendKey val="0"/>
              <c:showVal val="0"/>
              <c:showCatName val="1"/>
              <c:showSerName val="0"/>
              <c:showPercent val="1"/>
              <c:showBubbleSize val="0"/>
            </c:dLbl>
            <c:dLbl>
              <c:idx val="4"/>
              <c:layout>
                <c:manualLayout>
                  <c:x val="4.2894490083016906E-2"/>
                  <c:y val="3.1290118026453623E-2"/>
                </c:manualLayout>
              </c:layout>
              <c:dLblPos val="bestFit"/>
              <c:showLegendKey val="0"/>
              <c:showVal val="0"/>
              <c:showCatName val="1"/>
              <c:showSerName val="0"/>
              <c:showPercent val="1"/>
              <c:showBubbleSize val="0"/>
            </c:dLbl>
            <c:dLbl>
              <c:idx val="5"/>
              <c:layout>
                <c:manualLayout>
                  <c:x val="3.7774253803289207E-2"/>
                  <c:y val="1.3445900104888065E-2"/>
                </c:manualLayout>
              </c:layout>
              <c:dLblPos val="bestFit"/>
              <c:showLegendKey val="0"/>
              <c:showVal val="0"/>
              <c:showCatName val="1"/>
              <c:showSerName val="0"/>
              <c:showPercent val="1"/>
              <c:showBubbleSize val="0"/>
            </c:dLbl>
            <c:dLbl>
              <c:idx val="6"/>
              <c:layout>
                <c:manualLayout>
                  <c:x val="5.3243359569042368E-3"/>
                  <c:y val="1.659361616573241E-4"/>
                </c:manualLayout>
              </c:layout>
              <c:dLblPos val="bestFit"/>
              <c:showLegendKey val="0"/>
              <c:showVal val="0"/>
              <c:showCatName val="1"/>
              <c:showSerName val="0"/>
              <c:showPercent val="1"/>
              <c:showBubbleSize val="0"/>
            </c:dLbl>
            <c:dLbl>
              <c:idx val="7"/>
              <c:layout>
                <c:manualLayout>
                  <c:x val="-4.8776729302738943E-2"/>
                  <c:y val="3.1970349060427734E-2"/>
                </c:manualLayout>
              </c:layout>
              <c:dLblPos val="bestFit"/>
              <c:showLegendKey val="0"/>
              <c:showVal val="0"/>
              <c:showCatName val="1"/>
              <c:showSerName val="0"/>
              <c:showPercent val="1"/>
              <c:showBubbleSize val="0"/>
            </c:dLbl>
            <c:dLbl>
              <c:idx val="8"/>
              <c:layout>
                <c:manualLayout>
                  <c:x val="-4.8589079877486278E-2"/>
                  <c:y val="4.071399291285889E-2"/>
                </c:manualLayout>
              </c:layout>
              <c:dLblPos val="bestFit"/>
              <c:showLegendKey val="0"/>
              <c:showVal val="0"/>
              <c:showCatName val="1"/>
              <c:showSerName val="0"/>
              <c:showPercent val="1"/>
              <c:showBubbleSize val="0"/>
            </c:dLbl>
            <c:dLbl>
              <c:idx val="9"/>
              <c:layout>
                <c:manualLayout>
                  <c:x val="-0.16402794784767796"/>
                  <c:y val="-1.1824810191338552E-2"/>
                </c:manualLayout>
              </c:layout>
              <c:dLblPos val="bestFit"/>
              <c:showLegendKey val="0"/>
              <c:showVal val="0"/>
              <c:showCatName val="1"/>
              <c:showSerName val="0"/>
              <c:showPercent val="1"/>
              <c:showBubbleSize val="0"/>
            </c:dLbl>
            <c:dLbl>
              <c:idx val="10"/>
              <c:layout>
                <c:manualLayout>
                  <c:x val="-0.11238983331882522"/>
                  <c:y val="-6.5211481790317133E-2"/>
                </c:manualLayout>
              </c:layout>
              <c:dLblPos val="bestFit"/>
              <c:showLegendKey val="0"/>
              <c:showVal val="0"/>
              <c:showCatName val="1"/>
              <c:showSerName val="0"/>
              <c:showPercent val="1"/>
              <c:showBubbleSize val="0"/>
            </c:dLbl>
            <c:txPr>
              <a:bodyPr/>
              <a:lstStyle/>
              <a:p>
                <a:pPr>
                  <a:defRPr sz="1000" b="0" i="0" u="none" strike="noStrike" baseline="0">
                    <a:solidFill>
                      <a:srgbClr val="000000"/>
                    </a:solidFill>
                    <a:latin typeface="Calibri"/>
                    <a:ea typeface="Calibri"/>
                    <a:cs typeface="Calibri"/>
                  </a:defRPr>
                </a:pPr>
                <a:endParaRPr lang="es-PR"/>
              </a:p>
            </c:txPr>
            <c:showLegendKey val="0"/>
            <c:showVal val="0"/>
            <c:showCatName val="1"/>
            <c:showSerName val="0"/>
            <c:showPercent val="1"/>
            <c:showBubbleSize val="0"/>
            <c:showLeaderLines val="1"/>
          </c:dLbls>
          <c:cat>
            <c:strRef>
              <c:f>'INGRESO Y EGRESO INST.  MUJERES'!$A$88:$A$98</c:f>
              <c:strCache>
                <c:ptCount val="11"/>
                <c:pt idx="0">
                  <c:v>MULTA</c:v>
                </c:pt>
                <c:pt idx="1">
                  <c:v>L.B.P.</c:v>
                </c:pt>
                <c:pt idx="2">
                  <c:v>L.A.P.</c:v>
                </c:pt>
                <c:pt idx="3">
                  <c:v>TRASLADO</c:v>
                </c:pt>
                <c:pt idx="4">
                  <c:v>TRANSITO</c:v>
                </c:pt>
                <c:pt idx="5">
                  <c:v>FIANZA</c:v>
                </c:pt>
                <c:pt idx="6">
                  <c:v>CUMPLIDO</c:v>
                </c:pt>
                <c:pt idx="7">
                  <c:v>FUGA</c:v>
                </c:pt>
                <c:pt idx="8">
                  <c:v>ORDEN TRIBUNAL</c:v>
                </c:pt>
                <c:pt idx="9">
                  <c:v>MUERTE</c:v>
                </c:pt>
                <c:pt idx="10">
                  <c:v>OTROS</c:v>
                </c:pt>
              </c:strCache>
            </c:strRef>
          </c:cat>
          <c:val>
            <c:numRef>
              <c:f>'INGRESO Y EGRESO INST.  MUJERES'!$B$88:$B$98</c:f>
              <c:numCache>
                <c:formatCode>#,##0</c:formatCode>
                <c:ptCount val="11"/>
                <c:pt idx="0">
                  <c:v>1</c:v>
                </c:pt>
                <c:pt idx="1">
                  <c:v>0</c:v>
                </c:pt>
                <c:pt idx="2">
                  <c:v>0</c:v>
                </c:pt>
                <c:pt idx="3">
                  <c:v>15</c:v>
                </c:pt>
                <c:pt idx="4">
                  <c:v>64</c:v>
                </c:pt>
                <c:pt idx="5">
                  <c:v>77</c:v>
                </c:pt>
                <c:pt idx="6">
                  <c:v>55</c:v>
                </c:pt>
                <c:pt idx="7">
                  <c:v>0</c:v>
                </c:pt>
                <c:pt idx="8">
                  <c:v>101</c:v>
                </c:pt>
                <c:pt idx="9">
                  <c:v>0</c:v>
                </c:pt>
                <c:pt idx="10">
                  <c:v>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chemeClr val="bg1"/>
    </a:solidFill>
    <a:ln>
      <a:solidFill>
        <a:schemeClr val="tx1"/>
      </a:solidFill>
    </a:ln>
    <a:effectLst>
      <a:outerShdw blurRad="50800" dist="50800" dir="5400000" algn="ctr" rotWithShape="0">
        <a:schemeClr val="tx1"/>
      </a:outerShdw>
    </a:effectLst>
  </c:spPr>
  <c:txPr>
    <a:bodyPr/>
    <a:lstStyle/>
    <a:p>
      <a:pPr>
        <a:defRPr sz="1000" b="0" i="0" u="none" strike="noStrike" baseline="0">
          <a:solidFill>
            <a:srgbClr val="000000"/>
          </a:solidFill>
          <a:latin typeface="Calibri"/>
          <a:ea typeface="Calibri"/>
          <a:cs typeface="Calibri"/>
        </a:defRPr>
      </a:pPr>
      <a:endParaRPr lang="es-PR"/>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38100</xdr:rowOff>
    </xdr:from>
    <xdr:to>
      <xdr:col>16</xdr:col>
      <xdr:colOff>390525</xdr:colOff>
      <xdr:row>51</xdr:row>
      <xdr:rowOff>228600</xdr:rowOff>
    </xdr:to>
    <xdr:graphicFrame macro="">
      <xdr:nvGraphicFramePr>
        <xdr:cNvPr id="2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53</xdr:row>
      <xdr:rowOff>133350</xdr:rowOff>
    </xdr:from>
    <xdr:to>
      <xdr:col>16</xdr:col>
      <xdr:colOff>504825</xdr:colOff>
      <xdr:row>77</xdr:row>
      <xdr:rowOff>152400</xdr:rowOff>
    </xdr:to>
    <xdr:graphicFrame macro="">
      <xdr:nvGraphicFramePr>
        <xdr:cNvPr id="20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81</xdr:row>
      <xdr:rowOff>0</xdr:rowOff>
    </xdr:from>
    <xdr:to>
      <xdr:col>16</xdr:col>
      <xdr:colOff>457200</xdr:colOff>
      <xdr:row>105</xdr:row>
      <xdr:rowOff>85725</xdr:rowOff>
    </xdr:to>
    <xdr:graphicFrame macro="">
      <xdr:nvGraphicFramePr>
        <xdr:cNvPr id="2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219075</xdr:rowOff>
    </xdr:from>
    <xdr:to>
      <xdr:col>16</xdr:col>
      <xdr:colOff>333375</xdr:colOff>
      <xdr:row>45</xdr:row>
      <xdr:rowOff>238125</xdr:rowOff>
    </xdr:to>
    <xdr:graphicFrame macro="">
      <xdr:nvGraphicFramePr>
        <xdr:cNvPr id="1049"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48</xdr:row>
      <xdr:rowOff>28575</xdr:rowOff>
    </xdr:from>
    <xdr:to>
      <xdr:col>16</xdr:col>
      <xdr:colOff>352425</xdr:colOff>
      <xdr:row>70</xdr:row>
      <xdr:rowOff>76200</xdr:rowOff>
    </xdr:to>
    <xdr:graphicFrame macro="">
      <xdr:nvGraphicFramePr>
        <xdr:cNvPr id="1050"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72</xdr:row>
      <xdr:rowOff>47625</xdr:rowOff>
    </xdr:from>
    <xdr:to>
      <xdr:col>16</xdr:col>
      <xdr:colOff>381000</xdr:colOff>
      <xdr:row>97</xdr:row>
      <xdr:rowOff>9525</xdr:rowOff>
    </xdr:to>
    <xdr:graphicFrame macro="">
      <xdr:nvGraphicFramePr>
        <xdr:cNvPr id="1051"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carrasquillo/AppData/Local/Microsoft/Windows/Temporary%20Internet%20Files/Content.Outlook/K647BW76/INFORME%20-JULIO-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carrasquillo/AppData/Local/Microsoft/Windows/Temporary%20Internet%20Files/Content.Outlook/K647BW76/MES%20DE%20AGOSTO%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gonzalez/AppData/Local/Microsoft/Windows/Temporary%20Internet%20Files/Content.Outlook/4SYBA2DV/MES%20DE%20SEPTIEMBRE%202012%20%20RESUM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idania.rodriguez/AppData/Local/Microsoft/Windows/Temporary%20Internet%20Files/Content.Outlook/QENDPAV0/MES%20DE%20OCTUBRE%202012%20INGRESOS%20Y%20EGR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3000"/>
      <sheetName val="ORIGINAL INGRESOS Y EGRESOS"/>
      <sheetName val="CODIFICACION INST."/>
    </sheetNames>
    <sheetDataSet>
      <sheetData sheetId="0"/>
      <sheetData sheetId="1"/>
      <sheetData sheetId="2"/>
      <sheetData sheetId="3"/>
      <sheetData sheetId="4">
        <row r="1301">
          <cell r="AJ1301">
            <v>949</v>
          </cell>
          <cell r="AN1301">
            <v>0</v>
          </cell>
          <cell r="BB1301">
            <v>57</v>
          </cell>
        </row>
        <row r="1302">
          <cell r="AJ1302">
            <v>118</v>
          </cell>
          <cell r="AN1302">
            <v>0</v>
          </cell>
          <cell r="BB1302">
            <v>7</v>
          </cell>
        </row>
        <row r="1303">
          <cell r="AJ1303">
            <v>0</v>
          </cell>
          <cell r="AN1303">
            <v>0</v>
          </cell>
          <cell r="BB1303">
            <v>0</v>
          </cell>
        </row>
        <row r="1304">
          <cell r="AJ1304">
            <v>0</v>
          </cell>
          <cell r="AN1304">
            <v>0</v>
          </cell>
          <cell r="BB1304">
            <v>0</v>
          </cell>
        </row>
        <row r="1305">
          <cell r="AJ1305">
            <v>107</v>
          </cell>
          <cell r="AN1305">
            <v>0</v>
          </cell>
          <cell r="BB1305">
            <v>0</v>
          </cell>
        </row>
        <row r="1306">
          <cell r="AJ1306">
            <v>874</v>
          </cell>
          <cell r="AN1306">
            <v>0</v>
          </cell>
          <cell r="BB1306">
            <v>0</v>
          </cell>
        </row>
        <row r="1307">
          <cell r="AJ1307">
            <v>381</v>
          </cell>
          <cell r="AN1307">
            <v>0</v>
          </cell>
          <cell r="BB1307">
            <v>16</v>
          </cell>
        </row>
        <row r="1309">
          <cell r="AJ1309">
            <v>2</v>
          </cell>
          <cell r="AN1309">
            <v>0</v>
          </cell>
          <cell r="BB1309">
            <v>1</v>
          </cell>
        </row>
        <row r="1310">
          <cell r="AJ1310">
            <v>11</v>
          </cell>
          <cell r="AN1310">
            <v>0</v>
          </cell>
          <cell r="BB1310">
            <v>0</v>
          </cell>
        </row>
        <row r="1311">
          <cell r="AJ1311">
            <v>6</v>
          </cell>
          <cell r="AN1311">
            <v>0</v>
          </cell>
          <cell r="BB1311">
            <v>0</v>
          </cell>
        </row>
        <row r="1312">
          <cell r="AJ1312">
            <v>1140</v>
          </cell>
          <cell r="AN1312">
            <v>0</v>
          </cell>
          <cell r="BB1312">
            <v>2</v>
          </cell>
        </row>
        <row r="1313">
          <cell r="AJ1313">
            <v>346</v>
          </cell>
          <cell r="AN1313">
            <v>0</v>
          </cell>
          <cell r="BB1313">
            <v>16</v>
          </cell>
        </row>
        <row r="1314">
          <cell r="AJ1314">
            <v>195</v>
          </cell>
          <cell r="AN1314">
            <v>0</v>
          </cell>
          <cell r="BB1314">
            <v>16</v>
          </cell>
        </row>
        <row r="1315">
          <cell r="AJ1315">
            <v>297</v>
          </cell>
          <cell r="AN1315">
            <v>0</v>
          </cell>
          <cell r="BB1315">
            <v>17</v>
          </cell>
        </row>
        <row r="1317">
          <cell r="AJ1317">
            <v>464</v>
          </cell>
          <cell r="AN1317">
            <v>0</v>
          </cell>
          <cell r="BB1317">
            <v>46</v>
          </cell>
        </row>
        <row r="1319">
          <cell r="AJ1319">
            <v>58</v>
          </cell>
          <cell r="AN1319">
            <v>0</v>
          </cell>
          <cell r="BB1319">
            <v>0</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3000"/>
      <sheetName val="ORIGINAL INGRESOS Y EGRESOS"/>
      <sheetName val="CODIFICACION INST."/>
      <sheetName val="DIAS"/>
    </sheetNames>
    <sheetDataSet>
      <sheetData sheetId="0"/>
      <sheetData sheetId="1"/>
      <sheetData sheetId="2"/>
      <sheetData sheetId="3"/>
      <sheetData sheetId="4">
        <row r="1301">
          <cell r="AJ1301">
            <v>1227</v>
          </cell>
          <cell r="AN1301">
            <v>0</v>
          </cell>
          <cell r="BB1301">
            <v>72</v>
          </cell>
        </row>
        <row r="1302">
          <cell r="AJ1302">
            <v>246</v>
          </cell>
          <cell r="AN1302">
            <v>0</v>
          </cell>
          <cell r="BB1302">
            <v>8</v>
          </cell>
        </row>
        <row r="1303">
          <cell r="AJ1303">
            <v>4</v>
          </cell>
          <cell r="AN1303">
            <v>0</v>
          </cell>
          <cell r="BB1303">
            <v>0</v>
          </cell>
        </row>
        <row r="1304">
          <cell r="AJ1304">
            <v>1</v>
          </cell>
          <cell r="AN1304">
            <v>0</v>
          </cell>
          <cell r="BB1304">
            <v>0</v>
          </cell>
        </row>
        <row r="1305">
          <cell r="AJ1305">
            <v>89</v>
          </cell>
          <cell r="AN1305">
            <v>0</v>
          </cell>
          <cell r="BB1305">
            <v>0</v>
          </cell>
        </row>
        <row r="1306">
          <cell r="AJ1306">
            <v>1018</v>
          </cell>
          <cell r="AN1306">
            <v>0</v>
          </cell>
          <cell r="BB1306">
            <v>0</v>
          </cell>
        </row>
        <row r="1307">
          <cell r="AJ1307">
            <v>395</v>
          </cell>
          <cell r="AN1307">
            <v>0</v>
          </cell>
          <cell r="BB1307">
            <v>16</v>
          </cell>
        </row>
        <row r="1309">
          <cell r="AJ1309">
            <v>1</v>
          </cell>
          <cell r="AN1309">
            <v>0</v>
          </cell>
          <cell r="BB1309">
            <v>0</v>
          </cell>
        </row>
        <row r="1310">
          <cell r="AJ1310">
            <v>5</v>
          </cell>
          <cell r="AN1310">
            <v>0</v>
          </cell>
          <cell r="BB1310">
            <v>0</v>
          </cell>
        </row>
        <row r="1311">
          <cell r="AJ1311">
            <v>10</v>
          </cell>
          <cell r="AN1311">
            <v>0</v>
          </cell>
          <cell r="BB1311">
            <v>0</v>
          </cell>
        </row>
        <row r="1312">
          <cell r="AJ1312">
            <v>1403</v>
          </cell>
          <cell r="AN1312">
            <v>0</v>
          </cell>
          <cell r="BB1312">
            <v>7</v>
          </cell>
        </row>
        <row r="1313">
          <cell r="AJ1313">
            <v>314</v>
          </cell>
          <cell r="AN1313">
            <v>0</v>
          </cell>
          <cell r="BB1313">
            <v>15</v>
          </cell>
        </row>
        <row r="1314">
          <cell r="AJ1314">
            <v>240</v>
          </cell>
          <cell r="AN1314">
            <v>0</v>
          </cell>
          <cell r="BB1314">
            <v>20</v>
          </cell>
        </row>
        <row r="1315">
          <cell r="AJ1315">
            <v>300</v>
          </cell>
          <cell r="AN1315">
            <v>0</v>
          </cell>
          <cell r="BB1315">
            <v>19</v>
          </cell>
        </row>
        <row r="1317">
          <cell r="AJ1317">
            <v>454</v>
          </cell>
          <cell r="AN1317">
            <v>0</v>
          </cell>
          <cell r="BB1317">
            <v>23</v>
          </cell>
        </row>
        <row r="1319">
          <cell r="AJ1319">
            <v>30</v>
          </cell>
          <cell r="AN1319">
            <v>0</v>
          </cell>
          <cell r="BB1319">
            <v>0</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3000"/>
      <sheetName val="ORIGINAL INGRESOS Y EGRESOS"/>
      <sheetName val="CODIFICACION INST."/>
      <sheetName val="DIAS"/>
    </sheetNames>
    <sheetDataSet>
      <sheetData sheetId="0"/>
      <sheetData sheetId="1"/>
      <sheetData sheetId="2"/>
      <sheetData sheetId="3"/>
      <sheetData sheetId="4">
        <row r="1301">
          <cell r="AJ1301">
            <v>760</v>
          </cell>
          <cell r="AN1301">
            <v>0</v>
          </cell>
          <cell r="BB1301">
            <v>68</v>
          </cell>
        </row>
        <row r="1302">
          <cell r="AJ1302">
            <v>162</v>
          </cell>
          <cell r="AN1302">
            <v>0</v>
          </cell>
          <cell r="BB1302">
            <v>7</v>
          </cell>
        </row>
        <row r="1303">
          <cell r="AJ1303">
            <v>4</v>
          </cell>
          <cell r="AN1303">
            <v>0</v>
          </cell>
          <cell r="BB1303">
            <v>0</v>
          </cell>
        </row>
        <row r="1304">
          <cell r="AJ1304">
            <v>5</v>
          </cell>
          <cell r="AN1304">
            <v>0</v>
          </cell>
          <cell r="BB1304">
            <v>0</v>
          </cell>
        </row>
        <row r="1305">
          <cell r="AJ1305">
            <v>135</v>
          </cell>
          <cell r="AN1305">
            <v>0</v>
          </cell>
          <cell r="BB1305">
            <v>0</v>
          </cell>
        </row>
        <row r="1306">
          <cell r="AJ1306">
            <v>987</v>
          </cell>
          <cell r="AN1306">
            <v>0</v>
          </cell>
          <cell r="BB1306">
            <v>0</v>
          </cell>
        </row>
        <row r="1307">
          <cell r="AJ1307">
            <v>296</v>
          </cell>
          <cell r="AN1307">
            <v>0</v>
          </cell>
          <cell r="BB1307">
            <v>14</v>
          </cell>
        </row>
        <row r="1309">
          <cell r="AJ1309">
            <v>0</v>
          </cell>
          <cell r="AN1309">
            <v>0</v>
          </cell>
          <cell r="BB1309">
            <v>0</v>
          </cell>
        </row>
        <row r="1310">
          <cell r="AJ1310">
            <v>13</v>
          </cell>
          <cell r="AN1310">
            <v>0</v>
          </cell>
          <cell r="BB1310">
            <v>0</v>
          </cell>
        </row>
        <row r="1311">
          <cell r="AJ1311">
            <v>5</v>
          </cell>
          <cell r="AN1311">
            <v>0</v>
          </cell>
          <cell r="BB1311">
            <v>0</v>
          </cell>
        </row>
        <row r="1312">
          <cell r="AJ1312">
            <v>1059</v>
          </cell>
          <cell r="AN1312">
            <v>0</v>
          </cell>
          <cell r="BB1312">
            <v>6</v>
          </cell>
        </row>
        <row r="1313">
          <cell r="AJ1313">
            <v>263</v>
          </cell>
          <cell r="AN1313">
            <v>0</v>
          </cell>
          <cell r="BB1313">
            <v>21</v>
          </cell>
        </row>
        <row r="1314">
          <cell r="AJ1314">
            <v>176</v>
          </cell>
          <cell r="AN1314">
            <v>0</v>
          </cell>
          <cell r="BB1314">
            <v>22</v>
          </cell>
        </row>
        <row r="1315">
          <cell r="AJ1315">
            <v>236</v>
          </cell>
          <cell r="AN1315">
            <v>0</v>
          </cell>
          <cell r="BB1315">
            <v>5</v>
          </cell>
        </row>
        <row r="1317">
          <cell r="AJ1317">
            <v>408</v>
          </cell>
          <cell r="AN1317">
            <v>0</v>
          </cell>
          <cell r="BB1317">
            <v>15</v>
          </cell>
        </row>
        <row r="1319">
          <cell r="AJ1319">
            <v>44</v>
          </cell>
          <cell r="AN1319">
            <v>0</v>
          </cell>
          <cell r="BB1319">
            <v>0</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3000"/>
      <sheetName val="ORIGINAL INGRESOS Y EGRESOS"/>
      <sheetName val="CODIFICACION INST."/>
      <sheetName val="Sheet1"/>
    </sheetNames>
    <sheetDataSet>
      <sheetData sheetId="0"/>
      <sheetData sheetId="1"/>
      <sheetData sheetId="2"/>
      <sheetData sheetId="3"/>
      <sheetData sheetId="4">
        <row r="1300">
          <cell r="AN1300">
            <v>0</v>
          </cell>
          <cell r="BB1300">
            <v>0</v>
          </cell>
        </row>
        <row r="1301">
          <cell r="AJ1301">
            <v>1140</v>
          </cell>
          <cell r="AN1301">
            <v>0</v>
          </cell>
          <cell r="BB1301">
            <v>34</v>
          </cell>
        </row>
        <row r="1302">
          <cell r="AJ1302">
            <v>282</v>
          </cell>
          <cell r="AN1302">
            <v>0</v>
          </cell>
          <cell r="BB1302">
            <v>3</v>
          </cell>
        </row>
        <row r="1303">
          <cell r="AJ1303">
            <v>4</v>
          </cell>
          <cell r="AN1303">
            <v>0</v>
          </cell>
          <cell r="BB1303">
            <v>0</v>
          </cell>
        </row>
        <row r="1304">
          <cell r="AJ1304">
            <v>1</v>
          </cell>
          <cell r="AN1304">
            <v>0</v>
          </cell>
          <cell r="BB1304">
            <v>0</v>
          </cell>
        </row>
        <row r="1305">
          <cell r="AJ1305">
            <v>128</v>
          </cell>
          <cell r="AN1305">
            <v>0</v>
          </cell>
          <cell r="BB1305">
            <v>0</v>
          </cell>
        </row>
        <row r="1306">
          <cell r="AJ1306">
            <v>919</v>
          </cell>
          <cell r="AN1306">
            <v>0</v>
          </cell>
          <cell r="BB1306">
            <v>0</v>
          </cell>
        </row>
        <row r="1307">
          <cell r="AJ1307">
            <v>340</v>
          </cell>
          <cell r="AN1307">
            <v>0</v>
          </cell>
          <cell r="BB1307">
            <v>14</v>
          </cell>
        </row>
        <row r="1309">
          <cell r="AJ1309">
            <v>4</v>
          </cell>
          <cell r="AN1309">
            <v>0</v>
          </cell>
          <cell r="BB1309">
            <v>0</v>
          </cell>
        </row>
        <row r="1310">
          <cell r="AJ1310">
            <v>9</v>
          </cell>
          <cell r="AN1310">
            <v>0</v>
          </cell>
          <cell r="BB1310">
            <v>0</v>
          </cell>
        </row>
        <row r="1311">
          <cell r="AJ1311">
            <v>0</v>
          </cell>
          <cell r="AN1311">
            <v>0</v>
          </cell>
          <cell r="BB1311">
            <v>0</v>
          </cell>
        </row>
        <row r="1312">
          <cell r="AJ1312">
            <v>1539</v>
          </cell>
          <cell r="AN1312">
            <v>0</v>
          </cell>
          <cell r="BB1312">
            <v>0</v>
          </cell>
        </row>
        <row r="1313">
          <cell r="AJ1313">
            <v>273</v>
          </cell>
          <cell r="AN1313">
            <v>0</v>
          </cell>
          <cell r="BB1313">
            <v>12</v>
          </cell>
        </row>
        <row r="1314">
          <cell r="AJ1314">
            <v>212</v>
          </cell>
          <cell r="AN1314">
            <v>0</v>
          </cell>
          <cell r="BB1314">
            <v>19</v>
          </cell>
        </row>
        <row r="1315">
          <cell r="AJ1315">
            <v>271</v>
          </cell>
          <cell r="AN1315">
            <v>0</v>
          </cell>
          <cell r="BB1315">
            <v>14</v>
          </cell>
        </row>
        <row r="1316">
          <cell r="AJ1316">
            <v>0</v>
          </cell>
          <cell r="AN1316">
            <v>0</v>
          </cell>
          <cell r="BB1316">
            <v>0</v>
          </cell>
        </row>
        <row r="1317">
          <cell r="AJ1317">
            <v>533</v>
          </cell>
          <cell r="AN1317">
            <v>0</v>
          </cell>
          <cell r="BB1317">
            <v>17</v>
          </cell>
        </row>
        <row r="1318">
          <cell r="AN1318">
            <v>0</v>
          </cell>
          <cell r="BB1318">
            <v>0</v>
          </cell>
        </row>
        <row r="1319">
          <cell r="AJ1319">
            <v>47</v>
          </cell>
          <cell r="AN1319">
            <v>0</v>
          </cell>
          <cell r="BB1319">
            <v>1</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showRowColHeaders="0" showZeros="0" showOutlineSymbols="0" topLeftCell="B20546" zoomScaleNormal="83" zoomScaleSheetLayoutView="4" workbookViewId="0"/>
  </sheetViews>
  <sheetFormatPr defaultRowHeight="12.75" x14ac:dyDescent="0.2"/>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J106"/>
  <sheetViews>
    <sheetView tabSelected="1" zoomScale="80" zoomScaleNormal="80" workbookViewId="0">
      <selection activeCell="J27" sqref="J27"/>
    </sheetView>
  </sheetViews>
  <sheetFormatPr defaultRowHeight="12.75" x14ac:dyDescent="0.2"/>
  <cols>
    <col min="1" max="1" width="19.5703125" customWidth="1"/>
    <col min="2" max="2" width="8.5703125" customWidth="1"/>
    <col min="3" max="3" width="7.140625" customWidth="1"/>
    <col min="4" max="5" width="8.140625" customWidth="1"/>
    <col min="6" max="6" width="7.7109375" customWidth="1"/>
    <col min="7" max="7" width="7.85546875" customWidth="1"/>
    <col min="8" max="8" width="8" customWidth="1"/>
    <col min="9" max="9" width="8.5703125" customWidth="1"/>
    <col min="10" max="10" width="8.140625" customWidth="1"/>
    <col min="11" max="11" width="7.85546875" customWidth="1"/>
    <col min="12" max="12" width="8.140625" customWidth="1"/>
    <col min="13" max="13" width="9.85546875" customWidth="1"/>
    <col min="14" max="14" width="12.42578125" customWidth="1"/>
    <col min="15" max="15" width="9.5703125" customWidth="1"/>
    <col min="16" max="16" width="8.7109375" customWidth="1"/>
    <col min="17" max="17" width="8.85546875" customWidth="1"/>
    <col min="18" max="18" width="7.140625" customWidth="1"/>
    <col min="19" max="19" width="8.28515625" customWidth="1"/>
    <col min="20" max="33" width="0.7109375" hidden="1" customWidth="1"/>
    <col min="34" max="44" width="7.140625" customWidth="1"/>
  </cols>
  <sheetData>
    <row r="1" spans="1:244" ht="21" customHeight="1" x14ac:dyDescent="0.25">
      <c r="A1" s="20" t="s">
        <v>52</v>
      </c>
      <c r="B1" s="20"/>
      <c r="C1" s="20"/>
      <c r="D1" s="20"/>
      <c r="E1" s="20"/>
      <c r="F1" s="20"/>
      <c r="G1" s="20"/>
      <c r="H1" s="20"/>
      <c r="I1" s="20"/>
      <c r="J1" s="20"/>
      <c r="K1" s="20"/>
      <c r="L1" s="20"/>
      <c r="M1" s="20"/>
      <c r="N1" s="20"/>
      <c r="O1" s="20"/>
      <c r="P1" s="20"/>
      <c r="Q1" s="20"/>
      <c r="R1" s="16"/>
      <c r="S1" s="14"/>
      <c r="T1" s="14"/>
      <c r="V1" s="14"/>
      <c r="W1" s="14"/>
      <c r="X1" s="14"/>
      <c r="Y1" s="14"/>
      <c r="Z1" s="14"/>
      <c r="AA1" s="14"/>
      <c r="AB1" s="14"/>
      <c r="AC1" s="14"/>
    </row>
    <row r="2" spans="1:244" ht="21.75" customHeight="1" x14ac:dyDescent="0.25">
      <c r="A2" s="20" t="s">
        <v>48</v>
      </c>
      <c r="B2" s="20"/>
      <c r="C2" s="20"/>
      <c r="D2" s="20"/>
      <c r="E2" s="20"/>
      <c r="F2" s="20"/>
      <c r="G2" s="20"/>
      <c r="H2" s="20"/>
      <c r="I2" s="20"/>
      <c r="J2" s="20"/>
      <c r="K2" s="20"/>
      <c r="L2" s="20"/>
      <c r="M2" s="20"/>
      <c r="N2" s="20"/>
      <c r="O2" s="20"/>
      <c r="P2" s="20"/>
      <c r="Q2" s="20"/>
      <c r="R2" s="16"/>
      <c r="S2" s="14"/>
      <c r="T2" s="14"/>
      <c r="V2" s="14"/>
      <c r="W2" s="14"/>
      <c r="X2" s="14"/>
      <c r="Y2" s="14"/>
      <c r="Z2" s="14"/>
      <c r="AA2" s="14"/>
      <c r="AB2" s="14"/>
      <c r="AC2" s="14"/>
    </row>
    <row r="3" spans="1:244" ht="22.5" customHeight="1" x14ac:dyDescent="0.25">
      <c r="A3" s="13" t="s">
        <v>92</v>
      </c>
      <c r="B3" s="13"/>
      <c r="C3" s="13"/>
      <c r="D3" s="13"/>
      <c r="E3" s="13"/>
      <c r="F3" s="13"/>
      <c r="G3" s="13"/>
      <c r="H3" s="13"/>
      <c r="I3" s="13"/>
      <c r="J3" s="13"/>
      <c r="K3" s="13"/>
      <c r="L3" s="13"/>
      <c r="M3" s="13"/>
      <c r="N3" s="13"/>
      <c r="O3" s="13"/>
      <c r="P3" s="13"/>
      <c r="Q3" s="13"/>
      <c r="R3" s="6"/>
      <c r="S3" s="15"/>
      <c r="T3" s="20" t="s">
        <v>45</v>
      </c>
      <c r="U3" s="19"/>
      <c r="V3" s="19"/>
      <c r="W3" s="46"/>
      <c r="X3" s="46"/>
      <c r="Y3" s="46"/>
      <c r="Z3" s="46"/>
      <c r="AA3" s="46"/>
      <c r="AB3" s="46"/>
      <c r="AC3" s="46"/>
      <c r="AD3" s="46"/>
      <c r="AE3" s="46"/>
      <c r="AF3" s="19"/>
      <c r="AG3" s="19"/>
    </row>
    <row r="4" spans="1:244" ht="19.5" customHeight="1" thickBot="1" x14ac:dyDescent="0.3">
      <c r="A4" s="18"/>
      <c r="B4" s="18"/>
      <c r="C4" s="18"/>
      <c r="D4" s="18"/>
      <c r="E4" s="18"/>
      <c r="F4" s="18"/>
      <c r="G4" s="18"/>
      <c r="H4" s="18"/>
      <c r="I4" s="18"/>
      <c r="J4" s="18"/>
      <c r="K4" s="18"/>
      <c r="L4" s="18"/>
      <c r="M4" s="18"/>
      <c r="N4" s="18"/>
      <c r="O4" s="17"/>
      <c r="P4" s="17"/>
      <c r="Q4" s="17"/>
      <c r="R4" s="19"/>
      <c r="T4" s="13" t="s">
        <v>86</v>
      </c>
      <c r="U4" s="19"/>
      <c r="V4" s="19"/>
      <c r="W4" s="46"/>
      <c r="X4" s="46"/>
      <c r="Y4" s="46"/>
      <c r="Z4" s="46"/>
      <c r="AA4" s="46"/>
      <c r="AB4" s="46"/>
      <c r="AC4" s="46"/>
      <c r="AD4" s="46"/>
      <c r="AE4" s="46"/>
      <c r="AF4" s="19"/>
      <c r="AG4" s="19"/>
    </row>
    <row r="5" spans="1:244" ht="32.25" customHeight="1" thickBot="1" x14ac:dyDescent="0.3">
      <c r="A5" s="103"/>
      <c r="B5" s="105" t="s">
        <v>0</v>
      </c>
      <c r="C5" s="106" t="s">
        <v>1</v>
      </c>
      <c r="D5" s="106" t="s">
        <v>2</v>
      </c>
      <c r="E5" s="106" t="s">
        <v>3</v>
      </c>
      <c r="F5" s="106" t="s">
        <v>4</v>
      </c>
      <c r="G5" s="105" t="s">
        <v>5</v>
      </c>
      <c r="H5" s="105" t="s">
        <v>6</v>
      </c>
      <c r="I5" s="105" t="s">
        <v>7</v>
      </c>
      <c r="J5" s="105" t="s">
        <v>8</v>
      </c>
      <c r="K5" s="105" t="s">
        <v>9</v>
      </c>
      <c r="L5" s="105" t="s">
        <v>10</v>
      </c>
      <c r="M5" s="107" t="s">
        <v>11</v>
      </c>
      <c r="N5" s="108" t="s">
        <v>12</v>
      </c>
      <c r="O5" s="109" t="s">
        <v>13</v>
      </c>
      <c r="P5" s="105" t="s">
        <v>14</v>
      </c>
      <c r="Q5" s="110" t="s">
        <v>15</v>
      </c>
    </row>
    <row r="6" spans="1:244" ht="24.75" customHeight="1" thickTop="1" thickBot="1" x14ac:dyDescent="0.3">
      <c r="A6" s="104" t="s">
        <v>16</v>
      </c>
      <c r="B6" s="111">
        <f t="shared" ref="B6:G6" si="0">SUM(B7:B14)</f>
        <v>2429</v>
      </c>
      <c r="C6" s="111">
        <f t="shared" si="0"/>
        <v>2981</v>
      </c>
      <c r="D6" s="111">
        <f t="shared" si="0"/>
        <v>2353</v>
      </c>
      <c r="E6" s="111">
        <f t="shared" si="0"/>
        <v>2814</v>
      </c>
      <c r="F6" s="111">
        <f t="shared" si="0"/>
        <v>1528</v>
      </c>
      <c r="G6" s="111">
        <f t="shared" si="0"/>
        <v>0</v>
      </c>
      <c r="H6" s="111">
        <f t="shared" ref="H6:Q6" si="1">SUM(H7:H14)</f>
        <v>0</v>
      </c>
      <c r="I6" s="111">
        <f t="shared" si="1"/>
        <v>0</v>
      </c>
      <c r="J6" s="111">
        <f t="shared" si="1"/>
        <v>0</v>
      </c>
      <c r="K6" s="111">
        <f t="shared" si="1"/>
        <v>0</v>
      </c>
      <c r="L6" s="111">
        <f t="shared" si="1"/>
        <v>0</v>
      </c>
      <c r="M6" s="112">
        <f t="shared" si="1"/>
        <v>0</v>
      </c>
      <c r="N6" s="113">
        <f t="shared" si="1"/>
        <v>12105</v>
      </c>
      <c r="O6" s="114">
        <f t="shared" si="1"/>
        <v>2421</v>
      </c>
      <c r="P6" s="111">
        <f t="shared" si="1"/>
        <v>3071</v>
      </c>
      <c r="Q6" s="115">
        <f t="shared" si="1"/>
        <v>1508</v>
      </c>
      <c r="T6" s="28" t="s">
        <v>16</v>
      </c>
      <c r="U6" s="31" t="s">
        <v>12</v>
      </c>
      <c r="V6" s="29" t="s">
        <v>0</v>
      </c>
      <c r="W6" s="30" t="s">
        <v>1</v>
      </c>
      <c r="X6" s="30" t="s">
        <v>2</v>
      </c>
      <c r="Y6" s="30" t="s">
        <v>3</v>
      </c>
      <c r="Z6" s="30" t="s">
        <v>4</v>
      </c>
      <c r="AA6" s="29" t="s">
        <v>5</v>
      </c>
      <c r="AB6" s="29" t="s">
        <v>6</v>
      </c>
      <c r="AC6" s="29" t="s">
        <v>7</v>
      </c>
      <c r="AD6" s="29" t="s">
        <v>8</v>
      </c>
      <c r="AE6" s="29" t="s">
        <v>9</v>
      </c>
      <c r="AF6" s="29" t="s">
        <v>10</v>
      </c>
      <c r="AG6" s="31" t="s">
        <v>11</v>
      </c>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row>
    <row r="7" spans="1:244" ht="22.5" customHeight="1" thickTop="1" thickBot="1" x14ac:dyDescent="0.25">
      <c r="A7" s="10" t="s">
        <v>17</v>
      </c>
      <c r="B7" s="50">
        <v>0</v>
      </c>
      <c r="C7" s="50">
        <v>1</v>
      </c>
      <c r="D7" s="50">
        <v>4</v>
      </c>
      <c r="E7" s="50">
        <v>0</v>
      </c>
      <c r="F7" s="50">
        <v>0</v>
      </c>
      <c r="G7" s="50"/>
      <c r="H7" s="50"/>
      <c r="I7" s="50"/>
      <c r="J7" s="51"/>
      <c r="K7" s="56"/>
      <c r="L7" s="50"/>
      <c r="M7" s="52"/>
      <c r="N7" s="53">
        <f>SUM(B7:M7)</f>
        <v>5</v>
      </c>
      <c r="O7" s="54">
        <f>AVERAGE(B7:M7)</f>
        <v>1</v>
      </c>
      <c r="P7" s="50">
        <f>MAX(B7:M7)</f>
        <v>4</v>
      </c>
      <c r="Q7" s="55">
        <f>MIN(B7:M7)</f>
        <v>0</v>
      </c>
      <c r="T7" s="9" t="s">
        <v>12</v>
      </c>
      <c r="U7" s="35">
        <f>SUM(U8:U10)</f>
        <v>7235</v>
      </c>
      <c r="V7" s="35">
        <f>SUM(V8:V10)</f>
        <v>1448</v>
      </c>
      <c r="W7" s="35">
        <f t="shared" ref="W7:AG7" si="2">SUM(W8:W10)</f>
        <v>1873</v>
      </c>
      <c r="X7" s="35">
        <f t="shared" si="2"/>
        <v>1227</v>
      </c>
      <c r="Y7" s="35">
        <f t="shared" si="2"/>
        <v>1767</v>
      </c>
      <c r="Z7" s="35">
        <f t="shared" si="2"/>
        <v>920</v>
      </c>
      <c r="AA7" s="35">
        <f t="shared" si="2"/>
        <v>0</v>
      </c>
      <c r="AB7" s="35">
        <f t="shared" si="2"/>
        <v>0</v>
      </c>
      <c r="AC7" s="35">
        <f t="shared" si="2"/>
        <v>0</v>
      </c>
      <c r="AD7" s="35">
        <f t="shared" si="2"/>
        <v>0</v>
      </c>
      <c r="AE7" s="35">
        <f t="shared" si="2"/>
        <v>0</v>
      </c>
      <c r="AF7" s="35">
        <f t="shared" si="2"/>
        <v>0</v>
      </c>
      <c r="AG7" s="65">
        <f t="shared" si="2"/>
        <v>0</v>
      </c>
      <c r="AH7" s="21"/>
      <c r="AI7" s="21"/>
      <c r="AJ7" s="21"/>
      <c r="AK7" s="21"/>
      <c r="AL7" s="21"/>
      <c r="AM7" s="22"/>
      <c r="AN7" s="22"/>
      <c r="AO7" s="22"/>
      <c r="AP7" s="22"/>
      <c r="AQ7" s="22"/>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row>
    <row r="8" spans="1:244" ht="22.5" customHeight="1" thickTop="1" x14ac:dyDescent="0.2">
      <c r="A8" s="10" t="s">
        <v>18</v>
      </c>
      <c r="B8" s="50">
        <f>SUM('[1]ORIGINAL INGRESOS Y EGRESOS'!AJ1301)</f>
        <v>949</v>
      </c>
      <c r="C8" s="50">
        <f>SUM('[2]ORIGINAL INGRESOS Y EGRESOS'!AJ1301)</f>
        <v>1227</v>
      </c>
      <c r="D8" s="50">
        <f>SUM('[3]ORIGINAL INGRESOS Y EGRESOS'!AJ1301)</f>
        <v>760</v>
      </c>
      <c r="E8" s="50">
        <f>SUM('[4]ORIGINAL INGRESOS Y EGRESOS'!AJ1301)</f>
        <v>1140</v>
      </c>
      <c r="F8" s="50">
        <v>642</v>
      </c>
      <c r="G8" s="50"/>
      <c r="H8" s="50"/>
      <c r="I8" s="50"/>
      <c r="J8" s="50"/>
      <c r="K8" s="56"/>
      <c r="L8" s="50"/>
      <c r="M8" s="91"/>
      <c r="N8" s="57">
        <f>SUM(B8:M8)</f>
        <v>4718</v>
      </c>
      <c r="O8" s="58">
        <f>AVERAGE(B8:M8)</f>
        <v>943.6</v>
      </c>
      <c r="P8" s="50">
        <f>MAX(B8:M8)</f>
        <v>1227</v>
      </c>
      <c r="Q8" s="55">
        <f>MIN(B8:M8)</f>
        <v>642</v>
      </c>
      <c r="T8" s="32" t="s">
        <v>19</v>
      </c>
      <c r="U8" s="34">
        <f>SUM(V8:AG8)</f>
        <v>941</v>
      </c>
      <c r="V8" s="33">
        <f>SUM(B9)</f>
        <v>118</v>
      </c>
      <c r="W8" s="33">
        <f t="shared" ref="W8:AD8" si="3">SUM(C9)</f>
        <v>246</v>
      </c>
      <c r="X8" s="33">
        <f t="shared" si="3"/>
        <v>162</v>
      </c>
      <c r="Y8" s="33">
        <f t="shared" si="3"/>
        <v>282</v>
      </c>
      <c r="Z8" s="33">
        <f t="shared" si="3"/>
        <v>133</v>
      </c>
      <c r="AA8" s="33">
        <f t="shared" si="3"/>
        <v>0</v>
      </c>
      <c r="AB8" s="33">
        <f t="shared" si="3"/>
        <v>0</v>
      </c>
      <c r="AC8" s="33">
        <f t="shared" si="3"/>
        <v>0</v>
      </c>
      <c r="AD8" s="33">
        <f t="shared" si="3"/>
        <v>0</v>
      </c>
      <c r="AE8" s="33">
        <f>SUM(K9)</f>
        <v>0</v>
      </c>
      <c r="AF8" s="33">
        <f>SUM(L9)</f>
        <v>0</v>
      </c>
      <c r="AG8" s="34">
        <f>SUM(M9)</f>
        <v>0</v>
      </c>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row>
    <row r="9" spans="1:244" ht="22.5" customHeight="1" x14ac:dyDescent="0.2">
      <c r="A9" s="10" t="s">
        <v>19</v>
      </c>
      <c r="B9" s="50">
        <f>SUM('[1]ORIGINAL INGRESOS Y EGRESOS'!AJ1302)</f>
        <v>118</v>
      </c>
      <c r="C9" s="50">
        <f>SUM('[2]ORIGINAL INGRESOS Y EGRESOS'!AJ1302)</f>
        <v>246</v>
      </c>
      <c r="D9" s="50">
        <f>SUM('[3]ORIGINAL INGRESOS Y EGRESOS'!AJ1302)</f>
        <v>162</v>
      </c>
      <c r="E9" s="50">
        <f>SUM('[4]ORIGINAL INGRESOS Y EGRESOS'!AJ1302)</f>
        <v>282</v>
      </c>
      <c r="F9" s="50">
        <v>133</v>
      </c>
      <c r="G9" s="50"/>
      <c r="H9" s="50"/>
      <c r="I9" s="50"/>
      <c r="J9" s="50"/>
      <c r="K9" s="56"/>
      <c r="L9" s="50"/>
      <c r="M9" s="91"/>
      <c r="N9" s="57">
        <f t="shared" ref="N9:N14" si="4">SUM(B9:M9)</f>
        <v>941</v>
      </c>
      <c r="O9" s="58">
        <f t="shared" ref="O9:O14" si="5">AVERAGE(B9:M9)</f>
        <v>188.2</v>
      </c>
      <c r="P9" s="50">
        <f t="shared" ref="P9:P14" si="6">MAX(B9:M9)</f>
        <v>282</v>
      </c>
      <c r="Q9" s="55">
        <f t="shared" ref="Q9:Q14" si="7">MIN(B9:M9)</f>
        <v>118</v>
      </c>
      <c r="T9" s="10" t="s">
        <v>18</v>
      </c>
      <c r="U9" s="23">
        <f>SUM(V9:AG9)</f>
        <v>4718</v>
      </c>
      <c r="V9" s="4">
        <f>SUM(B8)</f>
        <v>949</v>
      </c>
      <c r="W9" s="4">
        <f t="shared" ref="W9:AD9" si="8">SUM(C8)</f>
        <v>1227</v>
      </c>
      <c r="X9" s="4">
        <f t="shared" si="8"/>
        <v>760</v>
      </c>
      <c r="Y9" s="4">
        <f t="shared" si="8"/>
        <v>1140</v>
      </c>
      <c r="Z9" s="4">
        <f t="shared" si="8"/>
        <v>642</v>
      </c>
      <c r="AA9" s="4">
        <f t="shared" si="8"/>
        <v>0</v>
      </c>
      <c r="AB9" s="4">
        <f t="shared" si="8"/>
        <v>0</v>
      </c>
      <c r="AC9" s="4">
        <f t="shared" si="8"/>
        <v>0</v>
      </c>
      <c r="AD9" s="4">
        <f t="shared" si="8"/>
        <v>0</v>
      </c>
      <c r="AE9" s="4">
        <f>SUM(K8)</f>
        <v>0</v>
      </c>
      <c r="AF9" s="4">
        <f>SUM(L8)</f>
        <v>0</v>
      </c>
      <c r="AG9" s="23">
        <f>SUM(M8)</f>
        <v>0</v>
      </c>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row>
    <row r="10" spans="1:244" ht="22.5" customHeight="1" x14ac:dyDescent="0.2">
      <c r="A10" s="10" t="s">
        <v>20</v>
      </c>
      <c r="B10" s="50">
        <f>SUM('[1]ORIGINAL INGRESOS Y EGRESOS'!AJ1303)</f>
        <v>0</v>
      </c>
      <c r="C10" s="50">
        <f>SUM('[2]ORIGINAL INGRESOS Y EGRESOS'!AJ1303)</f>
        <v>4</v>
      </c>
      <c r="D10" s="50">
        <f>SUM('[3]ORIGINAL INGRESOS Y EGRESOS'!AJ1303)</f>
        <v>4</v>
      </c>
      <c r="E10" s="50">
        <f>SUM('[4]ORIGINAL INGRESOS Y EGRESOS'!AJ1303)</f>
        <v>4</v>
      </c>
      <c r="F10" s="50">
        <v>5</v>
      </c>
      <c r="G10" s="50"/>
      <c r="H10" s="50"/>
      <c r="I10" s="50"/>
      <c r="J10" s="50"/>
      <c r="K10" s="56"/>
      <c r="L10" s="50"/>
      <c r="M10" s="91"/>
      <c r="N10" s="57">
        <f t="shared" si="4"/>
        <v>17</v>
      </c>
      <c r="O10" s="58">
        <f t="shared" si="5"/>
        <v>3.4</v>
      </c>
      <c r="P10" s="50">
        <f t="shared" si="6"/>
        <v>5</v>
      </c>
      <c r="Q10" s="55">
        <f t="shared" si="7"/>
        <v>0</v>
      </c>
      <c r="T10" s="10" t="s">
        <v>42</v>
      </c>
      <c r="U10" s="23">
        <f>SUM(V10:AG10)</f>
        <v>1576</v>
      </c>
      <c r="V10" s="4">
        <f>SUM(B14+B10+B11)</f>
        <v>381</v>
      </c>
      <c r="W10" s="4">
        <f t="shared" ref="W10:AF10" si="9">SUM(C14+C10+C11)</f>
        <v>400</v>
      </c>
      <c r="X10" s="4">
        <f t="shared" si="9"/>
        <v>305</v>
      </c>
      <c r="Y10" s="4">
        <f t="shared" si="9"/>
        <v>345</v>
      </c>
      <c r="Z10" s="4">
        <f t="shared" si="9"/>
        <v>145</v>
      </c>
      <c r="AA10" s="4">
        <f t="shared" si="9"/>
        <v>0</v>
      </c>
      <c r="AB10" s="4">
        <f t="shared" si="9"/>
        <v>0</v>
      </c>
      <c r="AC10" s="4">
        <f t="shared" si="9"/>
        <v>0</v>
      </c>
      <c r="AD10" s="4">
        <f t="shared" si="9"/>
        <v>0</v>
      </c>
      <c r="AE10" s="4">
        <f>SUM(K14+K10+K11)</f>
        <v>0</v>
      </c>
      <c r="AF10" s="4">
        <f t="shared" si="9"/>
        <v>0</v>
      </c>
      <c r="AG10" s="23">
        <f>SUM(M14+M10+M11)</f>
        <v>0</v>
      </c>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row>
    <row r="11" spans="1:244" ht="22.5" customHeight="1" x14ac:dyDescent="0.2">
      <c r="A11" s="10" t="s">
        <v>21</v>
      </c>
      <c r="B11" s="50">
        <f>SUM('[1]ORIGINAL INGRESOS Y EGRESOS'!AJ1304)</f>
        <v>0</v>
      </c>
      <c r="C11" s="50">
        <f>SUM('[2]ORIGINAL INGRESOS Y EGRESOS'!AJ1304)</f>
        <v>1</v>
      </c>
      <c r="D11" s="50">
        <f>SUM('[3]ORIGINAL INGRESOS Y EGRESOS'!AJ1304)</f>
        <v>5</v>
      </c>
      <c r="E11" s="50">
        <f>SUM('[4]ORIGINAL INGRESOS Y EGRESOS'!AJ1304)</f>
        <v>1</v>
      </c>
      <c r="F11" s="50">
        <v>0</v>
      </c>
      <c r="G11" s="50"/>
      <c r="H11" s="50"/>
      <c r="I11" s="50"/>
      <c r="J11" s="50"/>
      <c r="K11" s="56"/>
      <c r="L11" s="50"/>
      <c r="M11" s="91"/>
      <c r="N11" s="57">
        <f t="shared" si="4"/>
        <v>7</v>
      </c>
      <c r="O11" s="58">
        <f t="shared" si="5"/>
        <v>1.4</v>
      </c>
      <c r="P11" s="50">
        <f t="shared" si="6"/>
        <v>5</v>
      </c>
      <c r="Q11" s="55">
        <f t="shared" si="7"/>
        <v>0</v>
      </c>
      <c r="T11" s="24" t="s">
        <v>44</v>
      </c>
      <c r="U11" s="25"/>
      <c r="V11" s="1"/>
      <c r="W11" s="1"/>
      <c r="X11" s="1"/>
      <c r="Y11" s="1"/>
      <c r="Z11" s="1"/>
      <c r="AA11" s="1"/>
      <c r="AB11" s="1"/>
      <c r="AC11" s="1"/>
      <c r="AD11" s="1"/>
      <c r="AE11" s="1"/>
      <c r="AF11" s="1"/>
      <c r="AG11" s="2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row>
    <row r="12" spans="1:244" ht="22.5" customHeight="1" x14ac:dyDescent="0.2">
      <c r="A12" s="10" t="s">
        <v>22</v>
      </c>
      <c r="B12" s="50">
        <f>SUM('[1]ORIGINAL INGRESOS Y EGRESOS'!AJ1305)</f>
        <v>107</v>
      </c>
      <c r="C12" s="50">
        <f>SUM('[2]ORIGINAL INGRESOS Y EGRESOS'!AJ1305)</f>
        <v>89</v>
      </c>
      <c r="D12" s="50">
        <f>SUM('[3]ORIGINAL INGRESOS Y EGRESOS'!AJ1305)</f>
        <v>135</v>
      </c>
      <c r="E12" s="50">
        <f>SUM('[4]ORIGINAL INGRESOS Y EGRESOS'!AJ1305)</f>
        <v>128</v>
      </c>
      <c r="F12" s="50">
        <v>69</v>
      </c>
      <c r="G12" s="50"/>
      <c r="H12" s="50"/>
      <c r="I12" s="50"/>
      <c r="J12" s="50"/>
      <c r="K12" s="56"/>
      <c r="L12" s="50"/>
      <c r="M12" s="91"/>
      <c r="N12" s="57">
        <f t="shared" si="4"/>
        <v>528</v>
      </c>
      <c r="O12" s="58">
        <f t="shared" si="5"/>
        <v>105.6</v>
      </c>
      <c r="P12" s="50">
        <f t="shared" si="6"/>
        <v>135</v>
      </c>
      <c r="Q12" s="55">
        <f t="shared" si="7"/>
        <v>69</v>
      </c>
      <c r="T12" s="24" t="s">
        <v>49</v>
      </c>
      <c r="U12" s="25"/>
      <c r="V12" s="1"/>
      <c r="W12" s="1"/>
      <c r="X12" s="1"/>
      <c r="Y12" s="1"/>
      <c r="Z12" s="1"/>
      <c r="AA12" s="1"/>
      <c r="AB12" s="1"/>
      <c r="AC12" s="1"/>
      <c r="AD12" s="1"/>
      <c r="AE12" s="1"/>
      <c r="AF12" s="1"/>
      <c r="AG12" s="2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row>
    <row r="13" spans="1:244" ht="22.5" customHeight="1" x14ac:dyDescent="0.2">
      <c r="A13" s="10" t="s">
        <v>23</v>
      </c>
      <c r="B13" s="50">
        <f>SUM('[1]ORIGINAL INGRESOS Y EGRESOS'!AJ1306)</f>
        <v>874</v>
      </c>
      <c r="C13" s="50">
        <f>SUM('[2]ORIGINAL INGRESOS Y EGRESOS'!AJ1306)</f>
        <v>1018</v>
      </c>
      <c r="D13" s="50">
        <f>SUM('[3]ORIGINAL INGRESOS Y EGRESOS'!AJ1306)</f>
        <v>987</v>
      </c>
      <c r="E13" s="50">
        <f>SUM('[4]ORIGINAL INGRESOS Y EGRESOS'!AJ1306)</f>
        <v>919</v>
      </c>
      <c r="F13" s="50">
        <v>539</v>
      </c>
      <c r="G13" s="50"/>
      <c r="H13" s="50"/>
      <c r="I13" s="50"/>
      <c r="J13" s="50"/>
      <c r="K13" s="56"/>
      <c r="L13" s="50"/>
      <c r="M13" s="91"/>
      <c r="N13" s="57">
        <f>SUM(B13:M13)</f>
        <v>4337</v>
      </c>
      <c r="O13" s="58">
        <f t="shared" si="5"/>
        <v>867.4</v>
      </c>
      <c r="P13" s="50">
        <f t="shared" si="6"/>
        <v>1018</v>
      </c>
      <c r="Q13" s="55">
        <f t="shared" si="7"/>
        <v>539</v>
      </c>
      <c r="T13" s="10" t="s">
        <v>23</v>
      </c>
      <c r="U13" s="23">
        <f>SUM(V13:AG13)</f>
        <v>4337</v>
      </c>
      <c r="V13" s="4">
        <f t="shared" ref="V13:AG13" si="10">SUM(B13)</f>
        <v>874</v>
      </c>
      <c r="W13" s="4">
        <f t="shared" si="10"/>
        <v>1018</v>
      </c>
      <c r="X13" s="4">
        <f t="shared" si="10"/>
        <v>987</v>
      </c>
      <c r="Y13" s="4">
        <f t="shared" si="10"/>
        <v>919</v>
      </c>
      <c r="Z13" s="4">
        <f t="shared" si="10"/>
        <v>539</v>
      </c>
      <c r="AA13" s="4">
        <f t="shared" si="10"/>
        <v>0</v>
      </c>
      <c r="AB13" s="4">
        <f t="shared" si="10"/>
        <v>0</v>
      </c>
      <c r="AC13" s="4">
        <f t="shared" si="10"/>
        <v>0</v>
      </c>
      <c r="AD13" s="4">
        <f t="shared" si="10"/>
        <v>0</v>
      </c>
      <c r="AE13" s="4">
        <f t="shared" si="10"/>
        <v>0</v>
      </c>
      <c r="AF13" s="4">
        <f t="shared" si="10"/>
        <v>0</v>
      </c>
      <c r="AG13" s="23">
        <f t="shared" si="10"/>
        <v>0</v>
      </c>
    </row>
    <row r="14" spans="1:244" ht="22.5" customHeight="1" thickBot="1" x14ac:dyDescent="0.25">
      <c r="A14" s="10" t="s">
        <v>24</v>
      </c>
      <c r="B14" s="50">
        <f>SUM('[1]ORIGINAL INGRESOS Y EGRESOS'!AJ1307)</f>
        <v>381</v>
      </c>
      <c r="C14" s="50">
        <f>SUM('[2]ORIGINAL INGRESOS Y EGRESOS'!AJ1307)</f>
        <v>395</v>
      </c>
      <c r="D14" s="50">
        <f>SUM('[3]ORIGINAL INGRESOS Y EGRESOS'!AJ1307)</f>
        <v>296</v>
      </c>
      <c r="E14" s="50">
        <f>SUM('[4]ORIGINAL INGRESOS Y EGRESOS'!AJ1307)</f>
        <v>340</v>
      </c>
      <c r="F14" s="50">
        <v>140</v>
      </c>
      <c r="G14" s="50"/>
      <c r="H14" s="50"/>
      <c r="I14" s="50"/>
      <c r="J14" s="50"/>
      <c r="K14" s="56"/>
      <c r="L14" s="50"/>
      <c r="M14" s="91"/>
      <c r="N14" s="57">
        <f t="shared" si="4"/>
        <v>1552</v>
      </c>
      <c r="O14" s="58">
        <f t="shared" si="5"/>
        <v>310.39999999999998</v>
      </c>
      <c r="P14" s="50">
        <f t="shared" si="6"/>
        <v>395</v>
      </c>
      <c r="Q14" s="55">
        <f t="shared" si="7"/>
        <v>140</v>
      </c>
      <c r="T14" s="10" t="s">
        <v>22</v>
      </c>
      <c r="U14" s="23">
        <f>SUM(V14:AG14)</f>
        <v>528</v>
      </c>
      <c r="V14" s="4">
        <f>SUM(B12)</f>
        <v>107</v>
      </c>
      <c r="W14" s="4">
        <f t="shared" ref="W14:AG14" si="11">SUM(C12)</f>
        <v>89</v>
      </c>
      <c r="X14" s="4">
        <f t="shared" si="11"/>
        <v>135</v>
      </c>
      <c r="Y14" s="4">
        <f t="shared" si="11"/>
        <v>128</v>
      </c>
      <c r="Z14" s="4">
        <f t="shared" si="11"/>
        <v>69</v>
      </c>
      <c r="AA14" s="4">
        <f t="shared" si="11"/>
        <v>0</v>
      </c>
      <c r="AB14" s="4">
        <f t="shared" si="11"/>
        <v>0</v>
      </c>
      <c r="AC14" s="4">
        <f t="shared" si="11"/>
        <v>0</v>
      </c>
      <c r="AD14" s="4">
        <f t="shared" si="11"/>
        <v>0</v>
      </c>
      <c r="AE14" s="4">
        <f t="shared" si="11"/>
        <v>0</v>
      </c>
      <c r="AF14" s="4">
        <f t="shared" si="11"/>
        <v>0</v>
      </c>
      <c r="AG14" s="23">
        <f t="shared" si="11"/>
        <v>0</v>
      </c>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row>
    <row r="15" spans="1:244" ht="26.25" customHeight="1" thickTop="1" thickBot="1" x14ac:dyDescent="0.3">
      <c r="A15" s="104" t="s">
        <v>25</v>
      </c>
      <c r="B15" s="111">
        <f>SUM(B16:B26)</f>
        <v>2522</v>
      </c>
      <c r="C15" s="111">
        <f t="shared" ref="C15:J15" si="12">SUM(C16:C26)</f>
        <v>2761</v>
      </c>
      <c r="D15" s="111">
        <f t="shared" si="12"/>
        <v>2213</v>
      </c>
      <c r="E15" s="111">
        <f t="shared" si="12"/>
        <v>2888</v>
      </c>
      <c r="F15" s="111">
        <f t="shared" si="12"/>
        <v>1653</v>
      </c>
      <c r="G15" s="111">
        <f>SUM(G16:G26)</f>
        <v>0</v>
      </c>
      <c r="H15" s="111">
        <f>SUM(H16:H26)</f>
        <v>0</v>
      </c>
      <c r="I15" s="111">
        <f t="shared" si="12"/>
        <v>0</v>
      </c>
      <c r="J15" s="111">
        <f t="shared" si="12"/>
        <v>0</v>
      </c>
      <c r="K15" s="111">
        <f t="shared" ref="K15:Q15" si="13">SUM(K16:K26)</f>
        <v>0</v>
      </c>
      <c r="L15" s="111">
        <f t="shared" si="13"/>
        <v>0</v>
      </c>
      <c r="M15" s="112">
        <f t="shared" si="13"/>
        <v>0</v>
      </c>
      <c r="N15" s="113">
        <f>SUM(N16:N26)</f>
        <v>12037</v>
      </c>
      <c r="O15" s="114">
        <f t="shared" si="13"/>
        <v>2407.4</v>
      </c>
      <c r="P15" s="111">
        <f t="shared" si="13"/>
        <v>3053</v>
      </c>
      <c r="Q15" s="115">
        <f t="shared" si="13"/>
        <v>1644</v>
      </c>
      <c r="T15" s="9" t="s">
        <v>25</v>
      </c>
      <c r="U15" s="40" t="s">
        <v>12</v>
      </c>
      <c r="V15" s="38" t="s">
        <v>0</v>
      </c>
      <c r="W15" s="39" t="s">
        <v>1</v>
      </c>
      <c r="X15" s="39" t="s">
        <v>2</v>
      </c>
      <c r="Y15" s="39" t="s">
        <v>3</v>
      </c>
      <c r="Z15" s="39" t="s">
        <v>4</v>
      </c>
      <c r="AA15" s="38" t="s">
        <v>5</v>
      </c>
      <c r="AB15" s="38" t="s">
        <v>6</v>
      </c>
      <c r="AC15" s="38" t="s">
        <v>7</v>
      </c>
      <c r="AD15" s="38" t="s">
        <v>8</v>
      </c>
      <c r="AE15" s="38" t="s">
        <v>9</v>
      </c>
      <c r="AF15" s="38" t="s">
        <v>10</v>
      </c>
      <c r="AG15" s="40" t="s">
        <v>11</v>
      </c>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row>
    <row r="16" spans="1:244" ht="20.25" customHeight="1" thickTop="1" thickBot="1" x14ac:dyDescent="0.25">
      <c r="A16" s="10" t="s">
        <v>26</v>
      </c>
      <c r="B16" s="50">
        <f>SUM('[1]ORIGINAL INGRESOS Y EGRESOS'!AJ1309)</f>
        <v>2</v>
      </c>
      <c r="C16" s="50">
        <f>SUM('[2]ORIGINAL INGRESOS Y EGRESOS'!AJ1309)</f>
        <v>1</v>
      </c>
      <c r="D16" s="50">
        <f>SUM('[3]ORIGINAL INGRESOS Y EGRESOS'!AJ1309)</f>
        <v>0</v>
      </c>
      <c r="E16" s="50">
        <f>SUM('[4]ORIGINAL INGRESOS Y EGRESOS'!AJ1309)</f>
        <v>4</v>
      </c>
      <c r="F16" s="50">
        <v>0</v>
      </c>
      <c r="G16" s="50"/>
      <c r="H16" s="50"/>
      <c r="I16" s="50"/>
      <c r="J16" s="50"/>
      <c r="K16" s="56"/>
      <c r="L16" s="50"/>
      <c r="M16" s="52"/>
      <c r="N16" s="57">
        <f>SUM(B16:M16)</f>
        <v>7</v>
      </c>
      <c r="O16" s="58">
        <f t="shared" ref="O16:O26" si="14">AVERAGE(B16:M16)</f>
        <v>1.4</v>
      </c>
      <c r="P16" s="50">
        <f t="shared" ref="P16:P26" si="15">MAX(B16:M16)</f>
        <v>4</v>
      </c>
      <c r="Q16" s="55">
        <f t="shared" ref="Q16:Q26" si="16">MIN(B16:M16)</f>
        <v>0</v>
      </c>
      <c r="T16" s="36" t="s">
        <v>12</v>
      </c>
      <c r="U16" s="37">
        <f>SUM(U17:U20)</f>
        <v>4649</v>
      </c>
      <c r="V16" s="35">
        <f t="shared" ref="V16:AG16" si="17">SUM(V17:V20)</f>
        <v>1027</v>
      </c>
      <c r="W16" s="35">
        <f t="shared" si="17"/>
        <v>1030</v>
      </c>
      <c r="X16" s="35">
        <f t="shared" si="17"/>
        <v>883</v>
      </c>
      <c r="Y16" s="35">
        <f t="shared" si="17"/>
        <v>1076</v>
      </c>
      <c r="Z16" s="35">
        <f t="shared" si="17"/>
        <v>633</v>
      </c>
      <c r="AA16" s="35">
        <f t="shared" si="17"/>
        <v>0</v>
      </c>
      <c r="AB16" s="35">
        <f t="shared" si="17"/>
        <v>0</v>
      </c>
      <c r="AC16" s="35">
        <f t="shared" si="17"/>
        <v>0</v>
      </c>
      <c r="AD16" s="35">
        <f t="shared" si="17"/>
        <v>0</v>
      </c>
      <c r="AE16" s="35">
        <f t="shared" si="17"/>
        <v>0</v>
      </c>
      <c r="AF16" s="35">
        <f t="shared" si="17"/>
        <v>0</v>
      </c>
      <c r="AG16" s="65">
        <f t="shared" si="17"/>
        <v>0</v>
      </c>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row>
    <row r="17" spans="1:196" ht="21.75" customHeight="1" thickTop="1" x14ac:dyDescent="0.2">
      <c r="A17" s="10" t="s">
        <v>27</v>
      </c>
      <c r="B17" s="50">
        <f>SUM('[1]ORIGINAL INGRESOS Y EGRESOS'!AJ1310)</f>
        <v>11</v>
      </c>
      <c r="C17" s="50">
        <f>SUM('[2]ORIGINAL INGRESOS Y EGRESOS'!AJ1310)</f>
        <v>5</v>
      </c>
      <c r="D17" s="50">
        <f>SUM('[3]ORIGINAL INGRESOS Y EGRESOS'!AJ1310)</f>
        <v>13</v>
      </c>
      <c r="E17" s="50">
        <f>SUM('[4]ORIGINAL INGRESOS Y EGRESOS'!AJ1310)</f>
        <v>9</v>
      </c>
      <c r="F17" s="50">
        <v>1</v>
      </c>
      <c r="G17" s="50"/>
      <c r="H17" s="50"/>
      <c r="I17" s="50"/>
      <c r="J17" s="50"/>
      <c r="K17" s="56"/>
      <c r="L17" s="50"/>
      <c r="M17" s="91"/>
      <c r="N17" s="57">
        <f t="shared" ref="N17:N26" si="18">SUM(B17:M17)</f>
        <v>39</v>
      </c>
      <c r="O17" s="58">
        <f t="shared" si="14"/>
        <v>7.8</v>
      </c>
      <c r="P17" s="50">
        <f t="shared" si="15"/>
        <v>13</v>
      </c>
      <c r="Q17" s="55">
        <f t="shared" si="16"/>
        <v>1</v>
      </c>
      <c r="T17" s="32" t="s">
        <v>30</v>
      </c>
      <c r="U17" s="34">
        <f>SUM(V17:AG17)</f>
        <v>1308</v>
      </c>
      <c r="V17" s="33">
        <f t="shared" ref="V17:AG17" si="19">SUM(B22)</f>
        <v>297</v>
      </c>
      <c r="W17" s="33">
        <f t="shared" si="19"/>
        <v>300</v>
      </c>
      <c r="X17" s="33">
        <f t="shared" si="19"/>
        <v>236</v>
      </c>
      <c r="Y17" s="33">
        <f t="shared" si="19"/>
        <v>271</v>
      </c>
      <c r="Z17" s="33">
        <f t="shared" si="19"/>
        <v>204</v>
      </c>
      <c r="AA17" s="33">
        <f t="shared" si="19"/>
        <v>0</v>
      </c>
      <c r="AB17" s="33">
        <f t="shared" si="19"/>
        <v>0</v>
      </c>
      <c r="AC17" s="33">
        <f t="shared" si="19"/>
        <v>0</v>
      </c>
      <c r="AD17" s="33">
        <f t="shared" si="19"/>
        <v>0</v>
      </c>
      <c r="AE17" s="33">
        <f t="shared" si="19"/>
        <v>0</v>
      </c>
      <c r="AF17" s="33">
        <f t="shared" si="19"/>
        <v>0</v>
      </c>
      <c r="AG17" s="34">
        <f t="shared" si="19"/>
        <v>0</v>
      </c>
    </row>
    <row r="18" spans="1:196" ht="19.5" customHeight="1" x14ac:dyDescent="0.2">
      <c r="A18" s="10" t="s">
        <v>28</v>
      </c>
      <c r="B18" s="50">
        <f>SUM('[1]ORIGINAL INGRESOS Y EGRESOS'!AJ1311)</f>
        <v>6</v>
      </c>
      <c r="C18" s="50">
        <f>SUM('[2]ORIGINAL INGRESOS Y EGRESOS'!AJ1311)</f>
        <v>10</v>
      </c>
      <c r="D18" s="50">
        <f>SUM('[3]ORIGINAL INGRESOS Y EGRESOS'!AJ1311)</f>
        <v>5</v>
      </c>
      <c r="E18" s="50">
        <f>SUM('[4]ORIGINAL INGRESOS Y EGRESOS'!AJ1311)</f>
        <v>0</v>
      </c>
      <c r="F18" s="50">
        <v>5</v>
      </c>
      <c r="G18" s="50"/>
      <c r="H18" s="50"/>
      <c r="I18" s="50"/>
      <c r="J18" s="50"/>
      <c r="K18" s="56"/>
      <c r="L18" s="50"/>
      <c r="M18" s="91"/>
      <c r="N18" s="57">
        <f t="shared" si="18"/>
        <v>26</v>
      </c>
      <c r="O18" s="59">
        <f t="shared" si="14"/>
        <v>5.2</v>
      </c>
      <c r="P18" s="50">
        <f t="shared" si="15"/>
        <v>10</v>
      </c>
      <c r="Q18" s="60">
        <f t="shared" si="16"/>
        <v>0</v>
      </c>
      <c r="T18" s="10" t="s">
        <v>43</v>
      </c>
      <c r="U18" s="23">
        <f>SUM(V18:AG18)</f>
        <v>39</v>
      </c>
      <c r="V18" s="4">
        <f t="shared" ref="V18:AG18" si="20">SUM(B17)</f>
        <v>11</v>
      </c>
      <c r="W18" s="4">
        <f t="shared" si="20"/>
        <v>5</v>
      </c>
      <c r="X18" s="4">
        <f t="shared" si="20"/>
        <v>13</v>
      </c>
      <c r="Y18" s="4">
        <f t="shared" si="20"/>
        <v>9</v>
      </c>
      <c r="Z18" s="4">
        <f t="shared" si="20"/>
        <v>1</v>
      </c>
      <c r="AA18" s="4">
        <f t="shared" si="20"/>
        <v>0</v>
      </c>
      <c r="AB18" s="4">
        <f t="shared" si="20"/>
        <v>0</v>
      </c>
      <c r="AC18" s="4">
        <f t="shared" si="20"/>
        <v>0</v>
      </c>
      <c r="AD18" s="4">
        <f t="shared" si="20"/>
        <v>0</v>
      </c>
      <c r="AE18" s="4">
        <f t="shared" si="20"/>
        <v>0</v>
      </c>
      <c r="AF18" s="4">
        <f t="shared" si="20"/>
        <v>0</v>
      </c>
      <c r="AG18" s="23">
        <f t="shared" si="20"/>
        <v>0</v>
      </c>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row>
    <row r="19" spans="1:196" ht="24" customHeight="1" x14ac:dyDescent="0.2">
      <c r="A19" s="10" t="s">
        <v>23</v>
      </c>
      <c r="B19" s="50">
        <f>SUM('[1]ORIGINAL INGRESOS Y EGRESOS'!AJ1312)</f>
        <v>1140</v>
      </c>
      <c r="C19" s="50">
        <f>SUM('[2]ORIGINAL INGRESOS Y EGRESOS'!AJ1312)</f>
        <v>1403</v>
      </c>
      <c r="D19" s="50">
        <f>SUM('[3]ORIGINAL INGRESOS Y EGRESOS'!AJ1312)</f>
        <v>1059</v>
      </c>
      <c r="E19" s="50">
        <f>SUM('[4]ORIGINAL INGRESOS Y EGRESOS'!AJ1312)</f>
        <v>1539</v>
      </c>
      <c r="F19" s="50">
        <v>869</v>
      </c>
      <c r="G19" s="50"/>
      <c r="H19" s="50"/>
      <c r="I19" s="50"/>
      <c r="J19" s="50"/>
      <c r="K19" s="56"/>
      <c r="L19" s="50"/>
      <c r="M19" s="91"/>
      <c r="N19" s="57">
        <f t="shared" si="18"/>
        <v>6010</v>
      </c>
      <c r="O19" s="59">
        <f t="shared" si="14"/>
        <v>1202</v>
      </c>
      <c r="P19" s="50">
        <f t="shared" si="15"/>
        <v>1539</v>
      </c>
      <c r="Q19" s="60">
        <f t="shared" si="16"/>
        <v>869</v>
      </c>
      <c r="T19" s="10" t="s">
        <v>47</v>
      </c>
      <c r="U19" s="23">
        <f>SUM(V19:AG19)</f>
        <v>969</v>
      </c>
      <c r="V19" s="4">
        <f t="shared" ref="V19:AG19" si="21">SUM(B16+B21)</f>
        <v>197</v>
      </c>
      <c r="W19" s="4">
        <f t="shared" si="21"/>
        <v>241</v>
      </c>
      <c r="X19" s="4">
        <f t="shared" si="21"/>
        <v>176</v>
      </c>
      <c r="Y19" s="4">
        <f t="shared" si="21"/>
        <v>216</v>
      </c>
      <c r="Z19" s="4">
        <f t="shared" si="21"/>
        <v>139</v>
      </c>
      <c r="AA19" s="4">
        <f t="shared" si="21"/>
        <v>0</v>
      </c>
      <c r="AB19" s="4">
        <f t="shared" si="21"/>
        <v>0</v>
      </c>
      <c r="AC19" s="4">
        <f t="shared" si="21"/>
        <v>0</v>
      </c>
      <c r="AD19" s="4">
        <f t="shared" si="21"/>
        <v>0</v>
      </c>
      <c r="AE19" s="4">
        <f t="shared" si="21"/>
        <v>0</v>
      </c>
      <c r="AF19" s="4">
        <f t="shared" si="21"/>
        <v>0</v>
      </c>
      <c r="AG19" s="23">
        <f t="shared" si="21"/>
        <v>0</v>
      </c>
    </row>
    <row r="20" spans="1:196" ht="24" customHeight="1" thickBot="1" x14ac:dyDescent="0.25">
      <c r="A20" s="10" t="s">
        <v>22</v>
      </c>
      <c r="B20" s="50">
        <f>SUM('[1]ORIGINAL INGRESOS Y EGRESOS'!AJ1313)</f>
        <v>346</v>
      </c>
      <c r="C20" s="50">
        <f>SUM('[2]ORIGINAL INGRESOS Y EGRESOS'!AJ1313)</f>
        <v>314</v>
      </c>
      <c r="D20" s="50">
        <f>SUM('[3]ORIGINAL INGRESOS Y EGRESOS'!AJ1313)</f>
        <v>263</v>
      </c>
      <c r="E20" s="50">
        <f>SUM('[4]ORIGINAL INGRESOS Y EGRESOS'!AJ1313)</f>
        <v>273</v>
      </c>
      <c r="F20" s="50">
        <v>144</v>
      </c>
      <c r="G20" s="50"/>
      <c r="H20" s="50"/>
      <c r="I20" s="50"/>
      <c r="J20" s="50"/>
      <c r="K20" s="56"/>
      <c r="L20" s="50"/>
      <c r="M20" s="91"/>
      <c r="N20" s="57">
        <f t="shared" si="18"/>
        <v>1340</v>
      </c>
      <c r="O20" s="59">
        <f t="shared" si="14"/>
        <v>268</v>
      </c>
      <c r="P20" s="50">
        <f t="shared" si="15"/>
        <v>346</v>
      </c>
      <c r="Q20" s="60">
        <f t="shared" si="16"/>
        <v>144</v>
      </c>
      <c r="T20" s="11" t="s">
        <v>46</v>
      </c>
      <c r="U20" s="27">
        <f>SUM(V20:AG20)</f>
        <v>2333</v>
      </c>
      <c r="V20" s="26">
        <f t="shared" ref="V20:AG20" si="22">SUM(B23+B24+B26)</f>
        <v>522</v>
      </c>
      <c r="W20" s="26">
        <f t="shared" si="22"/>
        <v>484</v>
      </c>
      <c r="X20" s="26">
        <f t="shared" si="22"/>
        <v>458</v>
      </c>
      <c r="Y20" s="26">
        <f t="shared" si="22"/>
        <v>580</v>
      </c>
      <c r="Z20" s="26">
        <f t="shared" si="22"/>
        <v>289</v>
      </c>
      <c r="AA20" s="26">
        <f t="shared" si="22"/>
        <v>0</v>
      </c>
      <c r="AB20" s="26">
        <f t="shared" si="22"/>
        <v>0</v>
      </c>
      <c r="AC20" s="26">
        <f t="shared" si="22"/>
        <v>0</v>
      </c>
      <c r="AD20" s="26">
        <f t="shared" si="22"/>
        <v>0</v>
      </c>
      <c r="AE20" s="26">
        <f t="shared" si="22"/>
        <v>0</v>
      </c>
      <c r="AF20" s="26">
        <f t="shared" si="22"/>
        <v>0</v>
      </c>
      <c r="AG20" s="27">
        <f t="shared" si="22"/>
        <v>0</v>
      </c>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row>
    <row r="21" spans="1:196" ht="24" customHeight="1" x14ac:dyDescent="0.2">
      <c r="A21" s="10" t="s">
        <v>29</v>
      </c>
      <c r="B21" s="50">
        <f>SUM('[1]ORIGINAL INGRESOS Y EGRESOS'!AJ1314)</f>
        <v>195</v>
      </c>
      <c r="C21" s="50">
        <f>SUM('[2]ORIGINAL INGRESOS Y EGRESOS'!AJ1314)</f>
        <v>240</v>
      </c>
      <c r="D21" s="50">
        <f>SUM('[3]ORIGINAL INGRESOS Y EGRESOS'!AJ1314)</f>
        <v>176</v>
      </c>
      <c r="E21" s="50">
        <f>SUM('[4]ORIGINAL INGRESOS Y EGRESOS'!AJ1314)</f>
        <v>212</v>
      </c>
      <c r="F21" s="50">
        <v>139</v>
      </c>
      <c r="G21" s="50"/>
      <c r="H21" s="50"/>
      <c r="I21" s="50"/>
      <c r="J21" s="50"/>
      <c r="K21" s="56"/>
      <c r="L21" s="50"/>
      <c r="M21" s="91"/>
      <c r="N21" s="57">
        <f t="shared" si="18"/>
        <v>962</v>
      </c>
      <c r="O21" s="59">
        <f t="shared" si="14"/>
        <v>192.4</v>
      </c>
      <c r="P21" s="50">
        <f t="shared" si="15"/>
        <v>240</v>
      </c>
      <c r="Q21" s="60">
        <f t="shared" si="16"/>
        <v>139</v>
      </c>
    </row>
    <row r="22" spans="1:196" ht="24" customHeight="1" x14ac:dyDescent="0.2">
      <c r="A22" s="10" t="s">
        <v>30</v>
      </c>
      <c r="B22" s="50">
        <f>SUM('[1]ORIGINAL INGRESOS Y EGRESOS'!AJ1315)</f>
        <v>297</v>
      </c>
      <c r="C22" s="50">
        <f>SUM('[2]ORIGINAL INGRESOS Y EGRESOS'!AJ1315)</f>
        <v>300</v>
      </c>
      <c r="D22" s="50">
        <f>SUM('[3]ORIGINAL INGRESOS Y EGRESOS'!AJ1315)</f>
        <v>236</v>
      </c>
      <c r="E22" s="50">
        <f>SUM('[4]ORIGINAL INGRESOS Y EGRESOS'!AJ1315)</f>
        <v>271</v>
      </c>
      <c r="F22" s="50">
        <v>204</v>
      </c>
      <c r="G22" s="50"/>
      <c r="H22" s="50"/>
      <c r="I22" s="50"/>
      <c r="J22" s="50"/>
      <c r="K22" s="56"/>
      <c r="L22" s="50"/>
      <c r="M22" s="91"/>
      <c r="N22" s="57">
        <f t="shared" si="18"/>
        <v>1308</v>
      </c>
      <c r="O22" s="59">
        <f t="shared" si="14"/>
        <v>261.60000000000002</v>
      </c>
      <c r="P22" s="50">
        <f t="shared" si="15"/>
        <v>300</v>
      </c>
      <c r="Q22" s="60">
        <f t="shared" si="16"/>
        <v>204</v>
      </c>
    </row>
    <row r="23" spans="1:196" ht="25.5" customHeight="1" x14ac:dyDescent="0.2">
      <c r="A23" s="10" t="s">
        <v>31</v>
      </c>
      <c r="B23" s="50">
        <v>0</v>
      </c>
      <c r="C23" s="50">
        <v>0</v>
      </c>
      <c r="D23" s="50">
        <v>6</v>
      </c>
      <c r="E23" s="50">
        <f>SUM('[4]ORIGINAL INGRESOS Y EGRESOS'!AJ1316)</f>
        <v>0</v>
      </c>
      <c r="F23" s="50">
        <v>2</v>
      </c>
      <c r="G23" s="50"/>
      <c r="H23" s="50"/>
      <c r="I23" s="50"/>
      <c r="J23" s="50"/>
      <c r="K23" s="56"/>
      <c r="L23" s="50"/>
      <c r="M23" s="91"/>
      <c r="N23" s="57">
        <f>SUM(B23:M23)</f>
        <v>8</v>
      </c>
      <c r="O23" s="59">
        <f t="shared" si="14"/>
        <v>1.6</v>
      </c>
      <c r="P23" s="50">
        <f t="shared" si="15"/>
        <v>6</v>
      </c>
      <c r="Q23" s="60">
        <f t="shared" si="16"/>
        <v>0</v>
      </c>
    </row>
    <row r="24" spans="1:196" ht="23.25" customHeight="1" x14ac:dyDescent="0.2">
      <c r="A24" s="10" t="s">
        <v>32</v>
      </c>
      <c r="B24" s="50">
        <f>SUM('[1]ORIGINAL INGRESOS Y EGRESOS'!AJ1317)</f>
        <v>464</v>
      </c>
      <c r="C24" s="50">
        <f>SUM('[2]ORIGINAL INGRESOS Y EGRESOS'!AJ1317)</f>
        <v>454</v>
      </c>
      <c r="D24" s="50">
        <f>SUM('[3]ORIGINAL INGRESOS Y EGRESOS'!AJ1317)</f>
        <v>408</v>
      </c>
      <c r="E24" s="50">
        <f>SUM('[4]ORIGINAL INGRESOS Y EGRESOS'!AJ1317)</f>
        <v>533</v>
      </c>
      <c r="F24" s="50">
        <v>277</v>
      </c>
      <c r="G24" s="50"/>
      <c r="H24" s="50"/>
      <c r="I24" s="50"/>
      <c r="J24" s="50"/>
      <c r="K24" s="56"/>
      <c r="L24" s="50"/>
      <c r="M24" s="91"/>
      <c r="N24" s="57">
        <f t="shared" si="18"/>
        <v>2136</v>
      </c>
      <c r="O24" s="59">
        <f t="shared" si="14"/>
        <v>427.2</v>
      </c>
      <c r="P24" s="50">
        <f t="shared" si="15"/>
        <v>533</v>
      </c>
      <c r="Q24" s="60">
        <f t="shared" si="16"/>
        <v>277</v>
      </c>
    </row>
    <row r="25" spans="1:196" ht="20.25" customHeight="1" x14ac:dyDescent="0.2">
      <c r="A25" s="10" t="s">
        <v>33</v>
      </c>
      <c r="B25" s="50">
        <v>3</v>
      </c>
      <c r="C25" s="50">
        <v>4</v>
      </c>
      <c r="D25" s="50">
        <v>3</v>
      </c>
      <c r="E25" s="50">
        <v>0</v>
      </c>
      <c r="F25" s="50">
        <v>2</v>
      </c>
      <c r="G25" s="50"/>
      <c r="H25" s="50"/>
      <c r="I25" s="50"/>
      <c r="J25" s="50"/>
      <c r="K25" s="56"/>
      <c r="L25" s="50"/>
      <c r="M25" s="91"/>
      <c r="N25" s="57">
        <f>SUM(B25:M25)</f>
        <v>12</v>
      </c>
      <c r="O25" s="59">
        <f t="shared" si="14"/>
        <v>2.4</v>
      </c>
      <c r="P25" s="50">
        <f t="shared" si="15"/>
        <v>4</v>
      </c>
      <c r="Q25" s="60">
        <f t="shared" si="16"/>
        <v>0</v>
      </c>
    </row>
    <row r="26" spans="1:196" ht="24" customHeight="1" thickBot="1" x14ac:dyDescent="0.25">
      <c r="A26" s="11" t="s">
        <v>34</v>
      </c>
      <c r="B26" s="61">
        <f>SUM('[1]ORIGINAL INGRESOS Y EGRESOS'!AJ1319)</f>
        <v>58</v>
      </c>
      <c r="C26" s="61">
        <f>SUM('[2]ORIGINAL INGRESOS Y EGRESOS'!AJ1319)</f>
        <v>30</v>
      </c>
      <c r="D26" s="61">
        <f>SUM('[3]ORIGINAL INGRESOS Y EGRESOS'!AJ1319)</f>
        <v>44</v>
      </c>
      <c r="E26" s="61">
        <f>SUM('[4]ORIGINAL INGRESOS Y EGRESOS'!AJ1319)</f>
        <v>47</v>
      </c>
      <c r="F26" s="50">
        <v>10</v>
      </c>
      <c r="G26" s="61"/>
      <c r="H26" s="61"/>
      <c r="I26" s="61"/>
      <c r="J26" s="61"/>
      <c r="K26" s="93"/>
      <c r="L26" s="61"/>
      <c r="M26" s="92"/>
      <c r="N26" s="62">
        <f t="shared" si="18"/>
        <v>189</v>
      </c>
      <c r="O26" s="63">
        <f t="shared" si="14"/>
        <v>37.799999999999997</v>
      </c>
      <c r="P26" s="61">
        <f t="shared" si="15"/>
        <v>58</v>
      </c>
      <c r="Q26" s="64">
        <f t="shared" si="16"/>
        <v>10</v>
      </c>
      <c r="T26" s="5"/>
      <c r="V26" s="5"/>
      <c r="X26" s="5"/>
      <c r="Y26" s="5"/>
      <c r="Z26" s="5"/>
      <c r="AA26" s="5"/>
      <c r="AB26" s="5"/>
      <c r="AC26" s="5"/>
    </row>
    <row r="27" spans="1:196" ht="20.25" customHeight="1" x14ac:dyDescent="0.2">
      <c r="A27" s="89" t="s">
        <v>35</v>
      </c>
    </row>
    <row r="28" spans="1:196" ht="20.25" customHeight="1" x14ac:dyDescent="0.2">
      <c r="A28" s="89" t="s">
        <v>50</v>
      </c>
      <c r="C28" s="42" t="s">
        <v>51</v>
      </c>
    </row>
    <row r="29" spans="1:196" ht="22.5" customHeight="1" x14ac:dyDescent="0.2">
      <c r="A29" s="90" t="s">
        <v>85</v>
      </c>
      <c r="B29" s="5"/>
      <c r="C29" s="5"/>
      <c r="D29" s="5"/>
      <c r="E29" s="5"/>
      <c r="G29" s="5"/>
      <c r="H29" s="5"/>
      <c r="I29" s="5"/>
      <c r="J29" s="5"/>
      <c r="K29" s="5"/>
      <c r="L29" s="5"/>
      <c r="N29" s="5"/>
    </row>
    <row r="30" spans="1:196" ht="24.75" customHeight="1" x14ac:dyDescent="0.2">
      <c r="A30" s="95" t="s">
        <v>90</v>
      </c>
      <c r="B30" s="5"/>
      <c r="G30" s="5"/>
      <c r="H30" s="5"/>
      <c r="I30" s="5"/>
      <c r="J30" s="5"/>
      <c r="K30" s="5"/>
      <c r="L30" s="5"/>
      <c r="N30" s="5"/>
    </row>
    <row r="31" spans="1:196" ht="24" customHeight="1" x14ac:dyDescent="0.2">
      <c r="A31" s="95"/>
      <c r="B31" s="5"/>
    </row>
    <row r="32" spans="1:196" x14ac:dyDescent="0.2">
      <c r="A32" s="5"/>
      <c r="B32" s="5"/>
      <c r="M32" s="5"/>
    </row>
    <row r="33" spans="1:14" x14ac:dyDescent="0.2">
      <c r="A33" s="41"/>
      <c r="B33" s="5"/>
      <c r="G33" s="5"/>
      <c r="H33" s="5"/>
      <c r="I33" s="5"/>
      <c r="J33" s="5"/>
      <c r="K33" s="5"/>
      <c r="L33" s="5"/>
      <c r="N33" s="5"/>
    </row>
    <row r="35" spans="1:14" x14ac:dyDescent="0.2">
      <c r="A35" s="12"/>
      <c r="B35" s="5"/>
    </row>
    <row r="36" spans="1:14" ht="15.75" customHeight="1" x14ac:dyDescent="0.2">
      <c r="A36" s="1"/>
      <c r="B36" s="45" t="s">
        <v>12</v>
      </c>
      <c r="C36" s="1" t="s">
        <v>36</v>
      </c>
      <c r="D36" s="2" t="s">
        <v>1</v>
      </c>
      <c r="E36" s="2" t="s">
        <v>2</v>
      </c>
      <c r="F36" s="2" t="s">
        <v>3</v>
      </c>
      <c r="G36" s="2" t="s">
        <v>4</v>
      </c>
      <c r="H36" s="1" t="s">
        <v>5</v>
      </c>
      <c r="I36" s="1" t="s">
        <v>37</v>
      </c>
      <c r="J36" s="1" t="s">
        <v>7</v>
      </c>
      <c r="K36" s="1" t="s">
        <v>38</v>
      </c>
      <c r="L36" s="1" t="s">
        <v>39</v>
      </c>
      <c r="M36" s="1" t="s">
        <v>40</v>
      </c>
      <c r="N36" s="1" t="s">
        <v>41</v>
      </c>
    </row>
    <row r="37" spans="1:14" ht="18" customHeight="1" x14ac:dyDescent="0.2">
      <c r="A37" s="3" t="s">
        <v>16</v>
      </c>
      <c r="B37" s="4">
        <f>SUM(C37:N37)</f>
        <v>12105</v>
      </c>
      <c r="C37" s="4">
        <f t="shared" ref="C37:N37" si="23">SUM(B6)</f>
        <v>2429</v>
      </c>
      <c r="D37" s="4">
        <f t="shared" si="23"/>
        <v>2981</v>
      </c>
      <c r="E37" s="4">
        <f t="shared" si="23"/>
        <v>2353</v>
      </c>
      <c r="F37" s="4">
        <f t="shared" si="23"/>
        <v>2814</v>
      </c>
      <c r="G37" s="4">
        <f t="shared" si="23"/>
        <v>1528</v>
      </c>
      <c r="H37" s="4">
        <f t="shared" si="23"/>
        <v>0</v>
      </c>
      <c r="I37" s="4">
        <f t="shared" si="23"/>
        <v>0</v>
      </c>
      <c r="J37" s="4">
        <f t="shared" si="23"/>
        <v>0</v>
      </c>
      <c r="K37" s="4">
        <f t="shared" si="23"/>
        <v>0</v>
      </c>
      <c r="L37" s="4">
        <f t="shared" si="23"/>
        <v>0</v>
      </c>
      <c r="M37" s="4">
        <f t="shared" si="23"/>
        <v>0</v>
      </c>
      <c r="N37" s="4">
        <f t="shared" si="23"/>
        <v>0</v>
      </c>
    </row>
    <row r="38" spans="1:14" ht="21.75" customHeight="1" x14ac:dyDescent="0.2">
      <c r="A38" s="3" t="s">
        <v>25</v>
      </c>
      <c r="B38" s="4">
        <f>SUM(C38:N38)</f>
        <v>12037</v>
      </c>
      <c r="C38" s="4">
        <f t="shared" ref="C38:N38" si="24">SUM(B15)</f>
        <v>2522</v>
      </c>
      <c r="D38" s="4">
        <f t="shared" si="24"/>
        <v>2761</v>
      </c>
      <c r="E38" s="4">
        <f t="shared" si="24"/>
        <v>2213</v>
      </c>
      <c r="F38" s="4">
        <f t="shared" si="24"/>
        <v>2888</v>
      </c>
      <c r="G38" s="4">
        <f t="shared" si="24"/>
        <v>1653</v>
      </c>
      <c r="H38" s="4">
        <f t="shared" si="24"/>
        <v>0</v>
      </c>
      <c r="I38" s="4">
        <f t="shared" si="24"/>
        <v>0</v>
      </c>
      <c r="J38" s="4">
        <f t="shared" si="24"/>
        <v>0</v>
      </c>
      <c r="K38" s="4">
        <f t="shared" si="24"/>
        <v>0</v>
      </c>
      <c r="L38" s="4">
        <f t="shared" si="24"/>
        <v>0</v>
      </c>
      <c r="M38" s="4">
        <f t="shared" si="24"/>
        <v>0</v>
      </c>
      <c r="N38" s="4">
        <f t="shared" si="24"/>
        <v>0</v>
      </c>
    </row>
    <row r="42" spans="1:14" ht="19.5" customHeight="1" x14ac:dyDescent="0.2"/>
    <row r="43" spans="1:14" ht="19.5" customHeight="1" x14ac:dyDescent="0.2"/>
    <row r="44" spans="1:14" ht="19.5" customHeight="1" x14ac:dyDescent="0.2"/>
    <row r="45" spans="1:14" ht="19.5" customHeight="1" x14ac:dyDescent="0.2"/>
    <row r="46" spans="1:14" ht="23.25" customHeight="1" x14ac:dyDescent="0.2"/>
    <row r="47" spans="1:14" ht="19.5" customHeight="1" x14ac:dyDescent="0.2"/>
    <row r="48" spans="1:14" ht="19.5" customHeight="1" x14ac:dyDescent="0.2"/>
    <row r="49" spans="1:2" ht="19.5" customHeight="1" x14ac:dyDescent="0.2"/>
    <row r="50" spans="1:2" ht="19.5" customHeight="1" x14ac:dyDescent="0.2"/>
    <row r="51" spans="1:2" ht="19.5" customHeight="1" x14ac:dyDescent="0.2"/>
    <row r="52" spans="1:2" ht="19.5" customHeight="1" x14ac:dyDescent="0.2"/>
    <row r="53" spans="1:2" ht="14.25" customHeight="1" x14ac:dyDescent="0.2"/>
    <row r="54" spans="1:2" ht="14.25" customHeight="1" x14ac:dyDescent="0.2"/>
    <row r="55" spans="1:2" ht="14.25" customHeight="1" x14ac:dyDescent="0.2"/>
    <row r="60" spans="1:2" x14ac:dyDescent="0.2">
      <c r="A60" s="3" t="s">
        <v>16</v>
      </c>
      <c r="B60" s="5">
        <f>SUM(B61:B68)</f>
        <v>12105</v>
      </c>
    </row>
    <row r="61" spans="1:2" x14ac:dyDescent="0.2">
      <c r="A61" s="1" t="s">
        <v>17</v>
      </c>
      <c r="B61" s="5">
        <f>SUM(N7)</f>
        <v>5</v>
      </c>
    </row>
    <row r="62" spans="1:2" x14ac:dyDescent="0.2">
      <c r="A62" s="1" t="s">
        <v>18</v>
      </c>
      <c r="B62" s="5">
        <f t="shared" ref="B62:B68" si="25">SUM(N8)</f>
        <v>4718</v>
      </c>
    </row>
    <row r="63" spans="1:2" x14ac:dyDescent="0.2">
      <c r="A63" s="1" t="s">
        <v>19</v>
      </c>
      <c r="B63" s="5">
        <f t="shared" si="25"/>
        <v>941</v>
      </c>
    </row>
    <row r="64" spans="1:2" x14ac:dyDescent="0.2">
      <c r="A64" s="1" t="s">
        <v>20</v>
      </c>
      <c r="B64" s="5">
        <f t="shared" si="25"/>
        <v>17</v>
      </c>
    </row>
    <row r="65" spans="1:2" x14ac:dyDescent="0.2">
      <c r="A65" s="1" t="s">
        <v>22</v>
      </c>
      <c r="B65" s="5">
        <f t="shared" si="25"/>
        <v>7</v>
      </c>
    </row>
    <row r="66" spans="1:2" x14ac:dyDescent="0.2">
      <c r="A66" s="1" t="s">
        <v>21</v>
      </c>
      <c r="B66" s="5">
        <f t="shared" si="25"/>
        <v>528</v>
      </c>
    </row>
    <row r="67" spans="1:2" x14ac:dyDescent="0.2">
      <c r="A67" s="1" t="s">
        <v>23</v>
      </c>
      <c r="B67" s="5">
        <f t="shared" si="25"/>
        <v>4337</v>
      </c>
    </row>
    <row r="68" spans="1:2" x14ac:dyDescent="0.2">
      <c r="A68" s="1" t="s">
        <v>24</v>
      </c>
      <c r="B68" s="5">
        <f t="shared" si="25"/>
        <v>1552</v>
      </c>
    </row>
    <row r="86" spans="1:2" ht="16.5" customHeight="1" x14ac:dyDescent="0.2"/>
    <row r="87" spans="1:2" ht="16.5" customHeight="1" x14ac:dyDescent="0.2">
      <c r="A87" s="3" t="s">
        <v>25</v>
      </c>
      <c r="B87" s="5">
        <f>SUM(B88:B98)</f>
        <v>12037</v>
      </c>
    </row>
    <row r="88" spans="1:2" ht="16.5" customHeight="1" x14ac:dyDescent="0.2">
      <c r="A88" s="1" t="s">
        <v>26</v>
      </c>
      <c r="B88" s="5">
        <f>SUM(N16)</f>
        <v>7</v>
      </c>
    </row>
    <row r="89" spans="1:2" ht="16.5" customHeight="1" x14ac:dyDescent="0.2">
      <c r="A89" s="1" t="s">
        <v>27</v>
      </c>
      <c r="B89" s="5">
        <f t="shared" ref="B89:B98" si="26">SUM(N17)</f>
        <v>39</v>
      </c>
    </row>
    <row r="90" spans="1:2" ht="16.5" customHeight="1" x14ac:dyDescent="0.2">
      <c r="A90" s="1" t="s">
        <v>28</v>
      </c>
      <c r="B90" s="5">
        <f t="shared" si="26"/>
        <v>26</v>
      </c>
    </row>
    <row r="91" spans="1:2" ht="16.5" customHeight="1" x14ac:dyDescent="0.2">
      <c r="A91" s="1" t="s">
        <v>23</v>
      </c>
      <c r="B91" s="5">
        <f t="shared" si="26"/>
        <v>6010</v>
      </c>
    </row>
    <row r="92" spans="1:2" ht="16.5" customHeight="1" x14ac:dyDescent="0.2">
      <c r="A92" s="1" t="s">
        <v>22</v>
      </c>
      <c r="B92" s="5">
        <f t="shared" si="26"/>
        <v>1340</v>
      </c>
    </row>
    <row r="93" spans="1:2" ht="16.5" customHeight="1" x14ac:dyDescent="0.2">
      <c r="A93" s="1" t="s">
        <v>29</v>
      </c>
      <c r="B93" s="5">
        <f t="shared" si="26"/>
        <v>962</v>
      </c>
    </row>
    <row r="94" spans="1:2" ht="16.5" customHeight="1" x14ac:dyDescent="0.2">
      <c r="A94" s="1" t="s">
        <v>30</v>
      </c>
      <c r="B94" s="5">
        <f t="shared" si="26"/>
        <v>1308</v>
      </c>
    </row>
    <row r="95" spans="1:2" ht="16.5" customHeight="1" x14ac:dyDescent="0.2">
      <c r="A95" s="1" t="s">
        <v>31</v>
      </c>
      <c r="B95" s="5">
        <f t="shared" si="26"/>
        <v>8</v>
      </c>
    </row>
    <row r="96" spans="1:2" ht="16.5" customHeight="1" x14ac:dyDescent="0.2">
      <c r="A96" s="1" t="s">
        <v>32</v>
      </c>
      <c r="B96" s="5">
        <f t="shared" si="26"/>
        <v>2136</v>
      </c>
    </row>
    <row r="97" spans="1:2" ht="16.5" customHeight="1" x14ac:dyDescent="0.2">
      <c r="A97" s="1" t="s">
        <v>33</v>
      </c>
      <c r="B97" s="5">
        <f t="shared" si="26"/>
        <v>12</v>
      </c>
    </row>
    <row r="98" spans="1:2" ht="16.5" customHeight="1" x14ac:dyDescent="0.2">
      <c r="A98" s="1" t="s">
        <v>34</v>
      </c>
      <c r="B98" s="5">
        <f t="shared" si="26"/>
        <v>189</v>
      </c>
    </row>
    <row r="99" spans="1:2" ht="16.5" customHeight="1" x14ac:dyDescent="0.2"/>
    <row r="100" spans="1:2" ht="16.5" customHeight="1" x14ac:dyDescent="0.2"/>
    <row r="101" spans="1:2" ht="16.5" customHeight="1" x14ac:dyDescent="0.2"/>
    <row r="102" spans="1:2" ht="16.5" customHeight="1" x14ac:dyDescent="0.2"/>
    <row r="103" spans="1:2" ht="16.5" customHeight="1" x14ac:dyDescent="0.2"/>
    <row r="104" spans="1:2" ht="16.5" customHeight="1" x14ac:dyDescent="0.2"/>
    <row r="105" spans="1:2" ht="16.5" customHeight="1" x14ac:dyDescent="0.2"/>
    <row r="106" spans="1:2" ht="16.5" customHeight="1" x14ac:dyDescent="0.2"/>
  </sheetData>
  <phoneticPr fontId="0" type="noConversion"/>
  <printOptions horizontalCentered="1" verticalCentered="1"/>
  <pageMargins left="0.22" right="0.13" top="0.41" bottom="0.32" header="0.17" footer="0.17"/>
  <pageSetup scale="80" orientation="landscape" horizontalDpi="4294967292" verticalDpi="4294967292" r:id="rId1"/>
  <headerFooter alignWithMargins="0">
    <oddHeader xml:space="preserve">&amp;C&amp;"Arial,Negrita Cursiva"&amp;12DEPARTAMENTO DE  CORRECCION Y REHABILITACION </oddHeader>
    <oddFooter>&amp;L&amp;"Arial,Normal"&amp;8FUENTE: INFORME DE MOVIMIENTO DIARIO&amp;R&amp;"Arial,Normal"&amp;8OFICINA DESARROLLO PROGRAMATICO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J98"/>
  <sheetViews>
    <sheetView topLeftCell="A102" zoomScale="91" zoomScaleNormal="91" workbookViewId="0">
      <selection activeCell="G129" sqref="G129"/>
    </sheetView>
  </sheetViews>
  <sheetFormatPr defaultRowHeight="12.75" x14ac:dyDescent="0.2"/>
  <cols>
    <col min="1" max="1" width="17.5703125" customWidth="1"/>
    <col min="2" max="2" width="7.7109375" customWidth="1"/>
    <col min="3" max="3" width="7.140625" customWidth="1"/>
    <col min="4" max="4" width="6.5703125" customWidth="1"/>
    <col min="5" max="5" width="6.85546875" customWidth="1"/>
    <col min="6" max="6" width="7.7109375" customWidth="1"/>
    <col min="7" max="7" width="7.85546875" customWidth="1"/>
    <col min="8" max="8" width="8" customWidth="1"/>
    <col min="9" max="9" width="8.5703125" customWidth="1"/>
    <col min="10" max="10" width="8.140625" customWidth="1"/>
    <col min="11" max="11" width="7.85546875" customWidth="1"/>
    <col min="12" max="12" width="7.7109375" customWidth="1"/>
    <col min="13" max="13" width="10.7109375" customWidth="1"/>
    <col min="14" max="14" width="10.85546875" customWidth="1"/>
    <col min="15" max="15" width="9.28515625" customWidth="1"/>
    <col min="16" max="16" width="7.5703125" customWidth="1"/>
    <col min="17" max="17" width="8.5703125" customWidth="1"/>
    <col min="18" max="19" width="13.28515625" customWidth="1"/>
    <col min="20" max="34" width="0.28515625" hidden="1" customWidth="1"/>
    <col min="35" max="41" width="13.28515625" customWidth="1"/>
  </cols>
  <sheetData>
    <row r="1" spans="1:244" ht="21" customHeight="1" x14ac:dyDescent="0.25">
      <c r="A1" s="20" t="s">
        <v>52</v>
      </c>
      <c r="B1" s="20"/>
      <c r="C1" s="20"/>
      <c r="D1" s="20"/>
      <c r="E1" s="20"/>
      <c r="F1" s="20"/>
      <c r="G1" s="20"/>
      <c r="H1" s="20"/>
      <c r="I1" s="20"/>
      <c r="J1" s="20"/>
      <c r="K1" s="20"/>
      <c r="L1" s="20"/>
      <c r="M1" s="20"/>
      <c r="N1" s="20"/>
      <c r="O1" s="20"/>
      <c r="P1" s="20"/>
      <c r="Q1" s="20"/>
      <c r="R1" s="16"/>
      <c r="S1" s="14"/>
      <c r="T1" s="14"/>
      <c r="V1" s="14"/>
      <c r="W1" s="14"/>
      <c r="X1" s="14"/>
      <c r="Y1" s="14"/>
      <c r="Z1" s="14"/>
      <c r="AA1" s="14"/>
      <c r="AB1" s="14"/>
      <c r="AC1" s="14"/>
    </row>
    <row r="2" spans="1:244" ht="21.75" customHeight="1" x14ac:dyDescent="0.25">
      <c r="A2" s="20" t="s">
        <v>91</v>
      </c>
      <c r="B2" s="20"/>
      <c r="C2" s="20"/>
      <c r="D2" s="20"/>
      <c r="E2" s="20"/>
      <c r="F2" s="20"/>
      <c r="G2" s="20"/>
      <c r="H2" s="20"/>
      <c r="I2" s="20"/>
      <c r="J2" s="20"/>
      <c r="K2" s="20"/>
      <c r="L2" s="20"/>
      <c r="M2" s="20"/>
      <c r="N2" s="20"/>
      <c r="O2" s="20"/>
      <c r="P2" s="20"/>
      <c r="Q2" s="20"/>
      <c r="R2" s="16"/>
      <c r="S2" s="14"/>
      <c r="T2" s="14"/>
      <c r="V2" s="14"/>
      <c r="W2" s="14"/>
      <c r="X2" s="14"/>
      <c r="Y2" s="14"/>
      <c r="Z2" s="14"/>
      <c r="AA2" s="14"/>
      <c r="AB2" s="14"/>
      <c r="AC2" s="14"/>
    </row>
    <row r="3" spans="1:244" ht="22.5" customHeight="1" x14ac:dyDescent="0.25">
      <c r="A3" s="13" t="s">
        <v>92</v>
      </c>
      <c r="B3" s="13"/>
      <c r="C3" s="13"/>
      <c r="D3" s="13"/>
      <c r="E3" s="13"/>
      <c r="F3" s="13"/>
      <c r="G3" s="13"/>
      <c r="H3" s="13"/>
      <c r="I3" s="13"/>
      <c r="J3" s="13"/>
      <c r="K3" s="13"/>
      <c r="L3" s="13"/>
      <c r="M3" s="13"/>
      <c r="N3" s="13"/>
      <c r="O3" s="13"/>
      <c r="P3" s="13"/>
      <c r="Q3" s="13"/>
      <c r="R3" s="6"/>
      <c r="S3" s="15"/>
      <c r="T3" s="20" t="s">
        <v>45</v>
      </c>
      <c r="U3" s="19"/>
      <c r="V3" s="19"/>
      <c r="W3" s="46"/>
      <c r="X3" s="46"/>
      <c r="Y3" s="46"/>
      <c r="Z3" s="46"/>
      <c r="AA3" s="46"/>
      <c r="AB3" s="46"/>
      <c r="AC3" s="46"/>
      <c r="AD3" s="46"/>
      <c r="AE3" s="46"/>
      <c r="AF3" s="19"/>
      <c r="AG3" s="19"/>
    </row>
    <row r="4" spans="1:244" ht="18.75" customHeight="1" thickBot="1" x14ac:dyDescent="0.3">
      <c r="A4" s="94"/>
      <c r="B4" s="18"/>
      <c r="C4" s="18"/>
      <c r="D4" s="18"/>
      <c r="E4" s="18"/>
      <c r="F4" s="18"/>
      <c r="G4" s="18"/>
      <c r="H4" s="18"/>
      <c r="I4" s="18"/>
      <c r="J4" s="18"/>
      <c r="K4" s="18"/>
      <c r="M4" s="18"/>
      <c r="N4" s="18"/>
      <c r="O4" s="17"/>
      <c r="P4" s="17"/>
      <c r="Q4" s="17"/>
      <c r="R4" s="19"/>
      <c r="T4" s="13" t="s">
        <v>86</v>
      </c>
      <c r="U4" s="19"/>
      <c r="V4" s="19"/>
      <c r="W4" s="46"/>
      <c r="X4" s="46"/>
      <c r="Y4" s="46"/>
      <c r="Z4" s="46"/>
      <c r="AA4" s="46"/>
      <c r="AB4" s="46"/>
      <c r="AC4" s="46"/>
      <c r="AD4" s="46"/>
      <c r="AE4" s="46"/>
      <c r="AF4" s="19"/>
      <c r="AG4" s="19"/>
    </row>
    <row r="5" spans="1:244" ht="32.25" customHeight="1" thickBot="1" x14ac:dyDescent="0.3">
      <c r="A5" s="7"/>
      <c r="B5" s="105" t="s">
        <v>0</v>
      </c>
      <c r="C5" s="106" t="s">
        <v>1</v>
      </c>
      <c r="D5" s="106" t="s">
        <v>2</v>
      </c>
      <c r="E5" s="106" t="s">
        <v>3</v>
      </c>
      <c r="F5" s="106" t="s">
        <v>4</v>
      </c>
      <c r="G5" s="105" t="s">
        <v>5</v>
      </c>
      <c r="H5" s="105" t="s">
        <v>6</v>
      </c>
      <c r="I5" s="105" t="s">
        <v>7</v>
      </c>
      <c r="J5" s="105" t="s">
        <v>8</v>
      </c>
      <c r="K5" s="105" t="s">
        <v>9</v>
      </c>
      <c r="L5" s="105" t="s">
        <v>10</v>
      </c>
      <c r="M5" s="107" t="s">
        <v>11</v>
      </c>
      <c r="N5" s="108" t="s">
        <v>12</v>
      </c>
      <c r="O5" s="43" t="s">
        <v>13</v>
      </c>
      <c r="P5" s="8" t="s">
        <v>14</v>
      </c>
      <c r="Q5" s="44" t="s">
        <v>15</v>
      </c>
    </row>
    <row r="6" spans="1:244" ht="24.75" customHeight="1" thickTop="1" thickBot="1" x14ac:dyDescent="0.3">
      <c r="A6" s="9" t="s">
        <v>16</v>
      </c>
      <c r="B6" s="111">
        <f t="shared" ref="B6:Q6" si="0">SUM(B7:B14)</f>
        <v>80</v>
      </c>
      <c r="C6" s="111">
        <f t="shared" si="0"/>
        <v>96</v>
      </c>
      <c r="D6" s="111">
        <f t="shared" si="0"/>
        <v>89</v>
      </c>
      <c r="E6" s="111">
        <f t="shared" si="0"/>
        <v>51</v>
      </c>
      <c r="F6" s="111">
        <f t="shared" si="0"/>
        <v>0</v>
      </c>
      <c r="G6" s="111">
        <f t="shared" si="0"/>
        <v>0</v>
      </c>
      <c r="H6" s="111">
        <f t="shared" si="0"/>
        <v>0</v>
      </c>
      <c r="I6" s="111">
        <f t="shared" si="0"/>
        <v>0</v>
      </c>
      <c r="J6" s="111">
        <f t="shared" si="0"/>
        <v>0</v>
      </c>
      <c r="K6" s="111">
        <f t="shared" si="0"/>
        <v>0</v>
      </c>
      <c r="L6" s="111">
        <f>SUM(L7:L14)</f>
        <v>0</v>
      </c>
      <c r="M6" s="112">
        <f t="shared" si="0"/>
        <v>0</v>
      </c>
      <c r="N6" s="113">
        <f t="shared" si="0"/>
        <v>316</v>
      </c>
      <c r="O6" s="48">
        <f t="shared" si="0"/>
        <v>79</v>
      </c>
      <c r="P6" s="47">
        <f t="shared" si="0"/>
        <v>96</v>
      </c>
      <c r="Q6" s="49">
        <f t="shared" si="0"/>
        <v>51</v>
      </c>
      <c r="T6" s="28" t="s">
        <v>16</v>
      </c>
      <c r="U6" s="31" t="s">
        <v>12</v>
      </c>
      <c r="V6" s="29" t="s">
        <v>0</v>
      </c>
      <c r="W6" s="30" t="s">
        <v>1</v>
      </c>
      <c r="X6" s="30" t="s">
        <v>2</v>
      </c>
      <c r="Y6" s="30" t="s">
        <v>3</v>
      </c>
      <c r="Z6" s="30" t="s">
        <v>4</v>
      </c>
      <c r="AA6" s="29" t="s">
        <v>5</v>
      </c>
      <c r="AB6" s="29" t="s">
        <v>6</v>
      </c>
      <c r="AC6" s="29" t="s">
        <v>7</v>
      </c>
      <c r="AD6" s="29" t="s">
        <v>8</v>
      </c>
      <c r="AE6" s="29" t="s">
        <v>9</v>
      </c>
      <c r="AF6" s="29" t="s">
        <v>10</v>
      </c>
      <c r="AG6" s="31" t="s">
        <v>11</v>
      </c>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row>
    <row r="7" spans="1:244" ht="22.5" customHeight="1" thickTop="1" thickBot="1" x14ac:dyDescent="0.25">
      <c r="A7" s="10" t="s">
        <v>17</v>
      </c>
      <c r="B7" s="50">
        <v>0</v>
      </c>
      <c r="C7" s="50">
        <v>0</v>
      </c>
      <c r="D7" s="50">
        <v>0</v>
      </c>
      <c r="E7" s="50">
        <f>SUM('[4]ORIGINAL INGRESOS Y EGRESOS'!AN1300)+'[4]ORIGINAL INGRESOS Y EGRESOS'!BB1300</f>
        <v>0</v>
      </c>
      <c r="F7" s="50"/>
      <c r="G7" s="50"/>
      <c r="H7" s="50"/>
      <c r="I7" s="50"/>
      <c r="J7" s="96"/>
      <c r="K7" s="56"/>
      <c r="L7" s="100"/>
      <c r="M7" s="52"/>
      <c r="N7" s="53">
        <f t="shared" ref="N7:N14" si="1">SUM(B7:M7)</f>
        <v>0</v>
      </c>
      <c r="O7" s="54">
        <f t="shared" ref="O7:O14" si="2">AVERAGE(B7:M7)</f>
        <v>0</v>
      </c>
      <c r="P7" s="50">
        <f t="shared" ref="P7:P14" si="3">MAX(B7:M7)</f>
        <v>0</v>
      </c>
      <c r="Q7" s="55">
        <f t="shared" ref="Q7:Q14" si="4">MIN(B7:M7)</f>
        <v>0</v>
      </c>
      <c r="T7" s="9" t="s">
        <v>12</v>
      </c>
      <c r="U7" s="35">
        <f>SUM(U8:U10)</f>
        <v>316</v>
      </c>
      <c r="V7" s="35">
        <f>SUM(V8:V10)</f>
        <v>80</v>
      </c>
      <c r="W7" s="35">
        <f t="shared" ref="W7:AG7" si="5">SUM(W8:W10)</f>
        <v>96</v>
      </c>
      <c r="X7" s="35">
        <f t="shared" si="5"/>
        <v>89</v>
      </c>
      <c r="Y7" s="35">
        <f t="shared" si="5"/>
        <v>51</v>
      </c>
      <c r="Z7" s="35">
        <f t="shared" si="5"/>
        <v>0</v>
      </c>
      <c r="AA7" s="35">
        <f t="shared" si="5"/>
        <v>0</v>
      </c>
      <c r="AB7" s="35">
        <f t="shared" si="5"/>
        <v>0</v>
      </c>
      <c r="AC7" s="35">
        <f t="shared" si="5"/>
        <v>0</v>
      </c>
      <c r="AD7" s="35">
        <f t="shared" si="5"/>
        <v>0</v>
      </c>
      <c r="AE7" s="35">
        <f t="shared" si="5"/>
        <v>0</v>
      </c>
      <c r="AF7" s="35">
        <f t="shared" si="5"/>
        <v>0</v>
      </c>
      <c r="AG7" s="65">
        <f t="shared" si="5"/>
        <v>0</v>
      </c>
      <c r="AH7" s="21"/>
      <c r="AI7" s="21"/>
      <c r="AJ7" s="21"/>
      <c r="AK7" s="21"/>
      <c r="AL7" s="21"/>
      <c r="AM7" s="22"/>
      <c r="AN7" s="22"/>
      <c r="AO7" s="22"/>
      <c r="AP7" s="22"/>
      <c r="AQ7" s="22"/>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row>
    <row r="8" spans="1:244" ht="22.5" customHeight="1" thickTop="1" x14ac:dyDescent="0.2">
      <c r="A8" s="10" t="s">
        <v>18</v>
      </c>
      <c r="B8" s="50">
        <f>SUM('[1]ORIGINAL INGRESOS Y EGRESOS'!AN1301+'[1]ORIGINAL INGRESOS Y EGRESOS'!BB1301)</f>
        <v>57</v>
      </c>
      <c r="C8" s="50">
        <f>SUM('[2]ORIGINAL INGRESOS Y EGRESOS'!AN1301+'[2]ORIGINAL INGRESOS Y EGRESOS'!BB1301)</f>
        <v>72</v>
      </c>
      <c r="D8" s="50">
        <f>SUM('[3]ORIGINAL INGRESOS Y EGRESOS'!AN1301+'[3]ORIGINAL INGRESOS Y EGRESOS'!BB1301)</f>
        <v>68</v>
      </c>
      <c r="E8" s="50">
        <f>SUM('[4]ORIGINAL INGRESOS Y EGRESOS'!AN1301)+'[4]ORIGINAL INGRESOS Y EGRESOS'!BB1301</f>
        <v>34</v>
      </c>
      <c r="F8" s="50"/>
      <c r="G8" s="50"/>
      <c r="H8" s="50"/>
      <c r="I8" s="50"/>
      <c r="J8" s="97"/>
      <c r="K8" s="56"/>
      <c r="L8" s="101"/>
      <c r="M8" s="91"/>
      <c r="N8" s="57">
        <f t="shared" si="1"/>
        <v>231</v>
      </c>
      <c r="O8" s="58">
        <f t="shared" si="2"/>
        <v>57.75</v>
      </c>
      <c r="P8" s="50">
        <f t="shared" si="3"/>
        <v>72</v>
      </c>
      <c r="Q8" s="55">
        <f t="shared" si="4"/>
        <v>34</v>
      </c>
      <c r="T8" s="32" t="s">
        <v>19</v>
      </c>
      <c r="U8" s="34">
        <f>SUM(V8:AG8)</f>
        <v>25</v>
      </c>
      <c r="V8" s="33">
        <f t="shared" ref="V8:AD8" si="6">SUM(B9)</f>
        <v>7</v>
      </c>
      <c r="W8" s="33">
        <f t="shared" si="6"/>
        <v>8</v>
      </c>
      <c r="X8" s="33">
        <f t="shared" si="6"/>
        <v>7</v>
      </c>
      <c r="Y8" s="33">
        <f t="shared" si="6"/>
        <v>3</v>
      </c>
      <c r="Z8" s="33">
        <f t="shared" si="6"/>
        <v>0</v>
      </c>
      <c r="AA8" s="33">
        <f t="shared" si="6"/>
        <v>0</v>
      </c>
      <c r="AB8" s="33">
        <f t="shared" si="6"/>
        <v>0</v>
      </c>
      <c r="AC8" s="33">
        <f t="shared" si="6"/>
        <v>0</v>
      </c>
      <c r="AD8" s="33">
        <f t="shared" si="6"/>
        <v>0</v>
      </c>
      <c r="AE8" s="33">
        <f>SUM(K9)</f>
        <v>0</v>
      </c>
      <c r="AF8" s="33">
        <f>SUM(L9)</f>
        <v>0</v>
      </c>
      <c r="AG8" s="34">
        <f>SUM(M9)</f>
        <v>0</v>
      </c>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row>
    <row r="9" spans="1:244" ht="22.5" customHeight="1" x14ac:dyDescent="0.2">
      <c r="A9" s="10" t="s">
        <v>19</v>
      </c>
      <c r="B9" s="50">
        <f>SUM('[1]ORIGINAL INGRESOS Y EGRESOS'!AN1302+'[1]ORIGINAL INGRESOS Y EGRESOS'!BB1302)</f>
        <v>7</v>
      </c>
      <c r="C9" s="50">
        <f>SUM('[2]ORIGINAL INGRESOS Y EGRESOS'!AN1302+'[2]ORIGINAL INGRESOS Y EGRESOS'!BB1302)</f>
        <v>8</v>
      </c>
      <c r="D9" s="50">
        <f>SUM('[3]ORIGINAL INGRESOS Y EGRESOS'!AN1302+'[3]ORIGINAL INGRESOS Y EGRESOS'!BB1302)</f>
        <v>7</v>
      </c>
      <c r="E9" s="50">
        <f>SUM('[4]ORIGINAL INGRESOS Y EGRESOS'!AN1302)+'[4]ORIGINAL INGRESOS Y EGRESOS'!BB1302</f>
        <v>3</v>
      </c>
      <c r="F9" s="50"/>
      <c r="G9" s="50"/>
      <c r="H9" s="50"/>
      <c r="I9" s="50"/>
      <c r="J9" s="97"/>
      <c r="K9" s="56"/>
      <c r="L9" s="101"/>
      <c r="M9" s="91"/>
      <c r="N9" s="57">
        <f t="shared" si="1"/>
        <v>25</v>
      </c>
      <c r="O9" s="58">
        <f t="shared" si="2"/>
        <v>6.25</v>
      </c>
      <c r="P9" s="50">
        <f t="shared" si="3"/>
        <v>8</v>
      </c>
      <c r="Q9" s="55">
        <f t="shared" si="4"/>
        <v>3</v>
      </c>
      <c r="T9" s="10" t="s">
        <v>18</v>
      </c>
      <c r="U9" s="23">
        <f>SUM(V9:AG9)</f>
        <v>231</v>
      </c>
      <c r="V9" s="4">
        <f>SUM(B8)</f>
        <v>57</v>
      </c>
      <c r="W9" s="4">
        <f t="shared" ref="W9:AD9" si="7">SUM(C8)</f>
        <v>72</v>
      </c>
      <c r="X9" s="4">
        <f t="shared" si="7"/>
        <v>68</v>
      </c>
      <c r="Y9" s="4">
        <f t="shared" si="7"/>
        <v>34</v>
      </c>
      <c r="Z9" s="4">
        <f t="shared" si="7"/>
        <v>0</v>
      </c>
      <c r="AA9" s="4">
        <f t="shared" si="7"/>
        <v>0</v>
      </c>
      <c r="AB9" s="4">
        <f t="shared" si="7"/>
        <v>0</v>
      </c>
      <c r="AC9" s="4">
        <f t="shared" si="7"/>
        <v>0</v>
      </c>
      <c r="AD9" s="4">
        <f t="shared" si="7"/>
        <v>0</v>
      </c>
      <c r="AE9" s="4">
        <f>SUM(K8)</f>
        <v>0</v>
      </c>
      <c r="AF9" s="4">
        <f>SUM(L8)</f>
        <v>0</v>
      </c>
      <c r="AG9" s="23">
        <f>SUM(M8)</f>
        <v>0</v>
      </c>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row>
    <row r="10" spans="1:244" ht="22.5" customHeight="1" x14ac:dyDescent="0.2">
      <c r="A10" s="10" t="s">
        <v>20</v>
      </c>
      <c r="B10" s="50">
        <f>SUM('[1]ORIGINAL INGRESOS Y EGRESOS'!AN1303+'[1]ORIGINAL INGRESOS Y EGRESOS'!BB1303)</f>
        <v>0</v>
      </c>
      <c r="C10" s="50">
        <f>SUM('[2]ORIGINAL INGRESOS Y EGRESOS'!AN1303+'[2]ORIGINAL INGRESOS Y EGRESOS'!BB1303)</f>
        <v>0</v>
      </c>
      <c r="D10" s="50">
        <f>SUM('[3]ORIGINAL INGRESOS Y EGRESOS'!AN1303+'[3]ORIGINAL INGRESOS Y EGRESOS'!BB1303)</f>
        <v>0</v>
      </c>
      <c r="E10" s="50">
        <f>SUM('[4]ORIGINAL INGRESOS Y EGRESOS'!AN1303)+'[4]ORIGINAL INGRESOS Y EGRESOS'!BB1303</f>
        <v>0</v>
      </c>
      <c r="F10" s="50"/>
      <c r="G10" s="50"/>
      <c r="H10" s="50"/>
      <c r="I10" s="50"/>
      <c r="J10" s="97"/>
      <c r="K10" s="56"/>
      <c r="L10" s="101"/>
      <c r="M10" s="91"/>
      <c r="N10" s="57">
        <f t="shared" si="1"/>
        <v>0</v>
      </c>
      <c r="O10" s="58">
        <f t="shared" si="2"/>
        <v>0</v>
      </c>
      <c r="P10" s="50">
        <f t="shared" si="3"/>
        <v>0</v>
      </c>
      <c r="Q10" s="55">
        <f t="shared" si="4"/>
        <v>0</v>
      </c>
      <c r="T10" s="10" t="s">
        <v>42</v>
      </c>
      <c r="U10" s="23">
        <f>SUM(V10:AG10)</f>
        <v>60</v>
      </c>
      <c r="V10" s="4">
        <f t="shared" ref="V10:AD10" si="8">SUM(B14+B10+B11)</f>
        <v>16</v>
      </c>
      <c r="W10" s="4">
        <f t="shared" si="8"/>
        <v>16</v>
      </c>
      <c r="X10" s="4">
        <f t="shared" si="8"/>
        <v>14</v>
      </c>
      <c r="Y10" s="4">
        <f t="shared" si="8"/>
        <v>14</v>
      </c>
      <c r="Z10" s="4">
        <f t="shared" si="8"/>
        <v>0</v>
      </c>
      <c r="AA10" s="4">
        <f t="shared" si="8"/>
        <v>0</v>
      </c>
      <c r="AB10" s="4">
        <f t="shared" si="8"/>
        <v>0</v>
      </c>
      <c r="AC10" s="4">
        <f t="shared" si="8"/>
        <v>0</v>
      </c>
      <c r="AD10" s="4">
        <f t="shared" si="8"/>
        <v>0</v>
      </c>
      <c r="AE10" s="4">
        <f>SUM(K14+K10+K11)</f>
        <v>0</v>
      </c>
      <c r="AF10" s="4">
        <f>SUM(L14+L10+L11)</f>
        <v>0</v>
      </c>
      <c r="AG10" s="23">
        <f>SUM(M14+M10+M11)</f>
        <v>0</v>
      </c>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row>
    <row r="11" spans="1:244" ht="22.5" customHeight="1" x14ac:dyDescent="0.2">
      <c r="A11" s="10" t="s">
        <v>21</v>
      </c>
      <c r="B11" s="50">
        <f>SUM('[1]ORIGINAL INGRESOS Y EGRESOS'!AN1304+'[1]ORIGINAL INGRESOS Y EGRESOS'!BB1304)</f>
        <v>0</v>
      </c>
      <c r="C11" s="50">
        <f>SUM('[2]ORIGINAL INGRESOS Y EGRESOS'!AN1304+'[2]ORIGINAL INGRESOS Y EGRESOS'!BB1304)</f>
        <v>0</v>
      </c>
      <c r="D11" s="50">
        <f>SUM('[3]ORIGINAL INGRESOS Y EGRESOS'!AN1304+'[3]ORIGINAL INGRESOS Y EGRESOS'!BB1304)</f>
        <v>0</v>
      </c>
      <c r="E11" s="50">
        <f>SUM('[4]ORIGINAL INGRESOS Y EGRESOS'!AN1304)+'[4]ORIGINAL INGRESOS Y EGRESOS'!BB1304</f>
        <v>0</v>
      </c>
      <c r="F11" s="50"/>
      <c r="G11" s="50"/>
      <c r="H11" s="50"/>
      <c r="I11" s="50"/>
      <c r="J11" s="97"/>
      <c r="K11" s="56"/>
      <c r="L11" s="101"/>
      <c r="M11" s="91"/>
      <c r="N11" s="57">
        <f t="shared" si="1"/>
        <v>0</v>
      </c>
      <c r="O11" s="58">
        <f t="shared" si="2"/>
        <v>0</v>
      </c>
      <c r="P11" s="50">
        <f t="shared" si="3"/>
        <v>0</v>
      </c>
      <c r="Q11" s="55">
        <f t="shared" si="4"/>
        <v>0</v>
      </c>
      <c r="T11" s="24" t="s">
        <v>44</v>
      </c>
      <c r="U11" s="25"/>
      <c r="V11" s="1"/>
      <c r="W11" s="1"/>
      <c r="X11" s="1"/>
      <c r="Y11" s="1"/>
      <c r="Z11" s="1"/>
      <c r="AA11" s="1"/>
      <c r="AB11" s="1"/>
      <c r="AC11" s="1"/>
      <c r="AD11" s="1"/>
      <c r="AE11" s="1"/>
      <c r="AF11" s="1"/>
      <c r="AG11" s="2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row>
    <row r="12" spans="1:244" ht="22.5" customHeight="1" x14ac:dyDescent="0.2">
      <c r="A12" s="10" t="s">
        <v>22</v>
      </c>
      <c r="B12" s="50">
        <f>SUM('[1]ORIGINAL INGRESOS Y EGRESOS'!AN1305+'[1]ORIGINAL INGRESOS Y EGRESOS'!BB1305)</f>
        <v>0</v>
      </c>
      <c r="C12" s="50">
        <f>SUM('[2]ORIGINAL INGRESOS Y EGRESOS'!AN1305+'[2]ORIGINAL INGRESOS Y EGRESOS'!BB1305)</f>
        <v>0</v>
      </c>
      <c r="D12" s="50">
        <f>SUM('[3]ORIGINAL INGRESOS Y EGRESOS'!AN1305+'[3]ORIGINAL INGRESOS Y EGRESOS'!BB1305)</f>
        <v>0</v>
      </c>
      <c r="E12" s="50">
        <f>SUM('[4]ORIGINAL INGRESOS Y EGRESOS'!AN1305)+'[4]ORIGINAL INGRESOS Y EGRESOS'!BB1305</f>
        <v>0</v>
      </c>
      <c r="F12" s="50"/>
      <c r="G12" s="50"/>
      <c r="H12" s="50"/>
      <c r="I12" s="50"/>
      <c r="J12" s="97"/>
      <c r="K12" s="56"/>
      <c r="L12" s="101"/>
      <c r="M12" s="91"/>
      <c r="N12" s="57">
        <f t="shared" si="1"/>
        <v>0</v>
      </c>
      <c r="O12" s="58">
        <f t="shared" si="2"/>
        <v>0</v>
      </c>
      <c r="P12" s="50">
        <f t="shared" si="3"/>
        <v>0</v>
      </c>
      <c r="Q12" s="55">
        <f t="shared" si="4"/>
        <v>0</v>
      </c>
      <c r="T12" s="24" t="s">
        <v>49</v>
      </c>
      <c r="U12" s="25"/>
      <c r="V12" s="1"/>
      <c r="W12" s="1"/>
      <c r="X12" s="1"/>
      <c r="Y12" s="1"/>
      <c r="Z12" s="1"/>
      <c r="AA12" s="1"/>
      <c r="AB12" s="1"/>
      <c r="AC12" s="1"/>
      <c r="AD12" s="1"/>
      <c r="AE12" s="1"/>
      <c r="AF12" s="1"/>
      <c r="AG12" s="2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row>
    <row r="13" spans="1:244" ht="22.5" customHeight="1" x14ac:dyDescent="0.2">
      <c r="A13" s="10" t="s">
        <v>23</v>
      </c>
      <c r="B13" s="50">
        <f>SUM('[1]ORIGINAL INGRESOS Y EGRESOS'!AN1306+'[1]ORIGINAL INGRESOS Y EGRESOS'!BB1306)</f>
        <v>0</v>
      </c>
      <c r="C13" s="50">
        <f>SUM('[2]ORIGINAL INGRESOS Y EGRESOS'!AN1306+'[2]ORIGINAL INGRESOS Y EGRESOS'!BB1306)</f>
        <v>0</v>
      </c>
      <c r="D13" s="50">
        <f>SUM('[3]ORIGINAL INGRESOS Y EGRESOS'!AN1306+'[3]ORIGINAL INGRESOS Y EGRESOS'!BB1306)</f>
        <v>0</v>
      </c>
      <c r="E13" s="50">
        <f>SUM('[4]ORIGINAL INGRESOS Y EGRESOS'!AN1306)+'[4]ORIGINAL INGRESOS Y EGRESOS'!BB1306</f>
        <v>0</v>
      </c>
      <c r="F13" s="50"/>
      <c r="G13" s="50"/>
      <c r="H13" s="50"/>
      <c r="I13" s="50"/>
      <c r="J13" s="97"/>
      <c r="K13" s="56"/>
      <c r="L13" s="101"/>
      <c r="M13" s="91"/>
      <c r="N13" s="57">
        <f t="shared" si="1"/>
        <v>0</v>
      </c>
      <c r="O13" s="58">
        <f t="shared" si="2"/>
        <v>0</v>
      </c>
      <c r="P13" s="50">
        <f t="shared" si="3"/>
        <v>0</v>
      </c>
      <c r="Q13" s="55">
        <f t="shared" si="4"/>
        <v>0</v>
      </c>
      <c r="T13" s="10" t="s">
        <v>23</v>
      </c>
      <c r="U13" s="23">
        <f>SUM(V13:AG13)</f>
        <v>0</v>
      </c>
      <c r="V13" s="4">
        <f t="shared" ref="V13:AD13" si="9">SUM(B13)</f>
        <v>0</v>
      </c>
      <c r="W13" s="4">
        <f t="shared" si="9"/>
        <v>0</v>
      </c>
      <c r="X13" s="4">
        <f t="shared" si="9"/>
        <v>0</v>
      </c>
      <c r="Y13" s="4">
        <f t="shared" si="9"/>
        <v>0</v>
      </c>
      <c r="Z13" s="4">
        <f t="shared" si="9"/>
        <v>0</v>
      </c>
      <c r="AA13" s="4">
        <f t="shared" si="9"/>
        <v>0</v>
      </c>
      <c r="AB13" s="4">
        <f t="shared" si="9"/>
        <v>0</v>
      </c>
      <c r="AC13" s="4">
        <f t="shared" si="9"/>
        <v>0</v>
      </c>
      <c r="AD13" s="4">
        <f t="shared" si="9"/>
        <v>0</v>
      </c>
      <c r="AE13" s="4">
        <f>SUM(K13)</f>
        <v>0</v>
      </c>
      <c r="AF13" s="4">
        <f>SUM(L13)</f>
        <v>0</v>
      </c>
      <c r="AG13" s="23">
        <f>SUM(M13)</f>
        <v>0</v>
      </c>
    </row>
    <row r="14" spans="1:244" ht="22.5" customHeight="1" thickBot="1" x14ac:dyDescent="0.25">
      <c r="A14" s="10" t="s">
        <v>24</v>
      </c>
      <c r="B14" s="50">
        <f>SUM('[1]ORIGINAL INGRESOS Y EGRESOS'!AN1307+'[1]ORIGINAL INGRESOS Y EGRESOS'!BB1307)</f>
        <v>16</v>
      </c>
      <c r="C14" s="50">
        <f>SUM('[2]ORIGINAL INGRESOS Y EGRESOS'!AN1307+'[2]ORIGINAL INGRESOS Y EGRESOS'!BB1307)</f>
        <v>16</v>
      </c>
      <c r="D14" s="50">
        <f>SUM('[3]ORIGINAL INGRESOS Y EGRESOS'!AN1307+'[3]ORIGINAL INGRESOS Y EGRESOS'!BB1307)</f>
        <v>14</v>
      </c>
      <c r="E14" s="50">
        <f>SUM('[4]ORIGINAL INGRESOS Y EGRESOS'!AN1307)+'[4]ORIGINAL INGRESOS Y EGRESOS'!BB1307</f>
        <v>14</v>
      </c>
      <c r="F14" s="50"/>
      <c r="G14" s="50"/>
      <c r="H14" s="50"/>
      <c r="I14" s="50"/>
      <c r="J14" s="97"/>
      <c r="K14" s="56"/>
      <c r="L14" s="101"/>
      <c r="M14" s="91"/>
      <c r="N14" s="57">
        <f t="shared" si="1"/>
        <v>60</v>
      </c>
      <c r="O14" s="58">
        <f t="shared" si="2"/>
        <v>15</v>
      </c>
      <c r="P14" s="50">
        <f t="shared" si="3"/>
        <v>16</v>
      </c>
      <c r="Q14" s="55">
        <f t="shared" si="4"/>
        <v>14</v>
      </c>
      <c r="T14" s="10" t="s">
        <v>22</v>
      </c>
      <c r="U14" s="23">
        <f>SUM(V14:AG14)</f>
        <v>0</v>
      </c>
      <c r="V14" s="4">
        <f t="shared" ref="V14:AD14" si="10">SUM(B12)</f>
        <v>0</v>
      </c>
      <c r="W14" s="4">
        <f t="shared" si="10"/>
        <v>0</v>
      </c>
      <c r="X14" s="4">
        <f t="shared" si="10"/>
        <v>0</v>
      </c>
      <c r="Y14" s="4">
        <f t="shared" si="10"/>
        <v>0</v>
      </c>
      <c r="Z14" s="4">
        <f t="shared" si="10"/>
        <v>0</v>
      </c>
      <c r="AA14" s="4">
        <f t="shared" si="10"/>
        <v>0</v>
      </c>
      <c r="AB14" s="4">
        <f t="shared" si="10"/>
        <v>0</v>
      </c>
      <c r="AC14" s="4">
        <f t="shared" si="10"/>
        <v>0</v>
      </c>
      <c r="AD14" s="4">
        <f t="shared" si="10"/>
        <v>0</v>
      </c>
      <c r="AE14" s="4">
        <f>SUM(K12)</f>
        <v>0</v>
      </c>
      <c r="AF14" s="4">
        <f>SUM(L12)</f>
        <v>0</v>
      </c>
      <c r="AG14" s="23">
        <f>SUM(M12)</f>
        <v>0</v>
      </c>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row>
    <row r="15" spans="1:244" ht="26.25" customHeight="1" thickTop="1" thickBot="1" x14ac:dyDescent="0.3">
      <c r="A15" s="104" t="s">
        <v>25</v>
      </c>
      <c r="B15" s="111">
        <f t="shared" ref="B15:Q15" si="11">SUM(B16:B26)</f>
        <v>98</v>
      </c>
      <c r="C15" s="111">
        <f t="shared" si="11"/>
        <v>84</v>
      </c>
      <c r="D15" s="111">
        <f t="shared" si="11"/>
        <v>69</v>
      </c>
      <c r="E15" s="111">
        <f t="shared" si="11"/>
        <v>63</v>
      </c>
      <c r="F15" s="111">
        <f t="shared" si="11"/>
        <v>0</v>
      </c>
      <c r="G15" s="111">
        <f t="shared" si="11"/>
        <v>0</v>
      </c>
      <c r="H15" s="111">
        <f t="shared" si="11"/>
        <v>0</v>
      </c>
      <c r="I15" s="111">
        <f t="shared" si="11"/>
        <v>0</v>
      </c>
      <c r="J15" s="111">
        <f t="shared" si="11"/>
        <v>0</v>
      </c>
      <c r="K15" s="111">
        <f t="shared" si="11"/>
        <v>0</v>
      </c>
      <c r="L15" s="111">
        <f t="shared" si="11"/>
        <v>0</v>
      </c>
      <c r="M15" s="112">
        <f t="shared" si="11"/>
        <v>0</v>
      </c>
      <c r="N15" s="113">
        <f t="shared" si="11"/>
        <v>314</v>
      </c>
      <c r="O15" s="114">
        <f t="shared" si="11"/>
        <v>78.5</v>
      </c>
      <c r="P15" s="111">
        <f t="shared" si="11"/>
        <v>117</v>
      </c>
      <c r="Q15" s="115">
        <f t="shared" si="11"/>
        <v>48</v>
      </c>
      <c r="T15" s="9" t="s">
        <v>25</v>
      </c>
      <c r="U15" s="40" t="s">
        <v>12</v>
      </c>
      <c r="V15" s="38" t="s">
        <v>0</v>
      </c>
      <c r="W15" s="39" t="s">
        <v>1</v>
      </c>
      <c r="X15" s="39" t="s">
        <v>2</v>
      </c>
      <c r="Y15" s="39" t="s">
        <v>3</v>
      </c>
      <c r="Z15" s="39" t="s">
        <v>4</v>
      </c>
      <c r="AA15" s="38" t="s">
        <v>5</v>
      </c>
      <c r="AB15" s="38" t="s">
        <v>6</v>
      </c>
      <c r="AC15" s="38" t="s">
        <v>7</v>
      </c>
      <c r="AD15" s="38" t="s">
        <v>8</v>
      </c>
      <c r="AE15" s="38" t="s">
        <v>9</v>
      </c>
      <c r="AF15" s="38" t="s">
        <v>10</v>
      </c>
      <c r="AG15" s="40" t="s">
        <v>11</v>
      </c>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row>
    <row r="16" spans="1:244" ht="20.25" customHeight="1" thickTop="1" thickBot="1" x14ac:dyDescent="0.25">
      <c r="A16" s="10" t="s">
        <v>26</v>
      </c>
      <c r="B16" s="50">
        <f>SUM('[1]ORIGINAL INGRESOS Y EGRESOS'!AN1309+'[1]ORIGINAL INGRESOS Y EGRESOS'!BB1309)</f>
        <v>1</v>
      </c>
      <c r="C16" s="50">
        <f>SUM('[2]ORIGINAL INGRESOS Y EGRESOS'!AN1309+'[2]ORIGINAL INGRESOS Y EGRESOS'!BB1309)</f>
        <v>0</v>
      </c>
      <c r="D16" s="50">
        <f>SUM('[3]ORIGINAL INGRESOS Y EGRESOS'!AN1309+'[3]ORIGINAL INGRESOS Y EGRESOS'!BB1309)</f>
        <v>0</v>
      </c>
      <c r="E16" s="50">
        <f>SUM('[4]ORIGINAL INGRESOS Y EGRESOS'!AN1309)+'[4]ORIGINAL INGRESOS Y EGRESOS'!BB1309</f>
        <v>0</v>
      </c>
      <c r="F16" s="50"/>
      <c r="G16" s="50"/>
      <c r="H16" s="50"/>
      <c r="I16" s="50"/>
      <c r="J16" s="97"/>
      <c r="K16" s="56"/>
      <c r="L16" s="101"/>
      <c r="M16" s="52"/>
      <c r="N16" s="57">
        <f t="shared" ref="N16:N26" si="12">SUM(B16:M16)</f>
        <v>1</v>
      </c>
      <c r="O16" s="58">
        <f t="shared" ref="O16:O26" si="13">AVERAGE(B16:M16)</f>
        <v>0.25</v>
      </c>
      <c r="P16" s="50">
        <f t="shared" ref="P16:P26" si="14">MAX(B16:M16)</f>
        <v>1</v>
      </c>
      <c r="Q16" s="55">
        <f t="shared" ref="Q16:Q26" si="15">MIN(B16:M16)</f>
        <v>0</v>
      </c>
      <c r="T16" s="36" t="s">
        <v>12</v>
      </c>
      <c r="U16" s="37">
        <f>SUM(U17:U20)</f>
        <v>235</v>
      </c>
      <c r="V16" s="35">
        <f t="shared" ref="V16:AG16" si="16">SUM(V17:V20)</f>
        <v>80</v>
      </c>
      <c r="W16" s="35">
        <f t="shared" si="16"/>
        <v>62</v>
      </c>
      <c r="X16" s="35">
        <f t="shared" si="16"/>
        <v>42</v>
      </c>
      <c r="Y16" s="35">
        <f t="shared" si="16"/>
        <v>51</v>
      </c>
      <c r="Z16" s="35">
        <f t="shared" si="16"/>
        <v>0</v>
      </c>
      <c r="AA16" s="35">
        <f t="shared" si="16"/>
        <v>0</v>
      </c>
      <c r="AB16" s="35">
        <f t="shared" si="16"/>
        <v>0</v>
      </c>
      <c r="AC16" s="35">
        <f t="shared" si="16"/>
        <v>0</v>
      </c>
      <c r="AD16" s="35">
        <f t="shared" si="16"/>
        <v>0</v>
      </c>
      <c r="AE16" s="35">
        <f t="shared" si="16"/>
        <v>0</v>
      </c>
      <c r="AF16" s="35">
        <f t="shared" si="16"/>
        <v>0</v>
      </c>
      <c r="AG16" s="65">
        <f t="shared" si="16"/>
        <v>0</v>
      </c>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row>
    <row r="17" spans="1:196" ht="21.75" customHeight="1" thickTop="1" x14ac:dyDescent="0.2">
      <c r="A17" s="10" t="s">
        <v>27</v>
      </c>
      <c r="B17" s="50">
        <f>SUM('[1]ORIGINAL INGRESOS Y EGRESOS'!AN1310+'[1]ORIGINAL INGRESOS Y EGRESOS'!BB1310)</f>
        <v>0</v>
      </c>
      <c r="C17" s="50">
        <f>SUM('[2]ORIGINAL INGRESOS Y EGRESOS'!AN1310+'[2]ORIGINAL INGRESOS Y EGRESOS'!BB1310)</f>
        <v>0</v>
      </c>
      <c r="D17" s="50">
        <f>SUM('[3]ORIGINAL INGRESOS Y EGRESOS'!AN1310+'[3]ORIGINAL INGRESOS Y EGRESOS'!BB1310)</f>
        <v>0</v>
      </c>
      <c r="E17" s="50">
        <f>SUM('[4]ORIGINAL INGRESOS Y EGRESOS'!AN1310)+'[4]ORIGINAL INGRESOS Y EGRESOS'!BB1310</f>
        <v>0</v>
      </c>
      <c r="F17" s="50"/>
      <c r="G17" s="50"/>
      <c r="H17" s="50"/>
      <c r="I17" s="50"/>
      <c r="J17" s="97"/>
      <c r="K17" s="56"/>
      <c r="L17" s="101"/>
      <c r="M17" s="91"/>
      <c r="N17" s="57">
        <f t="shared" si="12"/>
        <v>0</v>
      </c>
      <c r="O17" s="58">
        <f t="shared" si="13"/>
        <v>0</v>
      </c>
      <c r="P17" s="50">
        <f t="shared" si="14"/>
        <v>0</v>
      </c>
      <c r="Q17" s="55">
        <f t="shared" si="15"/>
        <v>0</v>
      </c>
      <c r="T17" s="32" t="s">
        <v>30</v>
      </c>
      <c r="U17" s="34">
        <f>SUM(V17:AG17)</f>
        <v>55</v>
      </c>
      <c r="V17" s="33">
        <f t="shared" ref="V17:AD17" si="17">SUM(B22)</f>
        <v>17</v>
      </c>
      <c r="W17" s="33">
        <f t="shared" si="17"/>
        <v>19</v>
      </c>
      <c r="X17" s="33">
        <f t="shared" si="17"/>
        <v>5</v>
      </c>
      <c r="Y17" s="33">
        <f t="shared" si="17"/>
        <v>14</v>
      </c>
      <c r="Z17" s="33">
        <f t="shared" si="17"/>
        <v>0</v>
      </c>
      <c r="AA17" s="33">
        <f t="shared" si="17"/>
        <v>0</v>
      </c>
      <c r="AB17" s="33">
        <f t="shared" si="17"/>
        <v>0</v>
      </c>
      <c r="AC17" s="33">
        <f t="shared" si="17"/>
        <v>0</v>
      </c>
      <c r="AD17" s="33">
        <f t="shared" si="17"/>
        <v>0</v>
      </c>
      <c r="AE17" s="33">
        <f>SUM(K22)</f>
        <v>0</v>
      </c>
      <c r="AF17" s="33">
        <f>SUM(L22)</f>
        <v>0</v>
      </c>
      <c r="AG17" s="34">
        <f>SUM(M22)</f>
        <v>0</v>
      </c>
    </row>
    <row r="18" spans="1:196" ht="19.5" customHeight="1" x14ac:dyDescent="0.2">
      <c r="A18" s="10" t="s">
        <v>28</v>
      </c>
      <c r="B18" s="50">
        <f>SUM('[1]ORIGINAL INGRESOS Y EGRESOS'!AN1311+'[1]ORIGINAL INGRESOS Y EGRESOS'!BB1311)</f>
        <v>0</v>
      </c>
      <c r="C18" s="50">
        <f>SUM('[2]ORIGINAL INGRESOS Y EGRESOS'!AN1311+'[2]ORIGINAL INGRESOS Y EGRESOS'!BB1311)</f>
        <v>0</v>
      </c>
      <c r="D18" s="50">
        <f>SUM('[3]ORIGINAL INGRESOS Y EGRESOS'!AN1311+'[3]ORIGINAL INGRESOS Y EGRESOS'!BB1311)</f>
        <v>0</v>
      </c>
      <c r="E18" s="50">
        <f>SUM('[4]ORIGINAL INGRESOS Y EGRESOS'!AN1311)+'[4]ORIGINAL INGRESOS Y EGRESOS'!BB1311</f>
        <v>0</v>
      </c>
      <c r="F18" s="50"/>
      <c r="G18" s="50"/>
      <c r="H18" s="50"/>
      <c r="I18" s="50"/>
      <c r="J18" s="97"/>
      <c r="K18" s="56"/>
      <c r="L18" s="101"/>
      <c r="M18" s="91"/>
      <c r="N18" s="57">
        <f t="shared" si="12"/>
        <v>0</v>
      </c>
      <c r="O18" s="59">
        <f t="shared" si="13"/>
        <v>0</v>
      </c>
      <c r="P18" s="50">
        <f t="shared" si="14"/>
        <v>0</v>
      </c>
      <c r="Q18" s="60">
        <f t="shared" si="15"/>
        <v>0</v>
      </c>
      <c r="T18" s="10" t="s">
        <v>43</v>
      </c>
      <c r="U18" s="23">
        <f>SUM(V18:AG18)</f>
        <v>0</v>
      </c>
      <c r="V18" s="4">
        <f t="shared" ref="V18:AD18" si="18">SUM(B17)</f>
        <v>0</v>
      </c>
      <c r="W18" s="4">
        <f t="shared" si="18"/>
        <v>0</v>
      </c>
      <c r="X18" s="4">
        <f t="shared" si="18"/>
        <v>0</v>
      </c>
      <c r="Y18" s="4">
        <f t="shared" si="18"/>
        <v>0</v>
      </c>
      <c r="Z18" s="4">
        <f t="shared" si="18"/>
        <v>0</v>
      </c>
      <c r="AA18" s="4">
        <f t="shared" si="18"/>
        <v>0</v>
      </c>
      <c r="AB18" s="4">
        <f t="shared" si="18"/>
        <v>0</v>
      </c>
      <c r="AC18" s="4">
        <f t="shared" si="18"/>
        <v>0</v>
      </c>
      <c r="AD18" s="4">
        <f t="shared" si="18"/>
        <v>0</v>
      </c>
      <c r="AE18" s="4">
        <f>SUM(K17)</f>
        <v>0</v>
      </c>
      <c r="AF18" s="4">
        <f>SUM(L17)</f>
        <v>0</v>
      </c>
      <c r="AG18" s="23">
        <f>SUM(M17)</f>
        <v>0</v>
      </c>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row>
    <row r="19" spans="1:196" ht="24" customHeight="1" x14ac:dyDescent="0.2">
      <c r="A19" s="10" t="s">
        <v>23</v>
      </c>
      <c r="B19" s="50">
        <f>SUM('[1]ORIGINAL INGRESOS Y EGRESOS'!AN1312+'[1]ORIGINAL INGRESOS Y EGRESOS'!BB1312)</f>
        <v>2</v>
      </c>
      <c r="C19" s="50">
        <f>SUM('[2]ORIGINAL INGRESOS Y EGRESOS'!AN1312+'[2]ORIGINAL INGRESOS Y EGRESOS'!BB1312)</f>
        <v>7</v>
      </c>
      <c r="D19" s="50">
        <f>SUM('[3]ORIGINAL INGRESOS Y EGRESOS'!AN1312+'[3]ORIGINAL INGRESOS Y EGRESOS'!BB1312)</f>
        <v>6</v>
      </c>
      <c r="E19" s="50">
        <f>SUM('[4]ORIGINAL INGRESOS Y EGRESOS'!AN1312)+'[4]ORIGINAL INGRESOS Y EGRESOS'!BB1312</f>
        <v>0</v>
      </c>
      <c r="F19" s="50"/>
      <c r="G19" s="50"/>
      <c r="H19" s="50"/>
      <c r="I19" s="50"/>
      <c r="J19" s="97"/>
      <c r="K19" s="56"/>
      <c r="L19" s="101"/>
      <c r="M19" s="91"/>
      <c r="N19" s="57">
        <f t="shared" si="12"/>
        <v>15</v>
      </c>
      <c r="O19" s="59">
        <f t="shared" si="13"/>
        <v>3.75</v>
      </c>
      <c r="P19" s="50">
        <f t="shared" si="14"/>
        <v>7</v>
      </c>
      <c r="Q19" s="60">
        <f t="shared" si="15"/>
        <v>0</v>
      </c>
      <c r="T19" s="10" t="s">
        <v>47</v>
      </c>
      <c r="U19" s="23">
        <f>SUM(V19:AG19)</f>
        <v>78</v>
      </c>
      <c r="V19" s="4">
        <f t="shared" ref="V19:AD19" si="19">SUM(B16+B21)</f>
        <v>17</v>
      </c>
      <c r="W19" s="4">
        <f t="shared" si="19"/>
        <v>20</v>
      </c>
      <c r="X19" s="4">
        <f t="shared" si="19"/>
        <v>22</v>
      </c>
      <c r="Y19" s="4">
        <f t="shared" si="19"/>
        <v>19</v>
      </c>
      <c r="Z19" s="4">
        <f t="shared" si="19"/>
        <v>0</v>
      </c>
      <c r="AA19" s="4">
        <f t="shared" si="19"/>
        <v>0</v>
      </c>
      <c r="AB19" s="4">
        <f t="shared" si="19"/>
        <v>0</v>
      </c>
      <c r="AC19" s="4">
        <f t="shared" si="19"/>
        <v>0</v>
      </c>
      <c r="AD19" s="4">
        <f t="shared" si="19"/>
        <v>0</v>
      </c>
      <c r="AE19" s="4">
        <f>SUM(K16+K21)</f>
        <v>0</v>
      </c>
      <c r="AF19" s="4">
        <f>SUM(L16+L21)</f>
        <v>0</v>
      </c>
      <c r="AG19" s="23">
        <f>SUM(M16+M21)</f>
        <v>0</v>
      </c>
    </row>
    <row r="20" spans="1:196" ht="24" customHeight="1" thickBot="1" x14ac:dyDescent="0.25">
      <c r="A20" s="10" t="s">
        <v>22</v>
      </c>
      <c r="B20" s="50">
        <f>SUM('[1]ORIGINAL INGRESOS Y EGRESOS'!AN1313+'[1]ORIGINAL INGRESOS Y EGRESOS'!BB1313)</f>
        <v>16</v>
      </c>
      <c r="C20" s="50">
        <f>SUM('[2]ORIGINAL INGRESOS Y EGRESOS'!AN1313+'[2]ORIGINAL INGRESOS Y EGRESOS'!BB1313)</f>
        <v>15</v>
      </c>
      <c r="D20" s="50">
        <f>SUM('[3]ORIGINAL INGRESOS Y EGRESOS'!AN1313+'[3]ORIGINAL INGRESOS Y EGRESOS'!BB1313)</f>
        <v>21</v>
      </c>
      <c r="E20" s="50">
        <f>SUM('[4]ORIGINAL INGRESOS Y EGRESOS'!AN1313)+'[4]ORIGINAL INGRESOS Y EGRESOS'!BB1313</f>
        <v>12</v>
      </c>
      <c r="F20" s="50"/>
      <c r="G20" s="50"/>
      <c r="H20" s="50"/>
      <c r="I20" s="50"/>
      <c r="J20" s="97"/>
      <c r="K20" s="56"/>
      <c r="L20" s="101"/>
      <c r="M20" s="91"/>
      <c r="N20" s="57">
        <f t="shared" si="12"/>
        <v>64</v>
      </c>
      <c r="O20" s="59">
        <f t="shared" si="13"/>
        <v>16</v>
      </c>
      <c r="P20" s="50">
        <f t="shared" si="14"/>
        <v>21</v>
      </c>
      <c r="Q20" s="60">
        <f t="shared" si="15"/>
        <v>12</v>
      </c>
      <c r="T20" s="11" t="s">
        <v>46</v>
      </c>
      <c r="U20" s="27">
        <f>SUM(V20:AG20)</f>
        <v>102</v>
      </c>
      <c r="V20" s="26">
        <f t="shared" ref="V20:AD20" si="20">SUM(B23+B24+B26)</f>
        <v>46</v>
      </c>
      <c r="W20" s="26">
        <f t="shared" si="20"/>
        <v>23</v>
      </c>
      <c r="X20" s="26">
        <f t="shared" si="20"/>
        <v>15</v>
      </c>
      <c r="Y20" s="26">
        <f t="shared" si="20"/>
        <v>18</v>
      </c>
      <c r="Z20" s="26">
        <f t="shared" si="20"/>
        <v>0</v>
      </c>
      <c r="AA20" s="26">
        <f t="shared" si="20"/>
        <v>0</v>
      </c>
      <c r="AB20" s="26">
        <f t="shared" si="20"/>
        <v>0</v>
      </c>
      <c r="AC20" s="26">
        <f t="shared" si="20"/>
        <v>0</v>
      </c>
      <c r="AD20" s="26">
        <f t="shared" si="20"/>
        <v>0</v>
      </c>
      <c r="AE20" s="26">
        <f>SUM(K23+K24+K26)</f>
        <v>0</v>
      </c>
      <c r="AF20" s="26">
        <f>SUM(L23+L24+L26)</f>
        <v>0</v>
      </c>
      <c r="AG20" s="27">
        <f>SUM(M23+M24+M26)</f>
        <v>0</v>
      </c>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row>
    <row r="21" spans="1:196" ht="24" customHeight="1" x14ac:dyDescent="0.2">
      <c r="A21" s="10" t="s">
        <v>29</v>
      </c>
      <c r="B21" s="50">
        <f>SUM('[1]ORIGINAL INGRESOS Y EGRESOS'!AN1314+'[1]ORIGINAL INGRESOS Y EGRESOS'!BB1314)</f>
        <v>16</v>
      </c>
      <c r="C21" s="50">
        <f>SUM('[2]ORIGINAL INGRESOS Y EGRESOS'!AN1314+'[2]ORIGINAL INGRESOS Y EGRESOS'!BB1314)</f>
        <v>20</v>
      </c>
      <c r="D21" s="50">
        <f>SUM('[3]ORIGINAL INGRESOS Y EGRESOS'!AN1314+'[3]ORIGINAL INGRESOS Y EGRESOS'!BB1314)</f>
        <v>22</v>
      </c>
      <c r="E21" s="50">
        <f>SUM('[4]ORIGINAL INGRESOS Y EGRESOS'!AN1314)+'[4]ORIGINAL INGRESOS Y EGRESOS'!BB1314</f>
        <v>19</v>
      </c>
      <c r="F21" s="50"/>
      <c r="G21" s="50"/>
      <c r="H21" s="50"/>
      <c r="I21" s="50"/>
      <c r="J21" s="97"/>
      <c r="K21" s="56"/>
      <c r="L21" s="101"/>
      <c r="M21" s="91"/>
      <c r="N21" s="57">
        <f t="shared" si="12"/>
        <v>77</v>
      </c>
      <c r="O21" s="59">
        <f t="shared" si="13"/>
        <v>19.25</v>
      </c>
      <c r="P21" s="50">
        <f t="shared" si="14"/>
        <v>22</v>
      </c>
      <c r="Q21" s="60">
        <f t="shared" si="15"/>
        <v>16</v>
      </c>
    </row>
    <row r="22" spans="1:196" ht="24" customHeight="1" x14ac:dyDescent="0.2">
      <c r="A22" s="10" t="s">
        <v>30</v>
      </c>
      <c r="B22" s="50">
        <f>SUM('[1]ORIGINAL INGRESOS Y EGRESOS'!AN1315+'[1]ORIGINAL INGRESOS Y EGRESOS'!BB1315)</f>
        <v>17</v>
      </c>
      <c r="C22" s="50">
        <f>SUM('[2]ORIGINAL INGRESOS Y EGRESOS'!AN1315+'[2]ORIGINAL INGRESOS Y EGRESOS'!BB1315)</f>
        <v>19</v>
      </c>
      <c r="D22" s="50">
        <f>SUM('[3]ORIGINAL INGRESOS Y EGRESOS'!AN1315+'[3]ORIGINAL INGRESOS Y EGRESOS'!BB1315)</f>
        <v>5</v>
      </c>
      <c r="E22" s="50">
        <f>SUM('[4]ORIGINAL INGRESOS Y EGRESOS'!AN1315)+'[4]ORIGINAL INGRESOS Y EGRESOS'!BB1315</f>
        <v>14</v>
      </c>
      <c r="F22" s="50"/>
      <c r="G22" s="50"/>
      <c r="H22" s="50"/>
      <c r="I22" s="50"/>
      <c r="J22" s="97"/>
      <c r="K22" s="56"/>
      <c r="L22" s="101"/>
      <c r="M22" s="91"/>
      <c r="N22" s="57">
        <f t="shared" si="12"/>
        <v>55</v>
      </c>
      <c r="O22" s="59">
        <f t="shared" si="13"/>
        <v>13.75</v>
      </c>
      <c r="P22" s="50">
        <f t="shared" si="14"/>
        <v>19</v>
      </c>
      <c r="Q22" s="60">
        <f t="shared" si="15"/>
        <v>5</v>
      </c>
    </row>
    <row r="23" spans="1:196" ht="18" customHeight="1" x14ac:dyDescent="0.2">
      <c r="A23" s="10" t="s">
        <v>31</v>
      </c>
      <c r="B23" s="50">
        <v>0</v>
      </c>
      <c r="C23" s="50">
        <v>0</v>
      </c>
      <c r="D23" s="50">
        <v>0</v>
      </c>
      <c r="E23" s="50">
        <f>SUM('[4]ORIGINAL INGRESOS Y EGRESOS'!AN1316)+'[4]ORIGINAL INGRESOS Y EGRESOS'!BB1316</f>
        <v>0</v>
      </c>
      <c r="F23" s="50"/>
      <c r="G23" s="50"/>
      <c r="H23" s="50"/>
      <c r="I23" s="50"/>
      <c r="J23" s="97"/>
      <c r="K23" s="56"/>
      <c r="L23" s="101"/>
      <c r="M23" s="91"/>
      <c r="N23" s="57">
        <f t="shared" si="12"/>
        <v>0</v>
      </c>
      <c r="O23" s="59">
        <f t="shared" si="13"/>
        <v>0</v>
      </c>
      <c r="P23" s="50">
        <f t="shared" si="14"/>
        <v>0</v>
      </c>
      <c r="Q23" s="60">
        <f t="shared" si="15"/>
        <v>0</v>
      </c>
    </row>
    <row r="24" spans="1:196" ht="24" customHeight="1" x14ac:dyDescent="0.2">
      <c r="A24" s="10" t="s">
        <v>32</v>
      </c>
      <c r="B24" s="50">
        <f>SUM('[1]ORIGINAL INGRESOS Y EGRESOS'!AN1317+'[1]ORIGINAL INGRESOS Y EGRESOS'!BB1317)</f>
        <v>46</v>
      </c>
      <c r="C24" s="50">
        <f>SUM('[2]ORIGINAL INGRESOS Y EGRESOS'!AN1317+'[2]ORIGINAL INGRESOS Y EGRESOS'!BB1317)</f>
        <v>23</v>
      </c>
      <c r="D24" s="50">
        <f>SUM('[3]ORIGINAL INGRESOS Y EGRESOS'!AN1317+'[3]ORIGINAL INGRESOS Y EGRESOS'!BB1317)</f>
        <v>15</v>
      </c>
      <c r="E24" s="50">
        <f>SUM('[4]ORIGINAL INGRESOS Y EGRESOS'!AN1317)+'[4]ORIGINAL INGRESOS Y EGRESOS'!BB1317</f>
        <v>17</v>
      </c>
      <c r="F24" s="50"/>
      <c r="G24" s="50"/>
      <c r="H24" s="50"/>
      <c r="I24" s="50"/>
      <c r="J24" s="97"/>
      <c r="K24" s="56"/>
      <c r="L24" s="101"/>
      <c r="M24" s="91"/>
      <c r="N24" s="57">
        <f t="shared" si="12"/>
        <v>101</v>
      </c>
      <c r="O24" s="59">
        <f t="shared" si="13"/>
        <v>25.25</v>
      </c>
      <c r="P24" s="50">
        <f t="shared" si="14"/>
        <v>46</v>
      </c>
      <c r="Q24" s="60">
        <f t="shared" si="15"/>
        <v>15</v>
      </c>
    </row>
    <row r="25" spans="1:196" ht="20.25" customHeight="1" x14ac:dyDescent="0.2">
      <c r="A25" s="10" t="s">
        <v>33</v>
      </c>
      <c r="B25" s="50">
        <v>0</v>
      </c>
      <c r="C25" s="50">
        <v>0</v>
      </c>
      <c r="D25" s="50">
        <v>0</v>
      </c>
      <c r="E25" s="50">
        <f>SUM('[4]ORIGINAL INGRESOS Y EGRESOS'!AN1318)+'[4]ORIGINAL INGRESOS Y EGRESOS'!BB1318</f>
        <v>0</v>
      </c>
      <c r="F25" s="50"/>
      <c r="G25" s="50"/>
      <c r="H25" s="50"/>
      <c r="I25" s="50"/>
      <c r="J25" s="97"/>
      <c r="K25" s="56"/>
      <c r="L25" s="101"/>
      <c r="M25" s="91"/>
      <c r="N25" s="57">
        <f t="shared" si="12"/>
        <v>0</v>
      </c>
      <c r="O25" s="59">
        <f t="shared" si="13"/>
        <v>0</v>
      </c>
      <c r="P25" s="50">
        <f t="shared" si="14"/>
        <v>0</v>
      </c>
      <c r="Q25" s="60">
        <f t="shared" si="15"/>
        <v>0</v>
      </c>
    </row>
    <row r="26" spans="1:196" ht="24" customHeight="1" thickBot="1" x14ac:dyDescent="0.25">
      <c r="A26" s="11" t="s">
        <v>34</v>
      </c>
      <c r="B26" s="61">
        <f>SUM('[1]ORIGINAL INGRESOS Y EGRESOS'!AN1319+'[1]ORIGINAL INGRESOS Y EGRESOS'!BB1319)</f>
        <v>0</v>
      </c>
      <c r="C26" s="61">
        <f>SUM('[2]ORIGINAL INGRESOS Y EGRESOS'!AN1319+'[2]ORIGINAL INGRESOS Y EGRESOS'!BB1319)</f>
        <v>0</v>
      </c>
      <c r="D26" s="61">
        <f>SUM('[3]ORIGINAL INGRESOS Y EGRESOS'!AN1319+'[3]ORIGINAL INGRESOS Y EGRESOS'!BB1319)</f>
        <v>0</v>
      </c>
      <c r="E26" s="61">
        <f>SUM('[4]ORIGINAL INGRESOS Y EGRESOS'!AN1319)+'[4]ORIGINAL INGRESOS Y EGRESOS'!BB1319</f>
        <v>1</v>
      </c>
      <c r="F26" s="61"/>
      <c r="G26" s="61"/>
      <c r="H26" s="61"/>
      <c r="I26" s="61"/>
      <c r="J26" s="98"/>
      <c r="K26" s="93"/>
      <c r="L26" s="102"/>
      <c r="M26" s="92"/>
      <c r="N26" s="62">
        <f t="shared" si="12"/>
        <v>1</v>
      </c>
      <c r="O26" s="63">
        <f t="shared" si="13"/>
        <v>0.25</v>
      </c>
      <c r="P26" s="61">
        <f t="shared" si="14"/>
        <v>1</v>
      </c>
      <c r="Q26" s="64">
        <f t="shared" si="15"/>
        <v>0</v>
      </c>
      <c r="T26" s="5"/>
      <c r="V26" s="5"/>
      <c r="X26" s="5"/>
      <c r="Y26" s="5"/>
      <c r="Z26" s="5"/>
      <c r="AA26" s="5"/>
      <c r="AB26" s="5"/>
      <c r="AC26" s="5"/>
    </row>
    <row r="27" spans="1:196" ht="20.25" customHeight="1" x14ac:dyDescent="0.2">
      <c r="A27" s="89" t="s">
        <v>35</v>
      </c>
    </row>
    <row r="28" spans="1:196" ht="20.25" customHeight="1" x14ac:dyDescent="0.2">
      <c r="A28" s="89" t="s">
        <v>50</v>
      </c>
      <c r="C28" s="42" t="s">
        <v>51</v>
      </c>
    </row>
    <row r="29" spans="1:196" ht="20.25" customHeight="1" x14ac:dyDescent="0.2">
      <c r="A29" s="95" t="s">
        <v>90</v>
      </c>
      <c r="B29" s="5"/>
      <c r="C29" s="5"/>
      <c r="D29" s="5"/>
      <c r="E29" s="5"/>
      <c r="G29" s="5"/>
      <c r="H29" s="5"/>
      <c r="I29" s="5"/>
      <c r="J29" s="5"/>
      <c r="K29" s="5"/>
      <c r="L29" s="5"/>
      <c r="N29" s="5"/>
    </row>
    <row r="30" spans="1:196" ht="16.5" customHeight="1" x14ac:dyDescent="0.2">
      <c r="A30" s="99"/>
      <c r="B30" s="12"/>
    </row>
    <row r="31" spans="1:196" ht="24" customHeight="1" x14ac:dyDescent="0.2">
      <c r="A31" s="95"/>
      <c r="B31" s="5"/>
    </row>
    <row r="32" spans="1:196" x14ac:dyDescent="0.2">
      <c r="A32" s="5"/>
      <c r="B32" s="5"/>
      <c r="M32" s="5"/>
    </row>
    <row r="33" spans="1:14" x14ac:dyDescent="0.2">
      <c r="A33" s="41"/>
      <c r="B33" s="5"/>
      <c r="G33" s="5"/>
      <c r="H33" s="5"/>
      <c r="I33" s="5"/>
      <c r="J33" s="5"/>
      <c r="K33" s="5"/>
      <c r="L33" s="5"/>
      <c r="N33" s="5"/>
    </row>
    <row r="35" spans="1:14" x14ac:dyDescent="0.2">
      <c r="A35" s="12"/>
      <c r="B35" s="5"/>
    </row>
    <row r="36" spans="1:14" ht="15.75" customHeight="1" x14ac:dyDescent="0.2">
      <c r="A36" s="1"/>
      <c r="B36" s="45" t="s">
        <v>12</v>
      </c>
      <c r="C36" s="1" t="s">
        <v>36</v>
      </c>
      <c r="D36" s="2" t="s">
        <v>1</v>
      </c>
      <c r="E36" s="2" t="s">
        <v>2</v>
      </c>
      <c r="F36" s="2" t="s">
        <v>3</v>
      </c>
      <c r="G36" s="2" t="s">
        <v>4</v>
      </c>
      <c r="H36" s="1" t="s">
        <v>5</v>
      </c>
      <c r="I36" s="1" t="s">
        <v>37</v>
      </c>
      <c r="J36" s="1" t="s">
        <v>7</v>
      </c>
      <c r="K36" s="1" t="s">
        <v>38</v>
      </c>
      <c r="L36" s="1" t="s">
        <v>39</v>
      </c>
      <c r="M36" s="1" t="s">
        <v>40</v>
      </c>
      <c r="N36" s="1" t="s">
        <v>41</v>
      </c>
    </row>
    <row r="37" spans="1:14" ht="18" customHeight="1" x14ac:dyDescent="0.2">
      <c r="A37" s="3" t="s">
        <v>16</v>
      </c>
      <c r="B37" s="4">
        <f>SUM(C37:N37)</f>
        <v>316</v>
      </c>
      <c r="C37" s="4">
        <f>SUM(B6)</f>
        <v>80</v>
      </c>
      <c r="D37" s="4">
        <f t="shared" ref="D37:N37" si="21">SUM(C6)</f>
        <v>96</v>
      </c>
      <c r="E37" s="4">
        <f t="shared" si="21"/>
        <v>89</v>
      </c>
      <c r="F37" s="4">
        <f t="shared" si="21"/>
        <v>51</v>
      </c>
      <c r="G37" s="4">
        <f t="shared" si="21"/>
        <v>0</v>
      </c>
      <c r="H37" s="4">
        <f t="shared" si="21"/>
        <v>0</v>
      </c>
      <c r="I37" s="4">
        <f t="shared" si="21"/>
        <v>0</v>
      </c>
      <c r="J37" s="4">
        <f t="shared" si="21"/>
        <v>0</v>
      </c>
      <c r="K37" s="4">
        <f t="shared" si="21"/>
        <v>0</v>
      </c>
      <c r="L37" s="4">
        <f t="shared" si="21"/>
        <v>0</v>
      </c>
      <c r="M37" s="4">
        <f t="shared" si="21"/>
        <v>0</v>
      </c>
      <c r="N37" s="4">
        <f t="shared" si="21"/>
        <v>0</v>
      </c>
    </row>
    <row r="38" spans="1:14" ht="21.75" customHeight="1" x14ac:dyDescent="0.2">
      <c r="A38" s="3" t="s">
        <v>25</v>
      </c>
      <c r="B38" s="4">
        <f>SUM(C38:N38)</f>
        <v>314</v>
      </c>
      <c r="C38" s="4">
        <f t="shared" ref="C38:N38" si="22">SUM(B15)</f>
        <v>98</v>
      </c>
      <c r="D38" s="4">
        <f t="shared" si="22"/>
        <v>84</v>
      </c>
      <c r="E38" s="4">
        <f t="shared" si="22"/>
        <v>69</v>
      </c>
      <c r="F38" s="4">
        <f t="shared" si="22"/>
        <v>63</v>
      </c>
      <c r="G38" s="4">
        <f t="shared" si="22"/>
        <v>0</v>
      </c>
      <c r="H38" s="4">
        <f t="shared" si="22"/>
        <v>0</v>
      </c>
      <c r="I38" s="4">
        <f t="shared" si="22"/>
        <v>0</v>
      </c>
      <c r="J38" s="4">
        <f t="shared" si="22"/>
        <v>0</v>
      </c>
      <c r="K38" s="4">
        <f t="shared" si="22"/>
        <v>0</v>
      </c>
      <c r="L38" s="4">
        <f t="shared" si="22"/>
        <v>0</v>
      </c>
      <c r="M38" s="4">
        <f t="shared" si="22"/>
        <v>0</v>
      </c>
      <c r="N38" s="4">
        <f t="shared" si="22"/>
        <v>0</v>
      </c>
    </row>
    <row r="42" spans="1:14" ht="19.5" customHeight="1" x14ac:dyDescent="0.2"/>
    <row r="43" spans="1:14" ht="19.5" customHeight="1" x14ac:dyDescent="0.2"/>
    <row r="44" spans="1:14" ht="19.5" customHeight="1" x14ac:dyDescent="0.2"/>
    <row r="45" spans="1:14" ht="19.5" customHeight="1" x14ac:dyDescent="0.2"/>
    <row r="46" spans="1:14" ht="19.5" customHeight="1" x14ac:dyDescent="0.2"/>
    <row r="47" spans="1:14" ht="19.5" customHeight="1" x14ac:dyDescent="0.2"/>
    <row r="48" spans="1:14" ht="19.5" customHeight="1" x14ac:dyDescent="0.2"/>
    <row r="49" spans="1:2" ht="19.5" customHeight="1" x14ac:dyDescent="0.2"/>
    <row r="50" spans="1:2" ht="19.5" customHeight="1" x14ac:dyDescent="0.2"/>
    <row r="51" spans="1:2" ht="19.5" customHeight="1" x14ac:dyDescent="0.2"/>
    <row r="52" spans="1:2" ht="19.5" customHeight="1" x14ac:dyDescent="0.2"/>
    <row r="53" spans="1:2" ht="14.25" customHeight="1" x14ac:dyDescent="0.2"/>
    <row r="54" spans="1:2" ht="14.25" customHeight="1" x14ac:dyDescent="0.2"/>
    <row r="55" spans="1:2" ht="14.25" customHeight="1" x14ac:dyDescent="0.2"/>
    <row r="60" spans="1:2" ht="23.25" customHeight="1" x14ac:dyDescent="0.2">
      <c r="A60" s="3" t="s">
        <v>16</v>
      </c>
      <c r="B60" s="5">
        <f>SUM(B61:B68)</f>
        <v>316</v>
      </c>
    </row>
    <row r="61" spans="1:2" x14ac:dyDescent="0.2">
      <c r="A61" s="1" t="s">
        <v>17</v>
      </c>
      <c r="B61" s="5">
        <f>SUM(N7)</f>
        <v>0</v>
      </c>
    </row>
    <row r="62" spans="1:2" x14ac:dyDescent="0.2">
      <c r="A62" s="1" t="s">
        <v>18</v>
      </c>
      <c r="B62" s="5">
        <f t="shared" ref="B62:B68" si="23">SUM(N8)</f>
        <v>231</v>
      </c>
    </row>
    <row r="63" spans="1:2" x14ac:dyDescent="0.2">
      <c r="A63" s="1" t="s">
        <v>19</v>
      </c>
      <c r="B63" s="5">
        <f t="shared" si="23"/>
        <v>25</v>
      </c>
    </row>
    <row r="64" spans="1:2" x14ac:dyDescent="0.2">
      <c r="A64" s="1" t="s">
        <v>20</v>
      </c>
      <c r="B64" s="5">
        <f t="shared" si="23"/>
        <v>0</v>
      </c>
    </row>
    <row r="65" spans="1:2" x14ac:dyDescent="0.2">
      <c r="A65" s="1" t="s">
        <v>22</v>
      </c>
      <c r="B65" s="5">
        <f t="shared" si="23"/>
        <v>0</v>
      </c>
    </row>
    <row r="66" spans="1:2" x14ac:dyDescent="0.2">
      <c r="A66" s="1" t="s">
        <v>21</v>
      </c>
      <c r="B66" s="5">
        <f t="shared" si="23"/>
        <v>0</v>
      </c>
    </row>
    <row r="67" spans="1:2" x14ac:dyDescent="0.2">
      <c r="A67" s="1" t="s">
        <v>23</v>
      </c>
      <c r="B67" s="5">
        <f t="shared" si="23"/>
        <v>0</v>
      </c>
    </row>
    <row r="68" spans="1:2" x14ac:dyDescent="0.2">
      <c r="A68" s="1" t="s">
        <v>24</v>
      </c>
      <c r="B68" s="5">
        <f t="shared" si="23"/>
        <v>60</v>
      </c>
    </row>
    <row r="87" spans="1:2" x14ac:dyDescent="0.2">
      <c r="A87" s="3" t="s">
        <v>25</v>
      </c>
      <c r="B87" s="5">
        <f>SUM(B88:B98)</f>
        <v>314</v>
      </c>
    </row>
    <row r="88" spans="1:2" x14ac:dyDescent="0.2">
      <c r="A88" s="1" t="s">
        <v>26</v>
      </c>
      <c r="B88" s="5">
        <f>SUM(N16)</f>
        <v>1</v>
      </c>
    </row>
    <row r="89" spans="1:2" x14ac:dyDescent="0.2">
      <c r="A89" s="1" t="s">
        <v>27</v>
      </c>
      <c r="B89" s="5">
        <f t="shared" ref="B89:B98" si="24">SUM(N17)</f>
        <v>0</v>
      </c>
    </row>
    <row r="90" spans="1:2" x14ac:dyDescent="0.2">
      <c r="A90" s="1" t="s">
        <v>28</v>
      </c>
      <c r="B90" s="5">
        <f t="shared" si="24"/>
        <v>0</v>
      </c>
    </row>
    <row r="91" spans="1:2" x14ac:dyDescent="0.2">
      <c r="A91" s="1" t="s">
        <v>23</v>
      </c>
      <c r="B91" s="5">
        <f t="shared" si="24"/>
        <v>15</v>
      </c>
    </row>
    <row r="92" spans="1:2" x14ac:dyDescent="0.2">
      <c r="A92" s="1" t="s">
        <v>22</v>
      </c>
      <c r="B92" s="5">
        <f t="shared" si="24"/>
        <v>64</v>
      </c>
    </row>
    <row r="93" spans="1:2" x14ac:dyDescent="0.2">
      <c r="A93" s="1" t="s">
        <v>29</v>
      </c>
      <c r="B93" s="5">
        <f t="shared" si="24"/>
        <v>77</v>
      </c>
    </row>
    <row r="94" spans="1:2" x14ac:dyDescent="0.2">
      <c r="A94" s="1" t="s">
        <v>30</v>
      </c>
      <c r="B94" s="5">
        <f t="shared" si="24"/>
        <v>55</v>
      </c>
    </row>
    <row r="95" spans="1:2" x14ac:dyDescent="0.2">
      <c r="A95" s="1" t="s">
        <v>31</v>
      </c>
      <c r="B95" s="5">
        <f t="shared" si="24"/>
        <v>0</v>
      </c>
    </row>
    <row r="96" spans="1:2" x14ac:dyDescent="0.2">
      <c r="A96" s="1" t="s">
        <v>32</v>
      </c>
      <c r="B96" s="5">
        <f t="shared" si="24"/>
        <v>101</v>
      </c>
    </row>
    <row r="97" spans="1:2" x14ac:dyDescent="0.2">
      <c r="A97" s="1" t="s">
        <v>33</v>
      </c>
      <c r="B97" s="5">
        <f t="shared" si="24"/>
        <v>0</v>
      </c>
    </row>
    <row r="98" spans="1:2" x14ac:dyDescent="0.2">
      <c r="A98" s="1" t="s">
        <v>34</v>
      </c>
      <c r="B98" s="5">
        <f t="shared" si="24"/>
        <v>1</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2" workbookViewId="0">
      <selection activeCell="B9" sqref="B9"/>
    </sheetView>
  </sheetViews>
  <sheetFormatPr defaultColWidth="31" defaultRowHeight="12.75" x14ac:dyDescent="0.2"/>
  <cols>
    <col min="1" max="1" width="26.7109375" style="86" customWidth="1"/>
    <col min="2" max="2" width="35.42578125" style="88" customWidth="1"/>
    <col min="3" max="3" width="31.140625" style="88" customWidth="1"/>
    <col min="4" max="4" width="31" style="88"/>
    <col min="5" max="16384" width="31" style="68"/>
  </cols>
  <sheetData>
    <row r="1" spans="1:4" x14ac:dyDescent="0.2">
      <c r="A1" s="66"/>
      <c r="B1" s="67"/>
      <c r="C1" s="67"/>
      <c r="D1" s="67"/>
    </row>
    <row r="2" spans="1:4" x14ac:dyDescent="0.2">
      <c r="A2" s="125" t="s">
        <v>53</v>
      </c>
      <c r="B2" s="69" t="s">
        <v>54</v>
      </c>
      <c r="C2" s="125" t="s">
        <v>55</v>
      </c>
      <c r="D2" s="70" t="s">
        <v>56</v>
      </c>
    </row>
    <row r="3" spans="1:4" x14ac:dyDescent="0.2">
      <c r="A3" s="126"/>
      <c r="B3" s="71" t="s">
        <v>57</v>
      </c>
      <c r="C3" s="126"/>
      <c r="D3" s="72" t="s">
        <v>58</v>
      </c>
    </row>
    <row r="4" spans="1:4" x14ac:dyDescent="0.2">
      <c r="A4" s="73" t="s">
        <v>59</v>
      </c>
      <c r="B4" s="127" t="s">
        <v>60</v>
      </c>
      <c r="C4" s="127"/>
      <c r="D4" s="128"/>
    </row>
    <row r="5" spans="1:4" x14ac:dyDescent="0.2">
      <c r="A5" s="73" t="s">
        <v>61</v>
      </c>
      <c r="B5" s="127" t="s">
        <v>62</v>
      </c>
      <c r="C5" s="127"/>
      <c r="D5" s="128"/>
    </row>
    <row r="6" spans="1:4" x14ac:dyDescent="0.2">
      <c r="A6" s="73" t="s">
        <v>63</v>
      </c>
      <c r="B6" s="71" t="s">
        <v>64</v>
      </c>
      <c r="C6" s="74" t="s">
        <v>65</v>
      </c>
      <c r="D6" s="74" t="s">
        <v>64</v>
      </c>
    </row>
    <row r="7" spans="1:4" ht="22.5" customHeight="1" x14ac:dyDescent="0.2">
      <c r="A7" s="73" t="s">
        <v>66</v>
      </c>
      <c r="B7" s="127" t="s">
        <v>67</v>
      </c>
      <c r="C7" s="127"/>
      <c r="D7" s="128"/>
    </row>
    <row r="8" spans="1:4" x14ac:dyDescent="0.2">
      <c r="A8" s="73"/>
      <c r="B8" s="75"/>
      <c r="C8" s="75"/>
      <c r="D8" s="76"/>
    </row>
    <row r="9" spans="1:4" ht="16.5" customHeight="1" x14ac:dyDescent="0.2">
      <c r="A9" s="73" t="s">
        <v>68</v>
      </c>
      <c r="B9" s="75" t="s">
        <v>93</v>
      </c>
      <c r="C9" s="75"/>
      <c r="D9" s="76"/>
    </row>
    <row r="10" spans="1:4" ht="27" customHeight="1" x14ac:dyDescent="0.2">
      <c r="A10" s="73" t="s">
        <v>69</v>
      </c>
      <c r="B10" s="77"/>
      <c r="C10" s="71"/>
      <c r="D10" s="78"/>
    </row>
    <row r="11" spans="1:4" ht="26.25" customHeight="1" x14ac:dyDescent="0.2">
      <c r="A11" s="73" t="s">
        <v>70</v>
      </c>
      <c r="B11" s="129" t="s">
        <v>87</v>
      </c>
      <c r="C11" s="119"/>
      <c r="D11" s="120"/>
    </row>
    <row r="12" spans="1:4" ht="16.5" customHeight="1" x14ac:dyDescent="0.2">
      <c r="A12" s="73" t="s">
        <v>71</v>
      </c>
      <c r="B12" s="75" t="s">
        <v>88</v>
      </c>
      <c r="C12" s="75"/>
      <c r="D12" s="76"/>
    </row>
    <row r="13" spans="1:4" x14ac:dyDescent="0.2">
      <c r="A13" s="73"/>
      <c r="B13" s="75"/>
      <c r="C13" s="75"/>
      <c r="D13" s="76"/>
    </row>
    <row r="14" spans="1:4" ht="25.5" x14ac:dyDescent="0.2">
      <c r="A14" s="73" t="s">
        <v>72</v>
      </c>
      <c r="B14" s="75" t="s">
        <v>73</v>
      </c>
      <c r="C14" s="76" t="s">
        <v>74</v>
      </c>
      <c r="D14" s="76"/>
    </row>
    <row r="15" spans="1:4" x14ac:dyDescent="0.2">
      <c r="A15" s="73"/>
      <c r="B15" s="75" t="s">
        <v>75</v>
      </c>
      <c r="C15" s="75"/>
      <c r="D15" s="76"/>
    </row>
    <row r="16" spans="1:4" x14ac:dyDescent="0.2">
      <c r="A16" s="73"/>
      <c r="B16" s="79" t="s">
        <v>76</v>
      </c>
      <c r="C16" s="75"/>
      <c r="D16" s="76"/>
    </row>
    <row r="17" spans="1:4" x14ac:dyDescent="0.2">
      <c r="A17" s="73"/>
      <c r="B17" s="75" t="s">
        <v>77</v>
      </c>
      <c r="C17" s="80"/>
      <c r="D17" s="81"/>
    </row>
    <row r="18" spans="1:4" x14ac:dyDescent="0.2">
      <c r="A18" s="73"/>
      <c r="B18" s="79" t="s">
        <v>78</v>
      </c>
      <c r="C18" s="75"/>
      <c r="D18" s="76"/>
    </row>
    <row r="19" spans="1:4" x14ac:dyDescent="0.2">
      <c r="A19" s="73"/>
      <c r="B19" s="116" t="s">
        <v>79</v>
      </c>
      <c r="C19" s="117"/>
      <c r="D19" s="118"/>
    </row>
    <row r="20" spans="1:4" x14ac:dyDescent="0.2">
      <c r="A20" s="73"/>
      <c r="B20" s="116"/>
      <c r="C20" s="117"/>
      <c r="D20" s="118"/>
    </row>
    <row r="21" spans="1:4" x14ac:dyDescent="0.2">
      <c r="A21" s="73"/>
      <c r="B21" s="82"/>
      <c r="C21" s="82"/>
      <c r="D21" s="83"/>
    </row>
    <row r="22" spans="1:4" x14ac:dyDescent="0.2">
      <c r="A22" s="84"/>
      <c r="B22" s="75" t="s">
        <v>80</v>
      </c>
      <c r="C22" s="75"/>
      <c r="D22" s="76"/>
    </row>
    <row r="23" spans="1:4" x14ac:dyDescent="0.2">
      <c r="A23" s="84"/>
      <c r="B23" s="75" t="s">
        <v>81</v>
      </c>
      <c r="C23" s="75"/>
      <c r="D23" s="76"/>
    </row>
    <row r="24" spans="1:4" x14ac:dyDescent="0.2">
      <c r="A24" s="73"/>
      <c r="B24" s="75"/>
      <c r="C24" s="75"/>
      <c r="D24" s="76"/>
    </row>
    <row r="25" spans="1:4" ht="89.25" customHeight="1" x14ac:dyDescent="0.2">
      <c r="A25" s="73" t="s">
        <v>82</v>
      </c>
      <c r="B25" s="119" t="s">
        <v>89</v>
      </c>
      <c r="C25" s="119"/>
      <c r="D25" s="120"/>
    </row>
    <row r="26" spans="1:4" x14ac:dyDescent="0.2">
      <c r="A26" s="84"/>
      <c r="B26" s="119"/>
      <c r="C26" s="119"/>
      <c r="D26" s="120"/>
    </row>
    <row r="27" spans="1:4" ht="92.25" customHeight="1" x14ac:dyDescent="0.2">
      <c r="A27" s="73" t="s">
        <v>83</v>
      </c>
      <c r="B27" s="121" t="s">
        <v>84</v>
      </c>
      <c r="C27" s="121"/>
      <c r="D27" s="122"/>
    </row>
    <row r="28" spans="1:4" ht="10.5" customHeight="1" x14ac:dyDescent="0.2">
      <c r="A28" s="85"/>
      <c r="B28" s="123"/>
      <c r="C28" s="123"/>
      <c r="D28" s="124"/>
    </row>
    <row r="29" spans="1:4" ht="12.75" customHeight="1" x14ac:dyDescent="0.2">
      <c r="B29" s="87"/>
      <c r="C29" s="87"/>
      <c r="D29" s="87"/>
    </row>
  </sheetData>
  <mergeCells count="9">
    <mergeCell ref="B19:D20"/>
    <mergeCell ref="B25:D26"/>
    <mergeCell ref="B27:D28"/>
    <mergeCell ref="A2:A3"/>
    <mergeCell ref="C2:C3"/>
    <mergeCell ref="B4:D4"/>
    <mergeCell ref="B5:D5"/>
    <mergeCell ref="B7:D7"/>
    <mergeCell ref="B11:D11"/>
  </mergeCells>
  <pageMargins left="0.7" right="1.38" top="0.75" bottom="0.75" header="0.3" footer="0.3"/>
  <pageSetup scale="90" orientation="portrait" r:id="rId1"/>
  <headerFooter>
    <oddHeader xml:space="preserve">&amp;C&amp;12DEPARTAMENTO DE CORRECCION Y REHABILITACION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INGRESO Y EGRESO POBLA. TOTAL</vt:lpstr>
      <vt:lpstr>INGRESO Y EGRESO INST.  MUJERES</vt:lpstr>
      <vt:lpstr>CONTACTO</vt:lpstr>
      <vt:lpstr>'INGRESO Y EGRESO POBLA. TOTAL'!Print_Area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Carrasquillo Ortiz</dc:creator>
  <cp:lastModifiedBy>Idania Rodriguez Ayuso</cp:lastModifiedBy>
  <cp:lastPrinted>2012-02-23T19:43:06Z</cp:lastPrinted>
  <dcterms:created xsi:type="dcterms:W3CDTF">1999-09-10T03:34:35Z</dcterms:created>
  <dcterms:modified xsi:type="dcterms:W3CDTF">2013-01-02T15:09:47Z</dcterms:modified>
</cp:coreProperties>
</file>